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Mark\Documents\GitHub\BGSU-Salary-Books\Cleaned Excel Files\cleaning\"/>
    </mc:Choice>
  </mc:AlternateContent>
  <bookViews>
    <workbookView xWindow="0" yWindow="0" windowWidth="28800" windowHeight="12585" tabRatio="653"/>
  </bookViews>
  <sheets>
    <sheet name="Sheet1" sheetId="2" r:id="rId1"/>
    <sheet name="annual" sheetId="1" r:id="rId2"/>
  </sheets>
  <definedNames>
    <definedName name="_xlnm.Print_Area" localSheetId="0">Sheet1!$A$1:$K$39</definedName>
  </definedName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F1496" i="1" l="1"/>
  <c r="F1495" i="1"/>
  <c r="F1494" i="1"/>
  <c r="F1493" i="1"/>
  <c r="F1490" i="1"/>
  <c r="F1487" i="1"/>
  <c r="F1486" i="1"/>
  <c r="F1485" i="1"/>
  <c r="F1484" i="1"/>
  <c r="F1483" i="1"/>
  <c r="F1482" i="1"/>
  <c r="F1481" i="1"/>
  <c r="F1480" i="1"/>
  <c r="F1477" i="1"/>
  <c r="F1471" i="1"/>
  <c r="F1470" i="1"/>
  <c r="F1469" i="1"/>
  <c r="F1468" i="1"/>
  <c r="F1467" i="1"/>
  <c r="F1464" i="1"/>
  <c r="F1463" i="1"/>
  <c r="F1462" i="1"/>
  <c r="F1461" i="1"/>
  <c r="F1460" i="1"/>
  <c r="F1458" i="1"/>
  <c r="F1454" i="1"/>
  <c r="F1451" i="1"/>
  <c r="F1450" i="1"/>
  <c r="F1449" i="1"/>
  <c r="F1448" i="1"/>
  <c r="F1447" i="1"/>
  <c r="F1445" i="1"/>
  <c r="F1444" i="1"/>
  <c r="F1443" i="1"/>
  <c r="F1442" i="1"/>
  <c r="F1441" i="1"/>
  <c r="F1440" i="1"/>
  <c r="F1439" i="1"/>
  <c r="F1436" i="1"/>
  <c r="F1430" i="1"/>
  <c r="F1429" i="1"/>
  <c r="F1427" i="1"/>
  <c r="F1425" i="1"/>
  <c r="F1422" i="1"/>
  <c r="F1421" i="1"/>
  <c r="F1415" i="1"/>
  <c r="F1411" i="1"/>
  <c r="F1410" i="1"/>
  <c r="F1409" i="1"/>
  <c r="F1408" i="1"/>
  <c r="F1407" i="1"/>
  <c r="F1406" i="1"/>
  <c r="F1405" i="1"/>
  <c r="F1404" i="1"/>
  <c r="F1403" i="1"/>
  <c r="F1400" i="1"/>
  <c r="F1398" i="1"/>
  <c r="F1397" i="1"/>
  <c r="F1394" i="1"/>
  <c r="F1393" i="1"/>
  <c r="F1387" i="1"/>
  <c r="F1385" i="1"/>
  <c r="F1384" i="1"/>
  <c r="F1381" i="1"/>
  <c r="F1378" i="1"/>
  <c r="F1377" i="1"/>
  <c r="F1374" i="1"/>
  <c r="F1373" i="1"/>
  <c r="F1367" i="1"/>
  <c r="F1366" i="1"/>
  <c r="F1365" i="1"/>
  <c r="F1358" i="1"/>
  <c r="F1355" i="1"/>
  <c r="F1354" i="1"/>
  <c r="F1349" i="1"/>
  <c r="F1348" i="1"/>
  <c r="F1336" i="1"/>
  <c r="F1334" i="1"/>
  <c r="F1331" i="1"/>
  <c r="F1330" i="1"/>
  <c r="F1315" i="1"/>
  <c r="F1285" i="1"/>
  <c r="F1284" i="1"/>
  <c r="F1274" i="1"/>
  <c r="F1268" i="1"/>
  <c r="F1262" i="1"/>
  <c r="F1176" i="1"/>
  <c r="F1126" i="1"/>
  <c r="F1006" i="1"/>
</calcChain>
</file>

<file path=xl/sharedStrings.xml><?xml version="1.0" encoding="utf-8"?>
<sst xmlns="http://schemas.openxmlformats.org/spreadsheetml/2006/main" count="14780" uniqueCount="2731">
  <si>
    <t>Sal Rate</t>
  </si>
  <si>
    <t>A12</t>
  </si>
  <si>
    <t>F09</t>
  </si>
  <si>
    <t>F12</t>
  </si>
  <si>
    <t>FAD</t>
  </si>
  <si>
    <t>FLB</t>
  </si>
  <si>
    <t>Rank</t>
  </si>
  <si>
    <r>
      <rPr>
        <b/>
        <sz val="10"/>
        <color theme="0"/>
        <rFont val="Calibri"/>
        <family val="2"/>
      </rPr>
      <t>Last Name</t>
    </r>
  </si>
  <si>
    <r>
      <rPr>
        <b/>
        <sz val="10"/>
        <color theme="0"/>
        <rFont val="Calibri"/>
        <family val="2"/>
      </rPr>
      <t>First Name</t>
    </r>
  </si>
  <si>
    <r>
      <rPr>
        <b/>
        <sz val="10"/>
        <color theme="0"/>
        <rFont val="Calibri"/>
        <family val="2"/>
      </rPr>
      <t>MI</t>
    </r>
  </si>
  <si>
    <r>
      <rPr>
        <b/>
        <sz val="10"/>
        <color theme="0"/>
        <rFont val="Calibri"/>
        <family val="2"/>
      </rPr>
      <t>Position Title</t>
    </r>
  </si>
  <si>
    <r>
      <rPr>
        <b/>
        <sz val="10"/>
        <color theme="0"/>
        <rFont val="Calibri"/>
        <family val="2"/>
      </rPr>
      <t>Department</t>
    </r>
  </si>
  <si>
    <r>
      <rPr>
        <b/>
        <sz val="10"/>
        <color theme="0"/>
        <rFont val="Calibri"/>
        <family val="2"/>
      </rPr>
      <t>Comp Freq</t>
    </r>
  </si>
  <si>
    <r>
      <rPr>
        <b/>
        <sz val="10"/>
        <color theme="0"/>
        <rFont val="Calibri"/>
        <family val="2"/>
      </rPr>
      <t>Full/ Part</t>
    </r>
  </si>
  <si>
    <r>
      <rPr>
        <b/>
        <sz val="10"/>
        <color theme="0"/>
        <rFont val="Calibri"/>
        <family val="2"/>
      </rPr>
      <t>Stipend</t>
    </r>
  </si>
  <si>
    <r>
      <rPr>
        <b/>
        <sz val="10"/>
        <color theme="0"/>
        <rFont val="Calibri"/>
        <family val="2"/>
      </rPr>
      <t>Room and Board</t>
    </r>
  </si>
  <si>
    <r>
      <rPr>
        <b/>
        <sz val="10"/>
        <color theme="0"/>
        <rFont val="Calibri"/>
        <family val="2"/>
      </rPr>
      <t>Empl Class</t>
    </r>
  </si>
  <si>
    <r>
      <rPr>
        <b/>
        <sz val="10"/>
        <color theme="0"/>
        <rFont val="Calibri"/>
        <family val="2"/>
      </rPr>
      <t>Length</t>
    </r>
  </si>
  <si>
    <r>
      <rPr>
        <b/>
        <sz val="10"/>
        <color theme="0"/>
        <rFont val="Calibri"/>
        <family val="2"/>
      </rPr>
      <t>Employee Type</t>
    </r>
  </si>
  <si>
    <r>
      <rPr>
        <sz val="10"/>
        <color theme="1"/>
        <rFont val="Calibri"/>
        <family val="2"/>
      </rPr>
      <t>Jinks</t>
    </r>
  </si>
  <si>
    <r>
      <rPr>
        <sz val="10"/>
        <color theme="1"/>
        <rFont val="Calibri"/>
        <family val="2"/>
      </rPr>
      <t>Michael</t>
    </r>
  </si>
  <si>
    <r>
      <rPr>
        <sz val="10"/>
        <color theme="1"/>
        <rFont val="Calibri"/>
        <family val="2"/>
      </rPr>
      <t>T</t>
    </r>
  </si>
  <si>
    <r>
      <rPr>
        <sz val="10"/>
        <color theme="1"/>
        <rFont val="Calibri"/>
        <family val="2"/>
      </rPr>
      <t>Head Football Coach</t>
    </r>
  </si>
  <si>
    <r>
      <rPr>
        <sz val="10"/>
        <color theme="1"/>
        <rFont val="Calibri"/>
        <family val="2"/>
      </rPr>
      <t>Football</t>
    </r>
  </si>
  <si>
    <r>
      <rPr>
        <sz val="10"/>
        <color theme="1"/>
        <rFont val="Calibri"/>
        <family val="2"/>
      </rPr>
      <t>A</t>
    </r>
  </si>
  <si>
    <r>
      <rPr>
        <sz val="10"/>
        <color theme="1"/>
        <rFont val="Calibri"/>
        <family val="2"/>
      </rPr>
      <t>F</t>
    </r>
  </si>
  <si>
    <r>
      <rPr>
        <sz val="10"/>
        <color theme="1"/>
        <rFont val="Calibri"/>
        <family val="2"/>
      </rPr>
      <t>A12</t>
    </r>
  </si>
  <si>
    <r>
      <rPr>
        <sz val="10"/>
        <color theme="1"/>
        <rFont val="Calibri"/>
        <family val="2"/>
      </rPr>
      <t>Fiscal Year</t>
    </r>
  </si>
  <si>
    <r>
      <rPr>
        <sz val="10"/>
        <color theme="1"/>
        <rFont val="Calibri"/>
        <family val="2"/>
      </rPr>
      <t>Administrative</t>
    </r>
  </si>
  <si>
    <r>
      <rPr>
        <sz val="10"/>
        <color theme="1"/>
        <rFont val="Calibri"/>
        <family val="2"/>
      </rPr>
      <t>Rogers</t>
    </r>
  </si>
  <si>
    <r>
      <rPr>
        <sz val="10"/>
        <color theme="1"/>
        <rFont val="Calibri"/>
        <family val="2"/>
      </rPr>
      <t>Rodney</t>
    </r>
  </si>
  <si>
    <r>
      <rPr>
        <sz val="10"/>
        <color theme="1"/>
        <rFont val="Calibri"/>
        <family val="2"/>
      </rPr>
      <t>K</t>
    </r>
  </si>
  <si>
    <r>
      <rPr>
        <sz val="10"/>
        <color theme="1"/>
        <rFont val="Calibri"/>
        <family val="2"/>
      </rPr>
      <t>Interim President</t>
    </r>
  </si>
  <si>
    <r>
      <rPr>
        <sz val="10"/>
        <color theme="1"/>
        <rFont val="Calibri"/>
        <family val="2"/>
      </rPr>
      <t>Office of the President</t>
    </r>
  </si>
  <si>
    <r>
      <rPr>
        <sz val="10"/>
        <color theme="1"/>
        <rFont val="Calibri"/>
        <family val="2"/>
      </rPr>
      <t>FAD</t>
    </r>
  </si>
  <si>
    <r>
      <rPr>
        <sz val="10"/>
        <color theme="1"/>
        <rFont val="Calibri"/>
        <family val="2"/>
      </rPr>
      <t>Faculty Adminis</t>
    </r>
  </si>
  <si>
    <r>
      <rPr>
        <sz val="10"/>
        <color theme="1"/>
        <rFont val="Calibri"/>
        <family val="2"/>
      </rPr>
      <t>Huger</t>
    </r>
  </si>
  <si>
    <r>
      <rPr>
        <sz val="10"/>
        <color theme="1"/>
        <rFont val="Calibri"/>
        <family val="2"/>
      </rPr>
      <t>Head Men's Basketball Coach</t>
    </r>
  </si>
  <si>
    <r>
      <rPr>
        <sz val="10"/>
        <color theme="1"/>
        <rFont val="Calibri"/>
        <family val="2"/>
      </rPr>
      <t>Basketball-Men</t>
    </r>
  </si>
  <si>
    <r>
      <rPr>
        <sz val="10"/>
        <color theme="1"/>
        <rFont val="Calibri"/>
        <family val="2"/>
      </rPr>
      <t>Mazey</t>
    </r>
  </si>
  <si>
    <r>
      <rPr>
        <sz val="10"/>
        <color theme="1"/>
        <rFont val="Calibri"/>
        <family val="2"/>
      </rPr>
      <t>Mary</t>
    </r>
  </si>
  <si>
    <r>
      <rPr>
        <sz val="10"/>
        <color theme="1"/>
        <rFont val="Calibri"/>
        <family val="2"/>
      </rPr>
      <t>E</t>
    </r>
  </si>
  <si>
    <r>
      <rPr>
        <sz val="10"/>
        <color theme="1"/>
        <rFont val="Calibri"/>
        <family val="2"/>
      </rPr>
      <t>President Emeritus</t>
    </r>
  </si>
  <si>
    <r>
      <rPr>
        <sz val="10"/>
        <color theme="1"/>
        <rFont val="Calibri"/>
        <family val="2"/>
      </rPr>
      <t>Stoll</t>
    </r>
  </si>
  <si>
    <r>
      <rPr>
        <sz val="10"/>
        <color theme="1"/>
        <rFont val="Calibri"/>
        <family val="2"/>
      </rPr>
      <t>Sherideen</t>
    </r>
  </si>
  <si>
    <r>
      <rPr>
        <sz val="10"/>
        <color theme="1"/>
        <rFont val="Calibri"/>
        <family val="2"/>
      </rPr>
      <t>S</t>
    </r>
  </si>
  <si>
    <r>
      <rPr>
        <sz val="10"/>
        <color theme="1"/>
        <rFont val="Calibri"/>
        <family val="2"/>
      </rPr>
      <t>Chief Financial Officer</t>
    </r>
  </si>
  <si>
    <r>
      <rPr>
        <sz val="10"/>
        <color theme="1"/>
        <rFont val="Calibri"/>
        <family val="2"/>
      </rPr>
      <t>Finance &amp; Administration</t>
    </r>
  </si>
  <si>
    <r>
      <rPr>
        <sz val="10"/>
        <color theme="1"/>
        <rFont val="Calibri"/>
        <family val="2"/>
      </rPr>
      <t>Moosbrugger</t>
    </r>
  </si>
  <si>
    <r>
      <rPr>
        <sz val="10"/>
        <color theme="1"/>
        <rFont val="Calibri"/>
        <family val="2"/>
      </rPr>
      <t>Robert</t>
    </r>
  </si>
  <si>
    <r>
      <rPr>
        <sz val="10"/>
        <color theme="1"/>
        <rFont val="Calibri"/>
        <family val="2"/>
      </rPr>
      <t>Dir of Intercollgiat Athletics</t>
    </r>
  </si>
  <si>
    <r>
      <rPr>
        <sz val="10"/>
        <color theme="1"/>
        <rFont val="Calibri"/>
        <family val="2"/>
      </rPr>
      <t>Intercollegiate Athletics</t>
    </r>
  </si>
  <si>
    <r>
      <rPr>
        <sz val="10"/>
        <color theme="1"/>
        <rFont val="Calibri"/>
        <family val="2"/>
      </rPr>
      <t>Fischer</t>
    </r>
  </si>
  <si>
    <r>
      <rPr>
        <sz val="10"/>
        <color theme="1"/>
        <rFont val="Calibri"/>
        <family val="2"/>
      </rPr>
      <t>John</t>
    </r>
  </si>
  <si>
    <r>
      <rPr>
        <sz val="10"/>
        <color theme="1"/>
        <rFont val="Calibri"/>
        <family val="2"/>
      </rPr>
      <t>M</t>
    </r>
  </si>
  <si>
    <r>
      <rPr>
        <sz val="10"/>
        <color theme="1"/>
        <rFont val="Calibri"/>
        <family val="2"/>
      </rPr>
      <t>Acting Sr Vice President/Prvst</t>
    </r>
  </si>
  <si>
    <r>
      <rPr>
        <sz val="10"/>
        <color theme="1"/>
        <rFont val="Calibri"/>
        <family val="2"/>
      </rPr>
      <t>Office of the Provost</t>
    </r>
  </si>
  <si>
    <r>
      <rPr>
        <sz val="10"/>
        <color theme="1"/>
        <rFont val="Calibri"/>
        <family val="2"/>
      </rPr>
      <t>Braun</t>
    </r>
  </si>
  <si>
    <r>
      <rPr>
        <sz val="10"/>
        <color theme="1"/>
        <rFont val="Calibri"/>
        <family val="2"/>
      </rPr>
      <t>Raymond</t>
    </r>
  </si>
  <si>
    <r>
      <rPr>
        <sz val="10"/>
        <color theme="1"/>
        <rFont val="Calibri"/>
        <family val="2"/>
      </rPr>
      <t>W</t>
    </r>
  </si>
  <si>
    <r>
      <rPr>
        <sz val="10"/>
        <color theme="1"/>
        <rFont val="Calibri"/>
        <family val="2"/>
      </rPr>
      <t>Dean, College of Business</t>
    </r>
  </si>
  <si>
    <r>
      <rPr>
        <sz val="10"/>
        <color theme="1"/>
        <rFont val="Calibri"/>
        <family val="2"/>
      </rPr>
      <t>Dean of Business</t>
    </r>
  </si>
  <si>
    <r>
      <rPr>
        <sz val="10"/>
        <color theme="1"/>
        <rFont val="Calibri"/>
        <family val="2"/>
      </rPr>
      <t>McGrew</t>
    </r>
  </si>
  <si>
    <r>
      <rPr>
        <sz val="10"/>
        <color theme="1"/>
        <rFont val="Calibri"/>
        <family val="2"/>
      </rPr>
      <t>Trent</t>
    </r>
  </si>
  <si>
    <r>
      <rPr>
        <sz val="10"/>
        <color theme="1"/>
        <rFont val="Calibri"/>
        <family val="2"/>
      </rPr>
      <t>V P University Advancement</t>
    </r>
  </si>
  <si>
    <r>
      <rPr>
        <sz val="10"/>
        <color theme="1"/>
        <rFont val="Calibri"/>
        <family val="2"/>
      </rPr>
      <t>Craig</t>
    </r>
  </si>
  <si>
    <r>
      <rPr>
        <sz val="10"/>
        <color theme="1"/>
        <rFont val="Calibri"/>
        <family val="2"/>
      </rPr>
      <t>Dean Arts &amp; Sciences/Prof</t>
    </r>
  </si>
  <si>
    <r>
      <rPr>
        <sz val="10"/>
        <color theme="1"/>
        <rFont val="Calibri"/>
        <family val="2"/>
      </rPr>
      <t>A&amp;S Dean</t>
    </r>
  </si>
  <si>
    <r>
      <rPr>
        <sz val="10"/>
        <color theme="1"/>
        <rFont val="Calibri"/>
        <family val="2"/>
      </rPr>
      <t>Ellinger</t>
    </r>
  </si>
  <si>
    <r>
      <rPr>
        <sz val="10"/>
        <color theme="1"/>
        <rFont val="Calibri"/>
        <family val="2"/>
      </rPr>
      <t>Chief Information Officer</t>
    </r>
  </si>
  <si>
    <r>
      <rPr>
        <sz val="10"/>
        <color theme="1"/>
        <rFont val="Calibri"/>
        <family val="2"/>
      </rPr>
      <t>Information Technology Service</t>
    </r>
  </si>
  <si>
    <r>
      <rPr>
        <sz val="10"/>
        <color theme="1"/>
        <rFont val="Calibri"/>
        <family val="2"/>
      </rPr>
      <t>Borland</t>
    </r>
  </si>
  <si>
    <r>
      <rPr>
        <sz val="10"/>
        <color theme="1"/>
        <rFont val="Calibri"/>
        <family val="2"/>
      </rPr>
      <t>Kenneth</t>
    </r>
  </si>
  <si>
    <r>
      <rPr>
        <sz val="10"/>
        <color theme="1"/>
        <rFont val="Calibri"/>
        <family val="2"/>
      </rPr>
      <t>Professor</t>
    </r>
  </si>
  <si>
    <r>
      <rPr>
        <sz val="10"/>
        <color theme="1"/>
        <rFont val="Calibri"/>
        <family val="2"/>
      </rPr>
      <t>Higher Ed and Student Affairs</t>
    </r>
  </si>
  <si>
    <r>
      <rPr>
        <sz val="10"/>
        <color theme="1"/>
        <rFont val="Calibri"/>
        <family val="2"/>
      </rPr>
      <t>C</t>
    </r>
  </si>
  <si>
    <r>
      <rPr>
        <sz val="10"/>
        <color theme="1"/>
        <rFont val="Calibri"/>
        <family val="2"/>
      </rPr>
      <t>F09</t>
    </r>
  </si>
  <si>
    <r>
      <rPr>
        <sz val="10"/>
        <color theme="1"/>
        <rFont val="Calibri"/>
        <family val="2"/>
      </rPr>
      <t>Academic Year</t>
    </r>
  </si>
  <si>
    <r>
      <rPr>
        <sz val="10"/>
        <color theme="1"/>
        <rFont val="Calibri"/>
        <family val="2"/>
      </rPr>
      <t>Faculty</t>
    </r>
  </si>
  <si>
    <r>
      <rPr>
        <sz val="10"/>
        <color theme="1"/>
        <rFont val="Calibri"/>
        <family val="2"/>
      </rPr>
      <t>FitzGerald</t>
    </r>
  </si>
  <si>
    <r>
      <rPr>
        <sz val="10"/>
        <color theme="1"/>
        <rFont val="Calibri"/>
        <family val="2"/>
      </rPr>
      <t>Sean</t>
    </r>
  </si>
  <si>
    <r>
      <rPr>
        <sz val="10"/>
        <color theme="1"/>
        <rFont val="Calibri"/>
        <family val="2"/>
      </rPr>
      <t>P</t>
    </r>
  </si>
  <si>
    <r>
      <rPr>
        <sz val="10"/>
        <color theme="1"/>
        <rFont val="Calibri"/>
        <family val="2"/>
      </rPr>
      <t>Vice President/General Counsel</t>
    </r>
  </si>
  <si>
    <r>
      <rPr>
        <sz val="10"/>
        <color theme="1"/>
        <rFont val="Calibri"/>
        <family val="2"/>
      </rPr>
      <t>General Counsel</t>
    </r>
  </si>
  <si>
    <r>
      <rPr>
        <sz val="10"/>
        <color theme="1"/>
        <rFont val="Calibri"/>
        <family val="2"/>
      </rPr>
      <t>Balzer</t>
    </r>
  </si>
  <si>
    <r>
      <rPr>
        <sz val="10"/>
        <color theme="1"/>
        <rFont val="Calibri"/>
        <family val="2"/>
      </rPr>
      <t>William</t>
    </r>
  </si>
  <si>
    <r>
      <rPr>
        <sz val="10"/>
        <color theme="1"/>
        <rFont val="Calibri"/>
        <family val="2"/>
      </rPr>
      <t>VP Fac Affairs/Str Init/Prfsr</t>
    </r>
  </si>
  <si>
    <r>
      <rPr>
        <sz val="10"/>
        <color theme="1"/>
        <rFont val="Calibri"/>
        <family val="2"/>
      </rPr>
      <t>Shinew</t>
    </r>
  </si>
  <si>
    <r>
      <rPr>
        <sz val="10"/>
        <color theme="1"/>
        <rFont val="Calibri"/>
        <family val="2"/>
      </rPr>
      <t>Dawn</t>
    </r>
  </si>
  <si>
    <r>
      <rPr>
        <sz val="10"/>
        <color theme="1"/>
        <rFont val="Calibri"/>
        <family val="2"/>
      </rPr>
      <t>Dean/Professor</t>
    </r>
  </si>
  <si>
    <r>
      <rPr>
        <sz val="10"/>
        <color theme="1"/>
        <rFont val="Calibri"/>
        <family val="2"/>
      </rPr>
      <t>College of Education - Admin</t>
    </r>
  </si>
  <si>
    <r>
      <rPr>
        <sz val="10"/>
        <color theme="1"/>
        <rFont val="Calibri"/>
        <family val="2"/>
      </rPr>
      <t>Roos</t>
    </r>
  </si>
  <si>
    <r>
      <rPr>
        <sz val="10"/>
        <color theme="1"/>
        <rFont val="Calibri"/>
        <family val="2"/>
      </rPr>
      <t>Jennifer</t>
    </r>
  </si>
  <si>
    <r>
      <rPr>
        <sz val="10"/>
        <color theme="1"/>
        <rFont val="Calibri"/>
        <family val="2"/>
      </rPr>
      <t>Head Women's Basketball Coach</t>
    </r>
  </si>
  <si>
    <r>
      <rPr>
        <sz val="10"/>
        <color theme="1"/>
        <rFont val="Calibri"/>
        <family val="2"/>
      </rPr>
      <t>Basketball - Women</t>
    </r>
  </si>
  <si>
    <r>
      <rPr>
        <sz val="10"/>
        <color theme="1"/>
        <rFont val="Calibri"/>
        <family val="2"/>
      </rPr>
      <t>Ogawa</t>
    </r>
  </si>
  <si>
    <r>
      <rPr>
        <sz val="10"/>
        <color theme="1"/>
        <rFont val="Calibri"/>
        <family val="2"/>
      </rPr>
      <t>Y</t>
    </r>
  </si>
  <si>
    <r>
      <rPr>
        <sz val="10"/>
        <color theme="1"/>
        <rFont val="Calibri"/>
        <family val="2"/>
      </rPr>
      <t>VP, Resrch, Econ Develop/Prof</t>
    </r>
  </si>
  <si>
    <r>
      <rPr>
        <sz val="10"/>
        <color theme="1"/>
        <rFont val="Calibri"/>
        <family val="2"/>
      </rPr>
      <t>Research and Economic Develop</t>
    </r>
  </si>
  <si>
    <r>
      <rPr>
        <sz val="10"/>
        <color theme="1"/>
        <rFont val="Calibri"/>
        <family val="2"/>
      </rPr>
      <t>Gibson</t>
    </r>
  </si>
  <si>
    <r>
      <rPr>
        <sz val="10"/>
        <color theme="1"/>
        <rFont val="Calibri"/>
        <family val="2"/>
      </rPr>
      <t>Thomas</t>
    </r>
  </si>
  <si>
    <r>
      <rPr>
        <sz val="10"/>
        <color theme="1"/>
        <rFont val="Calibri"/>
        <family val="2"/>
      </rPr>
      <t>J</t>
    </r>
  </si>
  <si>
    <r>
      <rPr>
        <sz val="10"/>
        <color theme="1"/>
        <rFont val="Calibri"/>
        <family val="2"/>
      </rPr>
      <t>VP Stud Aff and Vice Provost</t>
    </r>
  </si>
  <si>
    <r>
      <rPr>
        <sz val="10"/>
        <color theme="1"/>
        <rFont val="Calibri"/>
        <family val="2"/>
      </rPr>
      <t>VP Student Affairs</t>
    </r>
  </si>
  <si>
    <r>
      <rPr>
        <sz val="10"/>
        <color theme="1"/>
        <rFont val="Calibri"/>
        <family val="2"/>
      </rPr>
      <t>Highhouse</t>
    </r>
  </si>
  <si>
    <r>
      <rPr>
        <sz val="10"/>
        <color theme="1"/>
        <rFont val="Calibri"/>
        <family val="2"/>
      </rPr>
      <t>Scott</t>
    </r>
  </si>
  <si>
    <r>
      <rPr>
        <sz val="10"/>
        <color theme="1"/>
        <rFont val="Calibri"/>
        <family val="2"/>
      </rPr>
      <t>Psychology Department</t>
    </r>
  </si>
  <si>
    <r>
      <rPr>
        <sz val="10"/>
        <color theme="1"/>
        <rFont val="Calibri"/>
        <family val="2"/>
      </rPr>
      <t>Sprague</t>
    </r>
  </si>
  <si>
    <r>
      <rPr>
        <sz val="10"/>
        <color theme="1"/>
        <rFont val="Calibri"/>
        <family val="2"/>
      </rPr>
      <t>Jon</t>
    </r>
  </si>
  <si>
    <r>
      <rPr>
        <sz val="10"/>
        <color theme="1"/>
        <rFont val="Calibri"/>
        <family val="2"/>
      </rPr>
      <t>Director, Forensic Science</t>
    </r>
  </si>
  <si>
    <r>
      <rPr>
        <sz val="10"/>
        <color theme="1"/>
        <rFont val="Calibri"/>
        <family val="2"/>
      </rPr>
      <t>Castellano</t>
    </r>
  </si>
  <si>
    <r>
      <rPr>
        <sz val="10"/>
        <color theme="1"/>
        <rFont val="Calibri"/>
        <family val="2"/>
      </rPr>
      <t>Cecilia</t>
    </r>
  </si>
  <si>
    <r>
      <rPr>
        <sz val="10"/>
        <color theme="1"/>
        <rFont val="Calibri"/>
        <family val="2"/>
      </rPr>
      <t>Vice Provost, Strt Enrllmnt Pl</t>
    </r>
  </si>
  <si>
    <r>
      <rPr>
        <sz val="10"/>
        <color theme="1"/>
        <rFont val="Calibri"/>
        <family val="2"/>
      </rPr>
      <t>Academic Operations</t>
    </r>
  </si>
  <si>
    <r>
      <rPr>
        <sz val="10"/>
        <color theme="1"/>
        <rFont val="Calibri"/>
        <family val="2"/>
      </rPr>
      <t>Min</t>
    </r>
  </si>
  <si>
    <r>
      <rPr>
        <sz val="10"/>
        <color theme="1"/>
        <rFont val="Calibri"/>
        <family val="2"/>
      </rPr>
      <t>Hokey</t>
    </r>
  </si>
  <si>
    <r>
      <rPr>
        <sz val="10"/>
        <color theme="1"/>
        <rFont val="Calibri"/>
        <family val="2"/>
      </rPr>
      <t>Management</t>
    </r>
  </si>
  <si>
    <r>
      <rPr>
        <sz val="10"/>
        <color theme="1"/>
        <rFont val="Calibri"/>
        <family val="2"/>
      </rPr>
      <t>Bergeron</t>
    </r>
  </si>
  <si>
    <r>
      <rPr>
        <sz val="10"/>
        <color theme="1"/>
        <rFont val="Calibri"/>
        <family val="2"/>
      </rPr>
      <t>Christopher</t>
    </r>
  </si>
  <si>
    <r>
      <rPr>
        <sz val="10"/>
        <color theme="1"/>
        <rFont val="Calibri"/>
        <family val="2"/>
      </rPr>
      <t>Head Hockey Coach</t>
    </r>
  </si>
  <si>
    <r>
      <rPr>
        <sz val="10"/>
        <color theme="1"/>
        <rFont val="Calibri"/>
        <family val="2"/>
      </rPr>
      <t>Hockey</t>
    </r>
  </si>
  <si>
    <r>
      <rPr>
        <sz val="10"/>
        <color theme="1"/>
        <rFont val="Calibri"/>
        <family val="2"/>
      </rPr>
      <t>Bae</t>
    </r>
  </si>
  <si>
    <r>
      <rPr>
        <sz val="10"/>
        <color theme="1"/>
        <rFont val="Calibri"/>
        <family val="2"/>
      </rPr>
      <t>Sung</t>
    </r>
  </si>
  <si>
    <r>
      <rPr>
        <sz val="10"/>
        <color theme="1"/>
        <rFont val="Calibri"/>
        <family val="2"/>
      </rPr>
      <t>Finance</t>
    </r>
  </si>
  <si>
    <r>
      <rPr>
        <sz val="10"/>
        <color theme="1"/>
        <rFont val="Calibri"/>
        <family val="2"/>
      </rPr>
      <t>Kocher</t>
    </r>
  </si>
  <si>
    <r>
      <rPr>
        <sz val="10"/>
        <color theme="1"/>
        <rFont val="Calibri"/>
        <family val="2"/>
      </rPr>
      <t>Rebecca</t>
    </r>
  </si>
  <si>
    <r>
      <rPr>
        <sz val="10"/>
        <color theme="1"/>
        <rFont val="Calibri"/>
        <family val="2"/>
      </rPr>
      <t>Assc VP, Alumni, Annl Gv, Ops</t>
    </r>
  </si>
  <si>
    <r>
      <rPr>
        <sz val="10"/>
        <color theme="1"/>
        <rFont val="Calibri"/>
        <family val="2"/>
      </rPr>
      <t>Alumni Office</t>
    </r>
  </si>
  <si>
    <r>
      <rPr>
        <sz val="10"/>
        <color theme="1"/>
        <rFont val="Calibri"/>
        <family val="2"/>
      </rPr>
      <t>Bushong</t>
    </r>
  </si>
  <si>
    <r>
      <rPr>
        <sz val="10"/>
        <color theme="1"/>
        <rFont val="Calibri"/>
        <family val="2"/>
      </rPr>
      <t>Sara</t>
    </r>
  </si>
  <si>
    <r>
      <rPr>
        <sz val="10"/>
        <color theme="1"/>
        <rFont val="Calibri"/>
        <family val="2"/>
      </rPr>
      <t>Dean, Univ Libraries/Professor</t>
    </r>
  </si>
  <si>
    <r>
      <rPr>
        <sz val="10"/>
        <color theme="1"/>
        <rFont val="Calibri"/>
        <family val="2"/>
      </rPr>
      <t>University Libraries</t>
    </r>
  </si>
  <si>
    <r>
      <rPr>
        <sz val="10"/>
        <color theme="1"/>
        <rFont val="Calibri"/>
        <family val="2"/>
      </rPr>
      <t>FLB</t>
    </r>
  </si>
  <si>
    <r>
      <rPr>
        <sz val="10"/>
        <color theme="1"/>
        <rFont val="Calibri"/>
        <family val="2"/>
      </rPr>
      <t>Faculty Library</t>
    </r>
  </si>
  <si>
    <r>
      <rPr>
        <sz val="10"/>
        <color theme="1"/>
        <rFont val="Calibri"/>
        <family val="2"/>
      </rPr>
      <t>Dasigi</t>
    </r>
  </si>
  <si>
    <r>
      <rPr>
        <sz val="10"/>
        <color theme="1"/>
        <rFont val="Calibri"/>
        <family val="2"/>
      </rPr>
      <t>Venu</t>
    </r>
  </si>
  <si>
    <r>
      <rPr>
        <sz val="10"/>
        <color theme="1"/>
        <rFont val="Calibri"/>
        <family val="2"/>
      </rPr>
      <t>G</t>
    </r>
  </si>
  <si>
    <r>
      <rPr>
        <sz val="10"/>
        <color theme="1"/>
        <rFont val="Calibri"/>
        <family val="2"/>
      </rPr>
      <t>Interim Dean TAAE</t>
    </r>
  </si>
  <si>
    <r>
      <rPr>
        <sz val="10"/>
        <color theme="1"/>
        <rFont val="Calibri"/>
        <family val="2"/>
      </rPr>
      <t>Col of Technology Adm</t>
    </r>
  </si>
  <si>
    <r>
      <rPr>
        <sz val="10"/>
        <color theme="1"/>
        <rFont val="Calibri"/>
        <family val="2"/>
      </rPr>
      <t>Houston</t>
    </r>
  </si>
  <si>
    <r>
      <rPr>
        <sz val="10"/>
        <color theme="1"/>
        <rFont val="Calibri"/>
        <family val="2"/>
      </rPr>
      <t>Martha</t>
    </r>
  </si>
  <si>
    <r>
      <rPr>
        <sz val="10"/>
        <color theme="1"/>
        <rFont val="Calibri"/>
        <family val="2"/>
      </rPr>
      <t>Interim Dean</t>
    </r>
  </si>
  <si>
    <r>
      <rPr>
        <sz val="10"/>
        <color theme="1"/>
        <rFont val="Calibri"/>
        <family val="2"/>
      </rPr>
      <t>Col of Health &amp; Human Services</t>
    </r>
  </si>
  <si>
    <r>
      <rPr>
        <sz val="10"/>
        <color theme="1"/>
        <rFont val="Calibri"/>
        <family val="2"/>
      </rPr>
      <t>Mohamed</t>
    </r>
  </si>
  <si>
    <r>
      <rPr>
        <sz val="10"/>
        <color theme="1"/>
        <rFont val="Calibri"/>
        <family val="2"/>
      </rPr>
      <t>Zubair</t>
    </r>
  </si>
  <si>
    <r>
      <rPr>
        <sz val="10"/>
        <color theme="1"/>
        <rFont val="Calibri"/>
        <family val="2"/>
      </rPr>
      <t>Assoc Dean/Professor</t>
    </r>
  </si>
  <si>
    <r>
      <rPr>
        <sz val="10"/>
        <color theme="1"/>
        <rFont val="Calibri"/>
        <family val="2"/>
      </rPr>
      <t>Dobrzykowski</t>
    </r>
  </si>
  <si>
    <r>
      <rPr>
        <sz val="10"/>
        <color theme="1"/>
        <rFont val="Calibri"/>
        <family val="2"/>
      </rPr>
      <t>David</t>
    </r>
  </si>
  <si>
    <r>
      <rPr>
        <sz val="10"/>
        <color theme="1"/>
        <rFont val="Calibri"/>
        <family val="2"/>
      </rPr>
      <t>Associate Professor</t>
    </r>
  </si>
  <si>
    <r>
      <rPr>
        <sz val="10"/>
        <color theme="1"/>
        <rFont val="Calibri"/>
        <family val="2"/>
      </rPr>
      <t>Yeh</t>
    </r>
  </si>
  <si>
    <r>
      <rPr>
        <sz val="10"/>
        <color theme="1"/>
        <rFont val="Calibri"/>
        <family val="2"/>
      </rPr>
      <t>Bai-Yau</t>
    </r>
  </si>
  <si>
    <r>
      <rPr>
        <sz val="10"/>
        <color theme="1"/>
        <rFont val="Calibri"/>
        <family val="2"/>
      </rPr>
      <t>Associate Dean</t>
    </r>
  </si>
  <si>
    <r>
      <rPr>
        <sz val="10"/>
        <color theme="1"/>
        <rFont val="Calibri"/>
        <family val="2"/>
      </rPr>
      <t>Kielmeyer</t>
    </r>
  </si>
  <si>
    <r>
      <rPr>
        <sz val="10"/>
        <color theme="1"/>
        <rFont val="Calibri"/>
        <family val="2"/>
      </rPr>
      <t>Chief Mrkting and Comm Officer</t>
    </r>
  </si>
  <si>
    <r>
      <rPr>
        <sz val="10"/>
        <color theme="1"/>
        <rFont val="Calibri"/>
        <family val="2"/>
      </rPr>
      <t>Marketing &amp; Communications</t>
    </r>
  </si>
  <si>
    <r>
      <rPr>
        <sz val="10"/>
        <color theme="1"/>
        <rFont val="Calibri"/>
        <family val="2"/>
      </rPr>
      <t>Hartley</t>
    </r>
  </si>
  <si>
    <r>
      <rPr>
        <sz val="10"/>
        <color theme="1"/>
        <rFont val="Calibri"/>
        <family val="2"/>
      </rPr>
      <t>Janet</t>
    </r>
  </si>
  <si>
    <r>
      <rPr>
        <sz val="10"/>
        <color theme="1"/>
        <rFont val="Calibri"/>
        <family val="2"/>
      </rPr>
      <t>L</t>
    </r>
  </si>
  <si>
    <r>
      <rPr>
        <sz val="10"/>
        <color theme="1"/>
        <rFont val="Calibri"/>
        <family val="2"/>
      </rPr>
      <t>Carr</t>
    </r>
  </si>
  <si>
    <r>
      <rPr>
        <sz val="10"/>
        <color theme="1"/>
        <rFont val="Calibri"/>
        <family val="2"/>
      </rPr>
      <t>Amelia</t>
    </r>
  </si>
  <si>
    <r>
      <rPr>
        <sz val="10"/>
        <color theme="1"/>
        <rFont val="Calibri"/>
        <family val="2"/>
      </rPr>
      <t>Chair/Professor</t>
    </r>
  </si>
  <si>
    <r>
      <rPr>
        <sz val="10"/>
        <color theme="1"/>
        <rFont val="Calibri"/>
        <family val="2"/>
      </rPr>
      <t>Meyer</t>
    </r>
  </si>
  <si>
    <r>
      <rPr>
        <sz val="10"/>
        <color theme="1"/>
        <rFont val="Calibri"/>
        <family val="2"/>
      </rPr>
      <t>Bruce</t>
    </r>
  </si>
  <si>
    <r>
      <rPr>
        <sz val="10"/>
        <color theme="1"/>
        <rFont val="Calibri"/>
        <family val="2"/>
      </rPr>
      <t>Intrm VP Capital Plan/Camp Ops</t>
    </r>
  </si>
  <si>
    <r>
      <rPr>
        <sz val="10"/>
        <color theme="1"/>
        <rFont val="Calibri"/>
        <family val="2"/>
      </rPr>
      <t>Capital Planning</t>
    </r>
  </si>
  <si>
    <r>
      <rPr>
        <sz val="10"/>
        <color theme="1"/>
        <rFont val="Calibri"/>
        <family val="2"/>
      </rPr>
      <t>Mathis</t>
    </r>
  </si>
  <si>
    <r>
      <rPr>
        <sz val="10"/>
        <color theme="1"/>
        <rFont val="Calibri"/>
        <family val="2"/>
      </rPr>
      <t>B</t>
    </r>
  </si>
  <si>
    <r>
      <rPr>
        <sz val="10"/>
        <color theme="1"/>
        <rFont val="Calibri"/>
        <family val="2"/>
      </rPr>
      <t>Musical Arts Dean</t>
    </r>
  </si>
  <si>
    <r>
      <rPr>
        <sz val="10"/>
        <color theme="1"/>
        <rFont val="Calibri"/>
        <family val="2"/>
      </rPr>
      <t>Kurtz</t>
    </r>
  </si>
  <si>
    <r>
      <rPr>
        <sz val="10"/>
        <color theme="1"/>
        <rFont val="Calibri"/>
        <family val="2"/>
      </rPr>
      <t>Andrew</t>
    </r>
  </si>
  <si>
    <r>
      <rPr>
        <sz val="10"/>
        <color theme="1"/>
        <rFont val="Calibri"/>
        <family val="2"/>
      </rPr>
      <t>Dean/Associate Professor</t>
    </r>
  </si>
  <si>
    <r>
      <rPr>
        <sz val="10"/>
        <color theme="1"/>
        <rFont val="Calibri"/>
        <family val="2"/>
      </rPr>
      <t>Fire-Institutional Research</t>
    </r>
  </si>
  <si>
    <r>
      <rPr>
        <sz val="10"/>
        <color theme="1"/>
        <rFont val="Calibri"/>
        <family val="2"/>
      </rPr>
      <t>Lu</t>
    </r>
  </si>
  <si>
    <r>
      <rPr>
        <sz val="10"/>
        <color theme="1"/>
        <rFont val="Calibri"/>
        <family val="2"/>
      </rPr>
      <t>Hong</t>
    </r>
  </si>
  <si>
    <r>
      <rPr>
        <sz val="10"/>
        <color theme="1"/>
        <rFont val="Calibri"/>
        <family val="2"/>
      </rPr>
      <t>Chemistry Department</t>
    </r>
  </si>
  <si>
    <r>
      <rPr>
        <sz val="10"/>
        <color theme="1"/>
        <rFont val="Calibri"/>
        <family val="2"/>
      </rPr>
      <t>Booth</t>
    </r>
  </si>
  <si>
    <r>
      <rPr>
        <sz val="10"/>
        <color theme="1"/>
        <rFont val="Calibri"/>
        <family val="2"/>
      </rPr>
      <t>Margaret</t>
    </r>
  </si>
  <si>
    <r>
      <rPr>
        <sz val="10"/>
        <color theme="1"/>
        <rFont val="Calibri"/>
        <family val="2"/>
      </rPr>
      <t>Z</t>
    </r>
  </si>
  <si>
    <r>
      <rPr>
        <sz val="10"/>
        <color theme="1"/>
        <rFont val="Calibri"/>
        <family val="2"/>
      </rPr>
      <t>Dean, Graduate College</t>
    </r>
  </si>
  <si>
    <r>
      <rPr>
        <sz val="10"/>
        <color theme="1"/>
        <rFont val="Calibri"/>
        <family val="2"/>
      </rPr>
      <t>Graduate College</t>
    </r>
  </si>
  <si>
    <r>
      <rPr>
        <sz val="10"/>
        <color theme="1"/>
        <rFont val="Calibri"/>
        <family val="2"/>
      </rPr>
      <t>Li</t>
    </r>
  </si>
  <si>
    <r>
      <rPr>
        <sz val="10"/>
        <color theme="1"/>
        <rFont val="Calibri"/>
        <family val="2"/>
      </rPr>
      <t>Mingsheng</t>
    </r>
  </si>
  <si>
    <r>
      <rPr>
        <sz val="10"/>
        <color theme="1"/>
        <rFont val="Calibri"/>
        <family val="2"/>
      </rPr>
      <t>Snead</t>
    </r>
  </si>
  <si>
    <r>
      <rPr>
        <sz val="10"/>
        <color theme="1"/>
        <rFont val="Calibri"/>
        <family val="2"/>
      </rPr>
      <t>Accounting/MIS</t>
    </r>
  </si>
  <si>
    <r>
      <rPr>
        <sz val="10"/>
        <color theme="1"/>
        <rFont val="Calibri"/>
        <family val="2"/>
      </rPr>
      <t>Morgan-Russell</t>
    </r>
  </si>
  <si>
    <r>
      <rPr>
        <sz val="10"/>
        <color theme="1"/>
        <rFont val="Calibri"/>
        <family val="2"/>
      </rPr>
      <t>Simon</t>
    </r>
  </si>
  <si>
    <r>
      <rPr>
        <sz val="10"/>
        <color theme="1"/>
        <rFont val="Calibri"/>
        <family val="2"/>
      </rPr>
      <t>N</t>
    </r>
  </si>
  <si>
    <r>
      <rPr>
        <sz val="10"/>
        <color theme="1"/>
        <rFont val="Calibri"/>
        <family val="2"/>
      </rPr>
      <t>Dean of Honors College/Profsr</t>
    </r>
  </si>
  <si>
    <r>
      <rPr>
        <sz val="10"/>
        <color theme="1"/>
        <rFont val="Calibri"/>
        <family val="2"/>
      </rPr>
      <t>Honors College</t>
    </r>
  </si>
  <si>
    <r>
      <rPr>
        <sz val="10"/>
        <color theme="1"/>
        <rFont val="Calibri"/>
        <family val="2"/>
      </rPr>
      <t>Schauer</t>
    </r>
  </si>
  <si>
    <r>
      <rPr>
        <sz val="10"/>
        <color theme="1"/>
        <rFont val="Calibri"/>
        <family val="2"/>
      </rPr>
      <t>Paul</t>
    </r>
  </si>
  <si>
    <r>
      <rPr>
        <sz val="10"/>
        <color theme="1"/>
        <rFont val="Calibri"/>
        <family val="2"/>
      </rPr>
      <t>Hansen</t>
    </r>
  </si>
  <si>
    <r>
      <rPr>
        <sz val="10"/>
        <color theme="1"/>
        <rFont val="Calibri"/>
        <family val="2"/>
      </rPr>
      <t>Christine</t>
    </r>
  </si>
  <si>
    <r>
      <rPr>
        <sz val="10"/>
        <color theme="1"/>
        <rFont val="Calibri"/>
        <family val="2"/>
      </rPr>
      <t>Assistant Vice President</t>
    </r>
  </si>
  <si>
    <r>
      <rPr>
        <sz val="10"/>
        <color theme="1"/>
        <rFont val="Calibri"/>
        <family val="2"/>
      </rPr>
      <t>Development Office</t>
    </r>
  </si>
  <si>
    <r>
      <rPr>
        <sz val="10"/>
        <color theme="1"/>
        <rFont val="Calibri"/>
        <family val="2"/>
      </rPr>
      <t>Forbes</t>
    </r>
  </si>
  <si>
    <r>
      <rPr>
        <sz val="10"/>
        <color theme="1"/>
        <rFont val="Calibri"/>
        <family val="2"/>
      </rPr>
      <t>Malcolm</t>
    </r>
  </si>
  <si>
    <r>
      <rPr>
        <sz val="10"/>
        <color theme="1"/>
        <rFont val="Calibri"/>
        <family val="2"/>
      </rPr>
      <t>D</t>
    </r>
  </si>
  <si>
    <r>
      <rPr>
        <sz val="10"/>
        <color theme="1"/>
        <rFont val="Calibri"/>
        <family val="2"/>
      </rPr>
      <t>McCarver</t>
    </r>
  </si>
  <si>
    <r>
      <rPr>
        <sz val="10"/>
        <color theme="1"/>
        <rFont val="Calibri"/>
        <family val="2"/>
      </rPr>
      <t>Viva</t>
    </r>
  </si>
  <si>
    <r>
      <rPr>
        <sz val="10"/>
        <color theme="1"/>
        <rFont val="Calibri"/>
        <family val="2"/>
      </rPr>
      <t>Chief Human Resources Officer</t>
    </r>
  </si>
  <si>
    <r>
      <rPr>
        <sz val="10"/>
        <color theme="1"/>
        <rFont val="Calibri"/>
        <family val="2"/>
      </rPr>
      <t>Human Resources</t>
    </r>
  </si>
  <si>
    <r>
      <rPr>
        <sz val="10"/>
        <color theme="1"/>
        <rFont val="Calibri"/>
        <family val="2"/>
      </rPr>
      <t>Matuga</t>
    </r>
  </si>
  <si>
    <r>
      <rPr>
        <sz val="10"/>
        <color theme="1"/>
        <rFont val="Calibri"/>
        <family val="2"/>
      </rPr>
      <t>Julia</t>
    </r>
  </si>
  <si>
    <r>
      <rPr>
        <sz val="10"/>
        <color theme="1"/>
        <rFont val="Calibri"/>
        <family val="2"/>
      </rPr>
      <t>Vice Provost for Inst Effectvn</t>
    </r>
  </si>
  <si>
    <r>
      <rPr>
        <sz val="10"/>
        <color theme="1"/>
        <rFont val="Calibri"/>
        <family val="2"/>
      </rPr>
      <t>Coleman</t>
    </r>
  </si>
  <si>
    <r>
      <rPr>
        <sz val="10"/>
        <color theme="1"/>
        <rFont val="Calibri"/>
        <family val="2"/>
      </rPr>
      <t>Fred</t>
    </r>
  </si>
  <si>
    <r>
      <rPr>
        <sz val="10"/>
        <color theme="1"/>
        <rFont val="Calibri"/>
        <family val="2"/>
      </rPr>
      <t>Assistant Professor</t>
    </r>
  </si>
  <si>
    <r>
      <rPr>
        <sz val="10"/>
        <color theme="1"/>
        <rFont val="Calibri"/>
        <family val="2"/>
      </rPr>
      <t>Rush</t>
    </r>
  </si>
  <si>
    <r>
      <rPr>
        <sz val="10"/>
        <color theme="1"/>
        <rFont val="Calibri"/>
        <family val="2"/>
      </rPr>
      <t>Stephen</t>
    </r>
  </si>
  <si>
    <r>
      <rPr>
        <sz val="10"/>
        <color theme="1"/>
        <rFont val="Calibri"/>
        <family val="2"/>
      </rPr>
      <t>R</t>
    </r>
  </si>
  <si>
    <r>
      <rPr>
        <sz val="10"/>
        <color theme="1"/>
        <rFont val="Calibri"/>
        <family val="2"/>
      </rPr>
      <t>Midden</t>
    </r>
  </si>
  <si>
    <r>
      <rPr>
        <sz val="10"/>
        <color theme="1"/>
        <rFont val="Calibri"/>
        <family val="2"/>
      </rPr>
      <t>Assoc VP for Exp &amp; Innov Lrng</t>
    </r>
  </si>
  <si>
    <r>
      <rPr>
        <sz val="10"/>
        <color theme="1"/>
        <rFont val="Calibri"/>
        <family val="2"/>
      </rPr>
      <t>Cosmos</t>
    </r>
  </si>
  <si>
    <r>
      <rPr>
        <sz val="10"/>
        <color theme="1"/>
        <rFont val="Calibri"/>
        <family val="2"/>
      </rPr>
      <t>McKinney</t>
    </r>
  </si>
  <si>
    <r>
      <rPr>
        <sz val="10"/>
        <color theme="1"/>
        <rFont val="Calibri"/>
        <family val="2"/>
      </rPr>
      <t>Earl</t>
    </r>
  </si>
  <si>
    <r>
      <rPr>
        <sz val="10"/>
        <color theme="1"/>
        <rFont val="Calibri"/>
        <family val="2"/>
      </rPr>
      <t>H</t>
    </r>
  </si>
  <si>
    <r>
      <rPr>
        <sz val="10"/>
        <color theme="1"/>
        <rFont val="Calibri"/>
        <family val="2"/>
      </rPr>
      <t>Brown</t>
    </r>
  </si>
  <si>
    <r>
      <rPr>
        <sz val="10"/>
        <color theme="1"/>
        <rFont val="Calibri"/>
        <family val="2"/>
      </rPr>
      <t>Susan</t>
    </r>
  </si>
  <si>
    <r>
      <rPr>
        <sz val="10"/>
        <color theme="1"/>
        <rFont val="Calibri"/>
        <family val="2"/>
      </rPr>
      <t>Sociology Department</t>
    </r>
  </si>
  <si>
    <r>
      <rPr>
        <sz val="10"/>
        <color theme="1"/>
        <rFont val="Calibri"/>
        <family val="2"/>
      </rPr>
      <t>Liu</t>
    </r>
  </si>
  <si>
    <r>
      <rPr>
        <sz val="10"/>
        <color theme="1"/>
        <rFont val="Calibri"/>
        <family val="2"/>
      </rPr>
      <t>Liuling</t>
    </r>
  </si>
  <si>
    <r>
      <rPr>
        <sz val="10"/>
        <color theme="1"/>
        <rFont val="Calibri"/>
        <family val="2"/>
      </rPr>
      <t>Wooldridge</t>
    </r>
  </si>
  <si>
    <r>
      <rPr>
        <sz val="10"/>
        <color theme="1"/>
        <rFont val="Calibri"/>
        <family val="2"/>
      </rPr>
      <t>Deborah</t>
    </r>
  </si>
  <si>
    <r>
      <rPr>
        <sz val="10"/>
        <color theme="1"/>
        <rFont val="Calibri"/>
        <family val="2"/>
      </rPr>
      <t>Dir, FCS/Professor</t>
    </r>
  </si>
  <si>
    <r>
      <rPr>
        <sz val="10"/>
        <color theme="1"/>
        <rFont val="Calibri"/>
        <family val="2"/>
      </rPr>
      <t>Family &amp; Consumer Sciences</t>
    </r>
  </si>
  <si>
    <r>
      <rPr>
        <sz val="10"/>
        <color theme="1"/>
        <rFont val="Calibri"/>
        <family val="2"/>
      </rPr>
      <t>Sullivan</t>
    </r>
  </si>
  <si>
    <r>
      <rPr>
        <sz val="10"/>
        <color theme="1"/>
        <rFont val="Calibri"/>
        <family val="2"/>
      </rPr>
      <t>Sherry</t>
    </r>
  </si>
  <si>
    <r>
      <rPr>
        <sz val="10"/>
        <color theme="1"/>
        <rFont val="Calibri"/>
        <family val="2"/>
      </rPr>
      <t>Reid</t>
    </r>
  </si>
  <si>
    <r>
      <rPr>
        <sz val="10"/>
        <color theme="1"/>
        <rFont val="Calibri"/>
        <family val="2"/>
      </rPr>
      <t>Marketing</t>
    </r>
  </si>
  <si>
    <r>
      <rPr>
        <sz val="10"/>
        <color theme="1"/>
        <rFont val="Calibri"/>
        <family val="2"/>
      </rPr>
      <t>Laird</t>
    </r>
  </si>
  <si>
    <r>
      <rPr>
        <sz val="10"/>
        <color theme="1"/>
        <rFont val="Calibri"/>
        <family val="2"/>
      </rPr>
      <t>Physics &amp; Astronomy</t>
    </r>
  </si>
  <si>
    <r>
      <rPr>
        <sz val="10"/>
        <color theme="1"/>
        <rFont val="Calibri"/>
        <family val="2"/>
      </rPr>
      <t>Bizarro</t>
    </r>
  </si>
  <si>
    <r>
      <rPr>
        <sz val="10"/>
        <color theme="1"/>
        <rFont val="Calibri"/>
        <family val="2"/>
      </rPr>
      <t>Pascal</t>
    </r>
  </si>
  <si>
    <r>
      <rPr>
        <sz val="10"/>
        <color theme="1"/>
        <rFont val="Calibri"/>
        <family val="2"/>
      </rPr>
      <t>Garcia</t>
    </r>
  </si>
  <si>
    <r>
      <rPr>
        <sz val="10"/>
        <color theme="1"/>
        <rFont val="Calibri"/>
        <family val="2"/>
      </rPr>
      <t>Luis</t>
    </r>
  </si>
  <si>
    <r>
      <rPr>
        <sz val="10"/>
        <color theme="1"/>
        <rFont val="Calibri"/>
        <family val="2"/>
      </rPr>
      <t>Manning</t>
    </r>
  </si>
  <si>
    <r>
      <rPr>
        <sz val="10"/>
        <color theme="1"/>
        <rFont val="Calibri"/>
        <family val="2"/>
      </rPr>
      <t>Wendy</t>
    </r>
  </si>
  <si>
    <r>
      <rPr>
        <sz val="10"/>
        <color theme="1"/>
        <rFont val="Calibri"/>
        <family val="2"/>
      </rPr>
      <t>Kresman</t>
    </r>
  </si>
  <si>
    <r>
      <rPr>
        <sz val="10"/>
        <color theme="1"/>
        <rFont val="Calibri"/>
        <family val="2"/>
      </rPr>
      <t>Raymon</t>
    </r>
  </si>
  <si>
    <r>
      <rPr>
        <sz val="10"/>
        <color theme="1"/>
        <rFont val="Calibri"/>
        <family val="2"/>
      </rPr>
      <t>I</t>
    </r>
  </si>
  <si>
    <r>
      <rPr>
        <sz val="10"/>
        <color theme="1"/>
        <rFont val="Calibri"/>
        <family val="2"/>
      </rPr>
      <t>Computer Science</t>
    </r>
  </si>
  <si>
    <r>
      <rPr>
        <sz val="10"/>
        <color theme="1"/>
        <rFont val="Calibri"/>
        <family val="2"/>
      </rPr>
      <t>McGrath</t>
    </r>
  </si>
  <si>
    <r>
      <rPr>
        <sz val="10"/>
        <color theme="1"/>
        <rFont val="Calibri"/>
        <family val="2"/>
      </rPr>
      <t>Richard</t>
    </r>
  </si>
  <si>
    <r>
      <rPr>
        <sz val="10"/>
        <color theme="1"/>
        <rFont val="Calibri"/>
        <family val="2"/>
      </rPr>
      <t>Applied Statistics/Oper Res</t>
    </r>
  </si>
  <si>
    <r>
      <rPr>
        <sz val="10"/>
        <color theme="1"/>
        <rFont val="Calibri"/>
        <family val="2"/>
      </rPr>
      <t>Swartz</t>
    </r>
  </si>
  <si>
    <r>
      <rPr>
        <sz val="10"/>
        <color theme="1"/>
        <rFont val="Calibri"/>
        <family val="2"/>
      </rPr>
      <t>Sha ron</t>
    </r>
  </si>
  <si>
    <r>
      <rPr>
        <sz val="10"/>
        <color theme="1"/>
        <rFont val="Calibri"/>
        <family val="2"/>
      </rPr>
      <t>Director of Budgeting</t>
    </r>
  </si>
  <si>
    <r>
      <rPr>
        <sz val="10"/>
        <color theme="1"/>
        <rFont val="Calibri"/>
        <family val="2"/>
      </rPr>
      <t>Kubasek</t>
    </r>
  </si>
  <si>
    <r>
      <rPr>
        <sz val="10"/>
        <color theme="1"/>
        <rFont val="Calibri"/>
        <family val="2"/>
      </rPr>
      <t>Nancy</t>
    </r>
  </si>
  <si>
    <r>
      <rPr>
        <sz val="10"/>
        <color theme="1"/>
        <rFont val="Calibri"/>
        <family val="2"/>
      </rPr>
      <t>Economics Dept</t>
    </r>
  </si>
  <si>
    <r>
      <rPr>
        <sz val="10"/>
        <color theme="1"/>
        <rFont val="Calibri"/>
        <family val="2"/>
      </rPr>
      <t>Sawaya</t>
    </r>
  </si>
  <si>
    <r>
      <rPr>
        <sz val="10"/>
        <color theme="1"/>
        <rFont val="Calibri"/>
        <family val="2"/>
      </rPr>
      <t>Gremler</t>
    </r>
  </si>
  <si>
    <r>
      <rPr>
        <sz val="10"/>
        <color theme="1"/>
        <rFont val="Calibri"/>
        <family val="2"/>
      </rPr>
      <t>Dwayne</t>
    </r>
  </si>
  <si>
    <r>
      <rPr>
        <sz val="10"/>
        <color theme="1"/>
        <rFont val="Calibri"/>
        <family val="2"/>
      </rPr>
      <t>Leigh</t>
    </r>
  </si>
  <si>
    <r>
      <rPr>
        <sz val="10"/>
        <color theme="1"/>
        <rFont val="Calibri"/>
        <family val="2"/>
      </rPr>
      <t>Bradley</t>
    </r>
  </si>
  <si>
    <r>
      <rPr>
        <sz val="10"/>
        <color theme="1"/>
        <rFont val="Calibri"/>
        <family val="2"/>
      </rPr>
      <t>Executive Director</t>
    </r>
  </si>
  <si>
    <r>
      <rPr>
        <sz val="10"/>
        <color theme="1"/>
        <rFont val="Calibri"/>
        <family val="2"/>
      </rPr>
      <t>Business Operations</t>
    </r>
  </si>
  <si>
    <r>
      <rPr>
        <sz val="10"/>
        <color theme="1"/>
        <rFont val="Calibri"/>
        <family val="2"/>
      </rPr>
      <t>Eliano</t>
    </r>
  </si>
  <si>
    <r>
      <rPr>
        <sz val="10"/>
        <color theme="1"/>
        <rFont val="Calibri"/>
        <family val="2"/>
      </rPr>
      <t>Perry</t>
    </r>
  </si>
  <si>
    <r>
      <rPr>
        <sz val="10"/>
        <color theme="1"/>
        <rFont val="Calibri"/>
        <family val="2"/>
      </rPr>
      <t>Asst Ftbll Cch/Co Offen Coord</t>
    </r>
  </si>
  <si>
    <r>
      <rPr>
        <sz val="10"/>
        <color theme="1"/>
        <rFont val="Calibri"/>
        <family val="2"/>
      </rPr>
      <t>Chao</t>
    </r>
  </si>
  <si>
    <r>
      <rPr>
        <sz val="10"/>
        <color theme="1"/>
        <rFont val="Calibri"/>
        <family val="2"/>
      </rPr>
      <t>Joseph</t>
    </r>
  </si>
  <si>
    <r>
      <rPr>
        <sz val="10"/>
        <color theme="1"/>
        <rFont val="Calibri"/>
        <family val="2"/>
      </rPr>
      <t>Chair/Assoc Professor</t>
    </r>
  </si>
  <si>
    <r>
      <rPr>
        <sz val="10"/>
        <color theme="1"/>
        <rFont val="Calibri"/>
        <family val="2"/>
      </rPr>
      <t>Sakthivel</t>
    </r>
  </si>
  <si>
    <r>
      <rPr>
        <sz val="10"/>
        <color theme="1"/>
        <rFont val="Calibri"/>
        <family val="2"/>
      </rPr>
      <t>Sachidanandam</t>
    </r>
  </si>
  <si>
    <r>
      <rPr>
        <sz val="10"/>
        <color theme="1"/>
        <rFont val="Calibri"/>
        <family val="2"/>
      </rPr>
      <t>Waggoner</t>
    </r>
  </si>
  <si>
    <r>
      <rPr>
        <sz val="10"/>
        <color theme="1"/>
        <rFont val="Calibri"/>
        <family val="2"/>
      </rPr>
      <t>Todd</t>
    </r>
  </si>
  <si>
    <r>
      <rPr>
        <sz val="10"/>
        <color theme="1"/>
        <rFont val="Calibri"/>
        <family val="2"/>
      </rPr>
      <t>Sheri</t>
    </r>
  </si>
  <si>
    <r>
      <rPr>
        <sz val="10"/>
        <color theme="1"/>
        <rFont val="Calibri"/>
        <family val="2"/>
      </rPr>
      <t>Director of Applications</t>
    </r>
  </si>
  <si>
    <r>
      <rPr>
        <sz val="10"/>
        <color theme="1"/>
        <rFont val="Calibri"/>
        <family val="2"/>
      </rPr>
      <t>Jetley</t>
    </r>
  </si>
  <si>
    <r>
      <rPr>
        <sz val="10"/>
        <color theme="1"/>
        <rFont val="Calibri"/>
        <family val="2"/>
      </rPr>
      <t>Sudershan</t>
    </r>
  </si>
  <si>
    <r>
      <rPr>
        <sz val="10"/>
        <color theme="1"/>
        <rFont val="Calibri"/>
        <family val="2"/>
      </rPr>
      <t>Stafford</t>
    </r>
  </si>
  <si>
    <r>
      <rPr>
        <sz val="10"/>
        <color theme="1"/>
        <rFont val="Calibri"/>
        <family val="2"/>
      </rPr>
      <t>Laura</t>
    </r>
  </si>
  <si>
    <r>
      <rPr>
        <sz val="10"/>
        <color theme="1"/>
        <rFont val="Calibri"/>
        <family val="2"/>
      </rPr>
      <t>Director/Professor</t>
    </r>
  </si>
  <si>
    <r>
      <rPr>
        <sz val="10"/>
        <color theme="1"/>
        <rFont val="Calibri"/>
        <family val="2"/>
      </rPr>
      <t>School of Media and Comm</t>
    </r>
  </si>
  <si>
    <r>
      <rPr>
        <sz val="10"/>
        <color theme="1"/>
        <rFont val="Calibri"/>
        <family val="2"/>
      </rPr>
      <t>Rich</t>
    </r>
  </si>
  <si>
    <r>
      <rPr>
        <sz val="10"/>
        <color theme="1"/>
        <rFont val="Calibri"/>
        <family val="2"/>
      </rPr>
      <t>Gregory</t>
    </r>
  </si>
  <si>
    <r>
      <rPr>
        <sz val="10"/>
        <color theme="1"/>
        <rFont val="Calibri"/>
        <family val="2"/>
      </rPr>
      <t>Woodruff</t>
    </r>
  </si>
  <si>
    <r>
      <rPr>
        <sz val="10"/>
        <color theme="1"/>
        <rFont val="Calibri"/>
        <family val="2"/>
      </rPr>
      <t>Ronny</t>
    </r>
  </si>
  <si>
    <r>
      <rPr>
        <sz val="10"/>
        <color theme="1"/>
        <rFont val="Calibri"/>
        <family val="2"/>
      </rPr>
      <t>Biological Science</t>
    </r>
  </si>
  <si>
    <r>
      <rPr>
        <sz val="10"/>
        <color theme="1"/>
        <rFont val="Calibri"/>
        <family val="2"/>
      </rPr>
      <t>Cady</t>
    </r>
  </si>
  <si>
    <r>
      <rPr>
        <sz val="10"/>
        <color theme="1"/>
        <rFont val="Calibri"/>
        <family val="2"/>
      </rPr>
      <t>Steven</t>
    </r>
  </si>
  <si>
    <r>
      <rPr>
        <sz val="10"/>
        <color theme="1"/>
        <rFont val="Calibri"/>
        <family val="2"/>
      </rPr>
      <t>Zickar</t>
    </r>
  </si>
  <si>
    <r>
      <rPr>
        <sz val="10"/>
        <color theme="1"/>
        <rFont val="Calibri"/>
        <family val="2"/>
      </rPr>
      <t>Chair/ Professor</t>
    </r>
  </si>
  <si>
    <r>
      <rPr>
        <sz val="10"/>
        <color theme="1"/>
        <rFont val="Calibri"/>
        <family val="2"/>
      </rPr>
      <t>Sivaguru</t>
    </r>
  </si>
  <si>
    <r>
      <rPr>
        <sz val="10"/>
        <color theme="1"/>
        <rFont val="Calibri"/>
        <family val="2"/>
      </rPr>
      <t>Jayaraman</t>
    </r>
  </si>
  <si>
    <r>
      <rPr>
        <sz val="10"/>
        <color theme="1"/>
        <rFont val="Calibri"/>
        <family val="2"/>
      </rPr>
      <t>Jeffrey</t>
    </r>
  </si>
  <si>
    <r>
      <rPr>
        <sz val="10"/>
        <color theme="1"/>
        <rFont val="Calibri"/>
        <family val="2"/>
      </rPr>
      <t>Gonzalez</t>
    </r>
  </si>
  <si>
    <r>
      <rPr>
        <sz val="10"/>
        <color theme="1"/>
        <rFont val="Calibri"/>
        <family val="2"/>
      </rPr>
      <t>Alberto</t>
    </r>
  </si>
  <si>
    <r>
      <rPr>
        <sz val="10"/>
        <color theme="1"/>
        <rFont val="Calibri"/>
        <family val="2"/>
      </rPr>
      <t>Dept of Communication</t>
    </r>
  </si>
  <si>
    <r>
      <rPr>
        <sz val="10"/>
        <color theme="1"/>
        <rFont val="Calibri"/>
        <family val="2"/>
      </rPr>
      <t>Chibucos</t>
    </r>
  </si>
  <si>
    <r>
      <rPr>
        <sz val="10"/>
        <color theme="1"/>
        <rFont val="Calibri"/>
        <family val="2"/>
      </rPr>
      <t>Wheeler</t>
    </r>
  </si>
  <si>
    <r>
      <rPr>
        <sz val="10"/>
        <color theme="1"/>
        <rFont val="Calibri"/>
        <family val="2"/>
      </rPr>
      <t>Jane</t>
    </r>
  </si>
  <si>
    <r>
      <rPr>
        <sz val="10"/>
        <color theme="1"/>
        <rFont val="Calibri"/>
        <family val="2"/>
      </rPr>
      <t>V</t>
    </r>
  </si>
  <si>
    <r>
      <rPr>
        <sz val="10"/>
        <color theme="1"/>
        <rFont val="Calibri"/>
        <family val="2"/>
      </rPr>
      <t>Chen</t>
    </r>
  </si>
  <si>
    <r>
      <rPr>
        <sz val="10"/>
        <color theme="1"/>
        <rFont val="Calibri"/>
        <family val="2"/>
      </rPr>
      <t>Hanfeng</t>
    </r>
  </si>
  <si>
    <r>
      <rPr>
        <sz val="10"/>
        <color theme="1"/>
        <rFont val="Calibri"/>
        <family val="2"/>
      </rPr>
      <t>Math and Statistics Dept</t>
    </r>
  </si>
  <si>
    <r>
      <rPr>
        <sz val="10"/>
        <color theme="1"/>
        <rFont val="Calibri"/>
        <family val="2"/>
      </rPr>
      <t>O'Neil</t>
    </r>
  </si>
  <si>
    <r>
      <rPr>
        <sz val="10"/>
        <color theme="1"/>
        <rFont val="Calibri"/>
        <family val="2"/>
      </rPr>
      <t>Charville</t>
    </r>
  </si>
  <si>
    <r>
      <rPr>
        <sz val="10"/>
        <color theme="1"/>
        <rFont val="Calibri"/>
        <family val="2"/>
      </rPr>
      <t>Mark</t>
    </r>
  </si>
  <si>
    <r>
      <rPr>
        <sz val="10"/>
        <color theme="1"/>
        <rFont val="Calibri"/>
        <family val="2"/>
      </rPr>
      <t>Dir of Branch Camp Financ/Oper</t>
    </r>
  </si>
  <si>
    <r>
      <rPr>
        <sz val="10"/>
        <color theme="1"/>
        <rFont val="Calibri"/>
        <family val="2"/>
      </rPr>
      <t>Fire-Budget &amp; Operations</t>
    </r>
  </si>
  <si>
    <r>
      <rPr>
        <sz val="10"/>
        <color theme="1"/>
        <rFont val="Calibri"/>
        <family val="2"/>
      </rPr>
      <t>Capar</t>
    </r>
  </si>
  <si>
    <r>
      <rPr>
        <sz val="10"/>
        <color theme="1"/>
        <rFont val="Calibri"/>
        <family val="2"/>
      </rPr>
      <t>Ibrahim</t>
    </r>
  </si>
  <si>
    <r>
      <rPr>
        <sz val="10"/>
        <color theme="1"/>
        <rFont val="Calibri"/>
        <family val="2"/>
      </rPr>
      <t>Muir</t>
    </r>
  </si>
  <si>
    <r>
      <rPr>
        <sz val="10"/>
        <color theme="1"/>
        <rFont val="Calibri"/>
        <family val="2"/>
      </rPr>
      <t>Lon</t>
    </r>
  </si>
  <si>
    <r>
      <rPr>
        <sz val="10"/>
        <color theme="1"/>
        <rFont val="Calibri"/>
        <family val="2"/>
      </rPr>
      <t>Pharmacy Manager</t>
    </r>
  </si>
  <si>
    <r>
      <rPr>
        <sz val="10"/>
        <color theme="1"/>
        <rFont val="Calibri"/>
        <family val="2"/>
      </rPr>
      <t>Pharmacy</t>
    </r>
  </si>
  <si>
    <r>
      <rPr>
        <sz val="10"/>
        <color theme="1"/>
        <rFont val="Calibri"/>
        <family val="2"/>
      </rPr>
      <t>Zhang</t>
    </r>
  </si>
  <si>
    <r>
      <rPr>
        <sz val="10"/>
        <color theme="1"/>
        <rFont val="Calibri"/>
        <family val="2"/>
      </rPr>
      <t>Man</t>
    </r>
  </si>
  <si>
    <r>
      <rPr>
        <sz val="10"/>
        <color theme="1"/>
        <rFont val="Calibri"/>
        <family val="2"/>
      </rPr>
      <t>Katzner</t>
    </r>
  </si>
  <si>
    <r>
      <rPr>
        <sz val="10"/>
        <color theme="1"/>
        <rFont val="Calibri"/>
        <family val="2"/>
      </rPr>
      <t>Louis</t>
    </r>
  </si>
  <si>
    <r>
      <rPr>
        <sz val="10"/>
        <color theme="1"/>
        <rFont val="Calibri"/>
        <family val="2"/>
      </rPr>
      <t>Philosophy Department</t>
    </r>
  </si>
  <si>
    <r>
      <rPr>
        <sz val="10"/>
        <color theme="1"/>
        <rFont val="Calibri"/>
        <family val="2"/>
      </rPr>
      <t>Weisstein</t>
    </r>
  </si>
  <si>
    <r>
      <rPr>
        <sz val="10"/>
        <color theme="1"/>
        <rFont val="Calibri"/>
        <family val="2"/>
      </rPr>
      <t>Fei</t>
    </r>
  </si>
  <si>
    <r>
      <rPr>
        <sz val="10"/>
        <color theme="1"/>
        <rFont val="Calibri"/>
        <family val="2"/>
      </rPr>
      <t>Shergalis</t>
    </r>
  </si>
  <si>
    <r>
      <rPr>
        <sz val="10"/>
        <color theme="1"/>
        <rFont val="Calibri"/>
        <family val="2"/>
      </rPr>
      <t>Barbara</t>
    </r>
  </si>
  <si>
    <r>
      <rPr>
        <sz val="10"/>
        <color theme="1"/>
        <rFont val="Calibri"/>
        <family val="2"/>
      </rPr>
      <t>Director/University Architect</t>
    </r>
  </si>
  <si>
    <r>
      <rPr>
        <sz val="10"/>
        <color theme="1"/>
        <rFont val="Calibri"/>
        <family val="2"/>
      </rPr>
      <t>Design &amp; Construction</t>
    </r>
  </si>
  <si>
    <r>
      <rPr>
        <sz val="10"/>
        <color theme="1"/>
        <rFont val="Calibri"/>
        <family val="2"/>
      </rPr>
      <t>Sasidharan</t>
    </r>
  </si>
  <si>
    <r>
      <rPr>
        <sz val="10"/>
        <color theme="1"/>
        <rFont val="Calibri"/>
        <family val="2"/>
      </rPr>
      <t>Sharath</t>
    </r>
  </si>
  <si>
    <r>
      <rPr>
        <sz val="10"/>
        <color theme="1"/>
        <rFont val="Calibri"/>
        <family val="2"/>
      </rPr>
      <t>Ray</t>
    </r>
  </si>
  <si>
    <r>
      <rPr>
        <sz val="10"/>
        <color theme="1"/>
        <rFont val="Calibri"/>
        <family val="2"/>
      </rPr>
      <t>Katerina</t>
    </r>
  </si>
  <si>
    <r>
      <rPr>
        <sz val="10"/>
        <color theme="1"/>
        <rFont val="Calibri"/>
        <family val="2"/>
      </rPr>
      <t>School of Art</t>
    </r>
  </si>
  <si>
    <r>
      <rPr>
        <sz val="10"/>
        <color theme="1"/>
        <rFont val="Calibri"/>
        <family val="2"/>
      </rPr>
      <t>Pauken</t>
    </r>
  </si>
  <si>
    <r>
      <rPr>
        <sz val="10"/>
        <color theme="1"/>
        <rFont val="Calibri"/>
        <family val="2"/>
      </rPr>
      <t>Patrick</t>
    </r>
  </si>
  <si>
    <r>
      <rPr>
        <sz val="10"/>
        <color theme="1"/>
        <rFont val="Calibri"/>
        <family val="2"/>
      </rPr>
      <t>Dir, Sch EFLP/Professor</t>
    </r>
  </si>
  <si>
    <r>
      <rPr>
        <sz val="10"/>
        <color theme="1"/>
        <rFont val="Calibri"/>
        <family val="2"/>
      </rPr>
      <t>School of Ed Found, Lead &amp; Pol</t>
    </r>
  </si>
  <si>
    <r>
      <rPr>
        <sz val="10"/>
        <color theme="1"/>
        <rFont val="Calibri"/>
        <family val="2"/>
      </rPr>
      <t>Hewitt</t>
    </r>
  </si>
  <si>
    <r>
      <rPr>
        <sz val="10"/>
        <color theme="1"/>
        <rFont val="Calibri"/>
        <family val="2"/>
      </rPr>
      <t>Lynne</t>
    </r>
  </si>
  <si>
    <r>
      <rPr>
        <sz val="10"/>
        <color theme="1"/>
        <rFont val="Calibri"/>
        <family val="2"/>
      </rPr>
      <t>Comm. Sciences &amp; Disorders</t>
    </r>
  </si>
  <si>
    <r>
      <rPr>
        <sz val="10"/>
        <color theme="1"/>
        <rFont val="Calibri"/>
        <family val="2"/>
      </rPr>
      <t>Vanderhart</t>
    </r>
  </si>
  <si>
    <r>
      <rPr>
        <sz val="10"/>
        <color theme="1"/>
        <rFont val="Calibri"/>
        <family val="2"/>
      </rPr>
      <t>Peter</t>
    </r>
  </si>
  <si>
    <r>
      <rPr>
        <sz val="10"/>
        <color theme="1"/>
        <rFont val="Calibri"/>
        <family val="2"/>
      </rPr>
      <t>Berger</t>
    </r>
  </si>
  <si>
    <r>
      <rPr>
        <sz val="10"/>
        <color theme="1"/>
        <rFont val="Calibri"/>
        <family val="2"/>
      </rPr>
      <t>Bonnie</t>
    </r>
  </si>
  <si>
    <r>
      <rPr>
        <sz val="10"/>
        <color theme="1"/>
        <rFont val="Calibri"/>
        <family val="2"/>
      </rPr>
      <t>School of HMSLS</t>
    </r>
  </si>
  <si>
    <r>
      <rPr>
        <sz val="10"/>
        <color theme="1"/>
        <rFont val="Calibri"/>
        <family val="2"/>
      </rPr>
      <t>Klopfer</t>
    </r>
  </si>
  <si>
    <r>
      <rPr>
        <sz val="10"/>
        <color theme="1"/>
        <rFont val="Calibri"/>
        <family val="2"/>
      </rPr>
      <t>Dale</t>
    </r>
  </si>
  <si>
    <r>
      <rPr>
        <sz val="10"/>
        <color theme="1"/>
        <rFont val="Calibri"/>
        <family val="2"/>
      </rPr>
      <t>Associate Dean/Assoc Professor</t>
    </r>
  </si>
  <si>
    <r>
      <rPr>
        <sz val="10"/>
        <color theme="1"/>
        <rFont val="Calibri"/>
        <family val="2"/>
      </rPr>
      <t>Ewing</t>
    </r>
  </si>
  <si>
    <r>
      <rPr>
        <sz val="10"/>
        <color theme="1"/>
        <rFont val="Calibri"/>
        <family val="2"/>
      </rPr>
      <t>Douglas</t>
    </r>
  </si>
  <si>
    <r>
      <rPr>
        <sz val="10"/>
        <color theme="1"/>
        <rFont val="Calibri"/>
        <family val="2"/>
      </rPr>
      <t>Hughes</t>
    </r>
  </si>
  <si>
    <r>
      <rPr>
        <sz val="10"/>
        <color theme="1"/>
        <rFont val="Calibri"/>
        <family val="2"/>
      </rPr>
      <t>Sr.Assoc Athl Dir, Development</t>
    </r>
  </si>
  <si>
    <r>
      <rPr>
        <sz val="10"/>
        <color theme="1"/>
        <rFont val="Calibri"/>
        <family val="2"/>
      </rPr>
      <t>Campbell</t>
    </r>
  </si>
  <si>
    <r>
      <rPr>
        <sz val="10"/>
        <color theme="1"/>
        <rFont val="Calibri"/>
        <family val="2"/>
      </rPr>
      <t>Director of Public Safety</t>
    </r>
  </si>
  <si>
    <r>
      <rPr>
        <sz val="10"/>
        <color theme="1"/>
        <rFont val="Calibri"/>
        <family val="2"/>
      </rPr>
      <t>Police Division</t>
    </r>
  </si>
  <si>
    <r>
      <rPr>
        <sz val="10"/>
        <color theme="1"/>
        <rFont val="Calibri"/>
        <family val="2"/>
      </rPr>
      <t>Goberman</t>
    </r>
  </si>
  <si>
    <r>
      <rPr>
        <sz val="10"/>
        <color theme="1"/>
        <rFont val="Calibri"/>
        <family val="2"/>
      </rPr>
      <t>Alexander</t>
    </r>
  </si>
  <si>
    <r>
      <rPr>
        <sz val="10"/>
        <color theme="1"/>
        <rFont val="Calibri"/>
        <family val="2"/>
      </rPr>
      <t>Titus</t>
    </r>
  </si>
  <si>
    <r>
      <rPr>
        <sz val="10"/>
        <color theme="1"/>
        <rFont val="Calibri"/>
        <family val="2"/>
      </rPr>
      <t>Philip</t>
    </r>
  </si>
  <si>
    <r>
      <rPr>
        <sz val="10"/>
        <color theme="1"/>
        <rFont val="Calibri"/>
        <family val="2"/>
      </rPr>
      <t>Koppitsch</t>
    </r>
  </si>
  <si>
    <r>
      <rPr>
        <sz val="10"/>
        <color theme="1"/>
        <rFont val="Calibri"/>
        <family val="2"/>
      </rPr>
      <t>Seals</t>
    </r>
  </si>
  <si>
    <r>
      <rPr>
        <sz val="10"/>
        <color theme="1"/>
        <rFont val="Calibri"/>
        <family val="2"/>
      </rPr>
      <t>Dir, Tch learn/Professor</t>
    </r>
  </si>
  <si>
    <r>
      <rPr>
        <sz val="10"/>
        <color theme="1"/>
        <rFont val="Calibri"/>
        <family val="2"/>
      </rPr>
      <t>School of Teaching &amp; Learning</t>
    </r>
  </si>
  <si>
    <r>
      <rPr>
        <sz val="10"/>
        <color theme="1"/>
        <rFont val="Calibri"/>
        <family val="2"/>
      </rPr>
      <t>Albert</t>
    </r>
  </si>
  <si>
    <r>
      <rPr>
        <sz val="10"/>
        <color theme="1"/>
        <rFont val="Calibri"/>
        <family val="2"/>
      </rPr>
      <t>James</t>
    </r>
  </si>
  <si>
    <r>
      <rPr>
        <sz val="10"/>
        <color theme="1"/>
        <rFont val="Calibri"/>
        <family val="2"/>
      </rPr>
      <t>Sarder</t>
    </r>
  </si>
  <si>
    <r>
      <rPr>
        <sz val="10"/>
        <color theme="1"/>
        <rFont val="Calibri"/>
        <family val="2"/>
      </rPr>
      <t>MD</t>
    </r>
  </si>
  <si>
    <r>
      <rPr>
        <sz val="10"/>
        <color theme="1"/>
        <rFont val="Calibri"/>
        <family val="2"/>
      </rPr>
      <t>Professor/Chair</t>
    </r>
  </si>
  <si>
    <r>
      <rPr>
        <sz val="10"/>
        <color theme="1"/>
        <rFont val="Calibri"/>
        <family val="2"/>
      </rPr>
      <t>Dept Engineering Technologies</t>
    </r>
  </si>
  <si>
    <r>
      <rPr>
        <sz val="10"/>
        <color theme="1"/>
        <rFont val="Calibri"/>
        <family val="2"/>
      </rPr>
      <t>Haschak</t>
    </r>
  </si>
  <si>
    <r>
      <rPr>
        <sz val="10"/>
        <color theme="1"/>
        <rFont val="Calibri"/>
        <family val="2"/>
      </rPr>
      <t>Matthew</t>
    </r>
  </si>
  <si>
    <r>
      <rPr>
        <sz val="10"/>
        <color theme="1"/>
        <rFont val="Calibri"/>
        <family val="2"/>
      </rPr>
      <t>Dir, IT Security &amp; Infrastrctr</t>
    </r>
  </si>
  <si>
    <r>
      <rPr>
        <sz val="10"/>
        <color theme="1"/>
        <rFont val="Calibri"/>
        <family val="2"/>
      </rPr>
      <t>Rajaei</t>
    </r>
  </si>
  <si>
    <r>
      <rPr>
        <sz val="10"/>
        <color theme="1"/>
        <rFont val="Calibri"/>
        <family val="2"/>
      </rPr>
      <t>Hassan</t>
    </r>
  </si>
  <si>
    <r>
      <rPr>
        <sz val="10"/>
        <color theme="1"/>
        <rFont val="Calibri"/>
        <family val="2"/>
      </rPr>
      <t>Webb</t>
    </r>
  </si>
  <si>
    <r>
      <rPr>
        <sz val="10"/>
        <color theme="1"/>
        <rFont val="Calibri"/>
        <family val="2"/>
      </rPr>
      <t>Jodi</t>
    </r>
  </si>
  <si>
    <r>
      <rPr>
        <sz val="10"/>
        <color theme="1"/>
        <rFont val="Calibri"/>
        <family val="2"/>
      </rPr>
      <t>Assc VP for SA</t>
    </r>
  </si>
  <si>
    <r>
      <rPr>
        <sz val="10"/>
        <color theme="1"/>
        <rFont val="Calibri"/>
        <family val="2"/>
      </rPr>
      <t>Miner</t>
    </r>
  </si>
  <si>
    <r>
      <rPr>
        <sz val="10"/>
        <color theme="1"/>
        <rFont val="Calibri"/>
        <family val="2"/>
      </rPr>
      <t>Brooks</t>
    </r>
  </si>
  <si>
    <r>
      <rPr>
        <sz val="10"/>
        <color theme="1"/>
        <rFont val="Calibri"/>
        <family val="2"/>
      </rPr>
      <t>Mattiace</t>
    </r>
  </si>
  <si>
    <r>
      <rPr>
        <sz val="10"/>
        <color theme="1"/>
        <rFont val="Calibri"/>
        <family val="2"/>
      </rPr>
      <t>Lisa</t>
    </r>
  </si>
  <si>
    <r>
      <rPr>
        <sz val="10"/>
        <color theme="1"/>
        <rFont val="Calibri"/>
        <family val="2"/>
      </rPr>
      <t>Chief of Staff/Exec Dir Ex Rel</t>
    </r>
  </si>
  <si>
    <r>
      <rPr>
        <sz val="10"/>
        <color theme="1"/>
        <rFont val="Calibri"/>
        <family val="2"/>
      </rPr>
      <t>Marc</t>
    </r>
  </si>
  <si>
    <r>
      <rPr>
        <sz val="10"/>
        <color theme="1"/>
        <rFont val="Calibri"/>
        <family val="2"/>
      </rPr>
      <t>ActingChair/Associate Professr</t>
    </r>
  </si>
  <si>
    <r>
      <rPr>
        <sz val="10"/>
        <color theme="1"/>
        <rFont val="Calibri"/>
        <family val="2"/>
      </rPr>
      <t>Political Science Department</t>
    </r>
  </si>
  <si>
    <r>
      <rPr>
        <sz val="10"/>
        <color theme="1"/>
        <rFont val="Calibri"/>
        <family val="2"/>
      </rPr>
      <t>Swope</t>
    </r>
  </si>
  <si>
    <r>
      <rPr>
        <sz val="10"/>
        <color theme="1"/>
        <rFont val="Calibri"/>
        <family val="2"/>
      </rPr>
      <t>Brian</t>
    </r>
  </si>
  <si>
    <r>
      <rPr>
        <sz val="10"/>
        <color theme="1"/>
        <rFont val="Calibri"/>
        <family val="2"/>
      </rPr>
      <t>Assistant Director</t>
    </r>
  </si>
  <si>
    <r>
      <rPr>
        <sz val="10"/>
        <color theme="1"/>
        <rFont val="Calibri"/>
        <family val="2"/>
      </rPr>
      <t>Lab</t>
    </r>
  </si>
  <si>
    <r>
      <rPr>
        <sz val="10"/>
        <color theme="1"/>
        <rFont val="Calibri"/>
        <family val="2"/>
      </rPr>
      <t>Human Services Department</t>
    </r>
  </si>
  <si>
    <r>
      <rPr>
        <sz val="10"/>
        <color theme="1"/>
        <rFont val="Calibri"/>
        <family val="2"/>
      </rPr>
      <t>Waddle</t>
    </r>
  </si>
  <si>
    <r>
      <rPr>
        <sz val="10"/>
        <color theme="1"/>
        <rFont val="Calibri"/>
        <family val="2"/>
      </rPr>
      <t>Cable</t>
    </r>
  </si>
  <si>
    <r>
      <rPr>
        <sz val="10"/>
        <color theme="1"/>
        <rFont val="Calibri"/>
        <family val="2"/>
      </rPr>
      <t>Chr. Associate Professor</t>
    </r>
  </si>
  <si>
    <r>
      <rPr>
        <sz val="10"/>
        <color theme="1"/>
        <rFont val="Calibri"/>
        <family val="2"/>
      </rPr>
      <t>Lambert</t>
    </r>
  </si>
  <si>
    <r>
      <rPr>
        <sz val="10"/>
        <color theme="1"/>
        <rFont val="Calibri"/>
        <family val="2"/>
      </rPr>
      <t>Director of Internal Auditing</t>
    </r>
  </si>
  <si>
    <r>
      <rPr>
        <sz val="10"/>
        <color theme="1"/>
        <rFont val="Calibri"/>
        <family val="2"/>
      </rPr>
      <t>Internal Auditing</t>
    </r>
  </si>
  <si>
    <r>
      <rPr>
        <sz val="10"/>
        <color theme="1"/>
        <rFont val="Calibri"/>
        <family val="2"/>
      </rPr>
      <t>Rosenberg</t>
    </r>
  </si>
  <si>
    <r>
      <rPr>
        <sz val="10"/>
        <color theme="1"/>
        <rFont val="Calibri"/>
        <family val="2"/>
      </rPr>
      <t>Harold</t>
    </r>
  </si>
  <si>
    <r>
      <rPr>
        <sz val="10"/>
        <color theme="1"/>
        <rFont val="Calibri"/>
        <family val="2"/>
      </rPr>
      <t>Dubow</t>
    </r>
  </si>
  <si>
    <r>
      <rPr>
        <sz val="10"/>
        <color theme="1"/>
        <rFont val="Calibri"/>
        <family val="2"/>
      </rPr>
      <t>Eric</t>
    </r>
  </si>
  <si>
    <r>
      <rPr>
        <sz val="10"/>
        <color theme="1"/>
        <rFont val="Calibri"/>
        <family val="2"/>
      </rPr>
      <t>Scherer</t>
    </r>
  </si>
  <si>
    <r>
      <rPr>
        <sz val="10"/>
        <color theme="1"/>
        <rFont val="Calibri"/>
        <family val="2"/>
      </rPr>
      <t>Ronald</t>
    </r>
  </si>
  <si>
    <r>
      <rPr>
        <sz val="10"/>
        <color theme="1"/>
        <rFont val="Calibri"/>
        <family val="2"/>
      </rPr>
      <t>Chang</t>
    </r>
  </si>
  <si>
    <r>
      <rPr>
        <sz val="10"/>
        <color theme="1"/>
        <rFont val="Calibri"/>
        <family val="2"/>
      </rPr>
      <t>Murray</t>
    </r>
  </si>
  <si>
    <r>
      <rPr>
        <sz val="10"/>
        <color theme="1"/>
        <rFont val="Calibri"/>
        <family val="2"/>
      </rPr>
      <t>Moore</t>
    </r>
  </si>
  <si>
    <r>
      <rPr>
        <sz val="10"/>
        <color theme="1"/>
        <rFont val="Calibri"/>
        <family val="2"/>
      </rPr>
      <t>Bullerjahn</t>
    </r>
  </si>
  <si>
    <r>
      <rPr>
        <sz val="10"/>
        <color theme="1"/>
        <rFont val="Calibri"/>
        <family val="2"/>
      </rPr>
      <t>George</t>
    </r>
  </si>
  <si>
    <r>
      <rPr>
        <sz val="10"/>
        <color theme="1"/>
        <rFont val="Calibri"/>
        <family val="2"/>
      </rPr>
      <t>Cesarini</t>
    </r>
  </si>
  <si>
    <r>
      <rPr>
        <sz val="10"/>
        <color theme="1"/>
        <rFont val="Calibri"/>
        <family val="2"/>
      </rPr>
      <t>Asst VP Online/Summer Aca/Prof</t>
    </r>
  </si>
  <si>
    <r>
      <rPr>
        <sz val="10"/>
        <color theme="1"/>
        <rFont val="Calibri"/>
        <family val="2"/>
      </rPr>
      <t>On-Line &amp; Summer Acad Progs</t>
    </r>
  </si>
  <si>
    <r>
      <rPr>
        <sz val="10"/>
        <color theme="1"/>
        <rFont val="Calibri"/>
        <family val="2"/>
      </rPr>
      <t>Messenheimer</t>
    </r>
  </si>
  <si>
    <r>
      <rPr>
        <sz val="10"/>
        <color theme="1"/>
        <rFont val="Calibri"/>
        <family val="2"/>
      </rPr>
      <t>Trinka</t>
    </r>
  </si>
  <si>
    <r>
      <rPr>
        <sz val="10"/>
        <color theme="1"/>
        <rFont val="Calibri"/>
        <family val="2"/>
      </rPr>
      <t>Intervntn Svcs School Director</t>
    </r>
  </si>
  <si>
    <r>
      <rPr>
        <sz val="10"/>
        <color theme="1"/>
        <rFont val="Calibri"/>
        <family val="2"/>
      </rPr>
      <t>Schl of Intervention Svcs</t>
    </r>
  </si>
  <si>
    <r>
      <rPr>
        <sz val="10"/>
        <color theme="1"/>
        <rFont val="Calibri"/>
        <family val="2"/>
      </rPr>
      <t>O</t>
    </r>
  </si>
  <si>
    <r>
      <rPr>
        <sz val="10"/>
        <color theme="1"/>
        <rFont val="Calibri"/>
        <family val="2"/>
      </rPr>
      <t>Swanson</t>
    </r>
  </si>
  <si>
    <r>
      <rPr>
        <sz val="10"/>
        <color theme="1"/>
        <rFont val="Calibri"/>
        <family val="2"/>
      </rPr>
      <t>Controller</t>
    </r>
  </si>
  <si>
    <r>
      <rPr>
        <sz val="10"/>
        <color theme="1"/>
        <rFont val="Calibri"/>
        <family val="2"/>
      </rPr>
      <t>Controller's Office</t>
    </r>
  </si>
  <si>
    <r>
      <rPr>
        <sz val="10"/>
        <color theme="1"/>
        <rFont val="Calibri"/>
        <family val="2"/>
      </rPr>
      <t>Schneider</t>
    </r>
  </si>
  <si>
    <r>
      <rPr>
        <sz val="10"/>
        <color theme="1"/>
        <rFont val="Calibri"/>
        <family val="2"/>
      </rPr>
      <t>Int Dir, School HMSLS/Prof</t>
    </r>
  </si>
  <si>
    <r>
      <rPr>
        <sz val="10"/>
        <color theme="1"/>
        <rFont val="Calibri"/>
        <family val="2"/>
      </rPr>
      <t>DeMaris</t>
    </r>
  </si>
  <si>
    <r>
      <rPr>
        <sz val="10"/>
        <color theme="1"/>
        <rFont val="Calibri"/>
        <family val="2"/>
      </rPr>
      <t>Alfred</t>
    </r>
  </si>
  <si>
    <r>
      <rPr>
        <sz val="10"/>
        <color theme="1"/>
        <rFont val="Calibri"/>
        <family val="2"/>
      </rPr>
      <t>Fulcher</t>
    </r>
  </si>
  <si>
    <r>
      <rPr>
        <sz val="10"/>
        <color theme="1"/>
        <rFont val="Calibri"/>
        <family val="2"/>
      </rPr>
      <t>Lewis</t>
    </r>
  </si>
  <si>
    <r>
      <rPr>
        <sz val="10"/>
        <color theme="1"/>
        <rFont val="Calibri"/>
        <family val="2"/>
      </rPr>
      <t>Melkote</t>
    </r>
  </si>
  <si>
    <r>
      <rPr>
        <sz val="10"/>
        <color theme="1"/>
        <rFont val="Calibri"/>
        <family val="2"/>
      </rPr>
      <t>Srinivas</t>
    </r>
  </si>
  <si>
    <r>
      <rPr>
        <sz val="10"/>
        <color theme="1"/>
        <rFont val="Calibri"/>
        <family val="2"/>
      </rPr>
      <t>Dept of Telecommunications</t>
    </r>
  </si>
  <si>
    <r>
      <rPr>
        <sz val="10"/>
        <color theme="1"/>
        <rFont val="Calibri"/>
        <family val="2"/>
      </rPr>
      <t>Bingman</t>
    </r>
  </si>
  <si>
    <r>
      <rPr>
        <sz val="10"/>
        <color theme="1"/>
        <rFont val="Calibri"/>
        <family val="2"/>
      </rPr>
      <t>Verner</t>
    </r>
  </si>
  <si>
    <r>
      <rPr>
        <sz val="10"/>
        <color theme="1"/>
        <rFont val="Calibri"/>
        <family val="2"/>
      </rPr>
      <t>Quinn</t>
    </r>
  </si>
  <si>
    <r>
      <rPr>
        <sz val="10"/>
        <color theme="1"/>
        <rFont val="Calibri"/>
        <family val="2"/>
      </rPr>
      <t>Joyner</t>
    </r>
  </si>
  <si>
    <r>
      <rPr>
        <sz val="10"/>
        <color theme="1"/>
        <rFont val="Calibri"/>
        <family val="2"/>
      </rPr>
      <t>Kara</t>
    </r>
  </si>
  <si>
    <r>
      <rPr>
        <sz val="10"/>
        <color theme="1"/>
        <rFont val="Calibri"/>
        <family val="2"/>
      </rPr>
      <t>Rump</t>
    </r>
  </si>
  <si>
    <r>
      <rPr>
        <sz val="10"/>
        <color theme="1"/>
        <rFont val="Calibri"/>
        <family val="2"/>
      </rPr>
      <t>Arakaki</t>
    </r>
  </si>
  <si>
    <r>
      <rPr>
        <sz val="10"/>
        <color theme="1"/>
        <rFont val="Calibri"/>
        <family val="2"/>
      </rPr>
      <t>Joel</t>
    </r>
  </si>
  <si>
    <r>
      <rPr>
        <sz val="10"/>
        <color theme="1"/>
        <rFont val="Calibri"/>
        <family val="2"/>
      </rPr>
      <t>Director, Client Services</t>
    </r>
  </si>
  <si>
    <r>
      <rPr>
        <sz val="10"/>
        <color theme="1"/>
        <rFont val="Calibri"/>
        <family val="2"/>
      </rPr>
      <t>Longmore</t>
    </r>
  </si>
  <si>
    <r>
      <rPr>
        <sz val="10"/>
        <color theme="1"/>
        <rFont val="Calibri"/>
        <family val="2"/>
      </rPr>
      <t>Monica</t>
    </r>
  </si>
  <si>
    <r>
      <rPr>
        <sz val="10"/>
        <color theme="1"/>
        <rFont val="Calibri"/>
        <family val="2"/>
      </rPr>
      <t>Roberts</t>
    </r>
  </si>
  <si>
    <r>
      <rPr>
        <sz val="10"/>
        <color theme="1"/>
        <rFont val="Calibri"/>
        <family val="2"/>
      </rPr>
      <t>Sheila</t>
    </r>
  </si>
  <si>
    <r>
      <rPr>
        <sz val="10"/>
        <color theme="1"/>
        <rFont val="Calibri"/>
        <family val="2"/>
      </rPr>
      <t>Act Vice Prvst, Acd Affrs/Prof</t>
    </r>
  </si>
  <si>
    <r>
      <rPr>
        <sz val="10"/>
        <color theme="1"/>
        <rFont val="Calibri"/>
        <family val="2"/>
      </rPr>
      <t>Smith</t>
    </r>
  </si>
  <si>
    <r>
      <rPr>
        <sz val="10"/>
        <color theme="1"/>
        <rFont val="Calibri"/>
        <family val="2"/>
      </rPr>
      <t>Wilson</t>
    </r>
  </si>
  <si>
    <r>
      <rPr>
        <sz val="10"/>
        <color theme="1"/>
        <rFont val="Calibri"/>
        <family val="2"/>
      </rPr>
      <t>Maureen</t>
    </r>
  </si>
  <si>
    <r>
      <rPr>
        <sz val="10"/>
        <color theme="1"/>
        <rFont val="Calibri"/>
        <family val="2"/>
      </rPr>
      <t>Ch, Div HESA/CSP Prog Co/Prof</t>
    </r>
  </si>
  <si>
    <r>
      <rPr>
        <sz val="10"/>
        <color theme="1"/>
        <rFont val="Calibri"/>
        <family val="2"/>
      </rPr>
      <t>Shin</t>
    </r>
  </si>
  <si>
    <r>
      <rPr>
        <sz val="10"/>
        <color theme="1"/>
        <rFont val="Calibri"/>
        <family val="2"/>
      </rPr>
      <t>HoWook</t>
    </r>
  </si>
  <si>
    <r>
      <rPr>
        <sz val="10"/>
        <color theme="1"/>
        <rFont val="Calibri"/>
        <family val="2"/>
      </rPr>
      <t>Kanwischer</t>
    </r>
  </si>
  <si>
    <r>
      <rPr>
        <sz val="10"/>
        <color theme="1"/>
        <rFont val="Calibri"/>
        <family val="2"/>
      </rPr>
      <t>Edmond</t>
    </r>
  </si>
  <si>
    <r>
      <rPr>
        <sz val="10"/>
        <color theme="1"/>
        <rFont val="Calibri"/>
        <family val="2"/>
      </rPr>
      <t>Pena</t>
    </r>
  </si>
  <si>
    <r>
      <rPr>
        <sz val="10"/>
        <color theme="1"/>
        <rFont val="Calibri"/>
        <family val="2"/>
      </rPr>
      <t>Susana</t>
    </r>
  </si>
  <si>
    <r>
      <rPr>
        <sz val="10"/>
        <color theme="1"/>
        <rFont val="Calibri"/>
        <family val="2"/>
      </rPr>
      <t>Director/Associate Professor</t>
    </r>
  </si>
  <si>
    <r>
      <rPr>
        <sz val="10"/>
        <color theme="1"/>
        <rFont val="Calibri"/>
        <family val="2"/>
      </rPr>
      <t>School of Cultural &amp; Critical</t>
    </r>
  </si>
  <si>
    <r>
      <rPr>
        <sz val="10"/>
        <color theme="1"/>
        <rFont val="Calibri"/>
        <family val="2"/>
      </rPr>
      <t>Zeng</t>
    </r>
  </si>
  <si>
    <r>
      <rPr>
        <sz val="10"/>
        <color theme="1"/>
        <rFont val="Calibri"/>
        <family val="2"/>
      </rPr>
      <t>Zheng</t>
    </r>
  </si>
  <si>
    <r>
      <rPr>
        <sz val="10"/>
        <color theme="1"/>
        <rFont val="Calibri"/>
        <family val="2"/>
      </rPr>
      <t>Morgan</t>
    </r>
  </si>
  <si>
    <r>
      <rPr>
        <sz val="10"/>
        <color theme="1"/>
        <rFont val="Calibri"/>
        <family val="2"/>
      </rPr>
      <t>Amy</t>
    </r>
  </si>
  <si>
    <r>
      <rPr>
        <sz val="10"/>
        <color theme="1"/>
        <rFont val="Calibri"/>
        <family val="2"/>
      </rPr>
      <t>Assc Dean Admin/Professor</t>
    </r>
  </si>
  <si>
    <r>
      <rPr>
        <sz val="10"/>
        <color theme="1"/>
        <rFont val="Calibri"/>
        <family val="2"/>
      </rPr>
      <t>Leontis</t>
    </r>
  </si>
  <si>
    <r>
      <rPr>
        <sz val="10"/>
        <color theme="1"/>
        <rFont val="Calibri"/>
        <family val="2"/>
      </rPr>
      <t>Neocles</t>
    </r>
  </si>
  <si>
    <r>
      <rPr>
        <sz val="10"/>
        <color theme="1"/>
        <rFont val="Calibri"/>
        <family val="2"/>
      </rPr>
      <t>Melton</t>
    </r>
  </si>
  <si>
    <r>
      <rPr>
        <sz val="10"/>
        <color theme="1"/>
        <rFont val="Calibri"/>
        <family val="2"/>
      </rPr>
      <t>Music Performance Studies</t>
    </r>
  </si>
  <si>
    <r>
      <rPr>
        <sz val="10"/>
        <color theme="1"/>
        <rFont val="Calibri"/>
        <family val="2"/>
      </rPr>
      <t>Stein</t>
    </r>
  </si>
  <si>
    <r>
      <rPr>
        <sz val="10"/>
        <color theme="1"/>
        <rFont val="Calibri"/>
        <family val="2"/>
      </rPr>
      <t>Catherine</t>
    </r>
  </si>
  <si>
    <r>
      <rPr>
        <sz val="10"/>
        <color theme="1"/>
        <rFont val="Calibri"/>
        <family val="2"/>
      </rPr>
      <t>Salazar-Valentine</t>
    </r>
  </si>
  <si>
    <r>
      <rPr>
        <sz val="10"/>
        <color theme="1"/>
        <rFont val="Calibri"/>
        <family val="2"/>
      </rPr>
      <t>Marcia</t>
    </r>
  </si>
  <si>
    <r>
      <rPr>
        <sz val="10"/>
        <color theme="1"/>
        <rFont val="Calibri"/>
        <family val="2"/>
      </rPr>
      <t>Kolla</t>
    </r>
  </si>
  <si>
    <r>
      <rPr>
        <sz val="10"/>
        <color theme="1"/>
        <rFont val="Calibri"/>
        <family val="2"/>
      </rPr>
      <t>Sri</t>
    </r>
  </si>
  <si>
    <r>
      <rPr>
        <sz val="10"/>
        <color theme="1"/>
        <rFont val="Calibri"/>
        <family val="2"/>
      </rPr>
      <t>Johnson</t>
    </r>
  </si>
  <si>
    <r>
      <rPr>
        <sz val="10"/>
        <color theme="1"/>
        <rFont val="Calibri"/>
        <family val="2"/>
      </rPr>
      <t>Betsy</t>
    </r>
  </si>
  <si>
    <r>
      <rPr>
        <sz val="10"/>
        <color theme="1"/>
        <rFont val="Calibri"/>
        <family val="2"/>
      </rPr>
      <t>Director, Stud Fin Aid &amp; Schls</t>
    </r>
  </si>
  <si>
    <r>
      <rPr>
        <sz val="10"/>
        <color theme="1"/>
        <rFont val="Calibri"/>
        <family val="2"/>
      </rPr>
      <t>Financial Aid</t>
    </r>
  </si>
  <si>
    <r>
      <rPr>
        <sz val="10"/>
        <color theme="1"/>
        <rFont val="Calibri"/>
        <family val="2"/>
      </rPr>
      <t>Coates</t>
    </r>
  </si>
  <si>
    <r>
      <rPr>
        <sz val="10"/>
        <color theme="1"/>
        <rFont val="Calibri"/>
        <family val="2"/>
      </rPr>
      <t>Lawrence</t>
    </r>
  </si>
  <si>
    <r>
      <rPr>
        <sz val="10"/>
        <color theme="1"/>
        <rFont val="Calibri"/>
        <family val="2"/>
      </rPr>
      <t>English Department</t>
    </r>
  </si>
  <si>
    <r>
      <rPr>
        <sz val="10"/>
        <color theme="1"/>
        <rFont val="Calibri"/>
        <family val="2"/>
      </rPr>
      <t>Emily</t>
    </r>
  </si>
  <si>
    <r>
      <rPr>
        <sz val="10"/>
        <color theme="1"/>
        <rFont val="Calibri"/>
        <family val="2"/>
      </rPr>
      <t>Messer-Kruse</t>
    </r>
  </si>
  <si>
    <r>
      <rPr>
        <sz val="10"/>
        <color theme="1"/>
        <rFont val="Calibri"/>
        <family val="2"/>
      </rPr>
      <t>Timothy</t>
    </r>
  </si>
  <si>
    <r>
      <rPr>
        <sz val="10"/>
        <color theme="1"/>
        <rFont val="Calibri"/>
        <family val="2"/>
      </rPr>
      <t>Ethnic Studies</t>
    </r>
  </si>
  <si>
    <r>
      <rPr>
        <sz val="10"/>
        <color theme="1"/>
        <rFont val="Calibri"/>
        <family val="2"/>
      </rPr>
      <t>McIntyre</t>
    </r>
  </si>
  <si>
    <r>
      <rPr>
        <sz val="10"/>
        <color theme="1"/>
        <rFont val="Calibri"/>
        <family val="2"/>
      </rPr>
      <t>Director of Gift Planning</t>
    </r>
  </si>
  <si>
    <r>
      <rPr>
        <sz val="10"/>
        <color theme="1"/>
        <rFont val="Calibri"/>
        <family val="2"/>
      </rPr>
      <t>Chou</t>
    </r>
  </si>
  <si>
    <r>
      <rPr>
        <sz val="10"/>
        <color theme="1"/>
        <rFont val="Calibri"/>
        <family val="2"/>
      </rPr>
      <t>So-Hsiang</t>
    </r>
  </si>
  <si>
    <r>
      <rPr>
        <sz val="10"/>
        <color theme="1"/>
        <rFont val="Calibri"/>
        <family val="2"/>
      </rPr>
      <t>Alt</t>
    </r>
  </si>
  <si>
    <r>
      <rPr>
        <sz val="10"/>
        <color theme="1"/>
        <rFont val="Calibri"/>
        <family val="2"/>
      </rPr>
      <t>Asst Vice Provost/Dir Advising</t>
    </r>
  </si>
  <si>
    <r>
      <rPr>
        <sz val="10"/>
        <color theme="1"/>
        <rFont val="Calibri"/>
        <family val="2"/>
      </rPr>
      <t>V Prov Undergraduate Programs</t>
    </r>
  </si>
  <si>
    <r>
      <rPr>
        <sz val="10"/>
        <color theme="1"/>
        <rFont val="Calibri"/>
        <family val="2"/>
      </rPr>
      <t>Nelson-Beene</t>
    </r>
  </si>
  <si>
    <r>
      <rPr>
        <sz val="10"/>
        <color theme="1"/>
        <rFont val="Calibri"/>
        <family val="2"/>
      </rPr>
      <t>Donna</t>
    </r>
  </si>
  <si>
    <r>
      <rPr>
        <sz val="10"/>
        <color theme="1"/>
        <rFont val="Calibri"/>
        <family val="2"/>
      </rPr>
      <t>Director &amp; Provost Office Assc</t>
    </r>
  </si>
  <si>
    <r>
      <rPr>
        <sz val="10"/>
        <color theme="1"/>
        <rFont val="Calibri"/>
        <family val="2"/>
      </rPr>
      <t>Merritt</t>
    </r>
  </si>
  <si>
    <r>
      <rPr>
        <sz val="10"/>
        <color theme="1"/>
        <rFont val="Calibri"/>
        <family val="2"/>
      </rPr>
      <t>Myra</t>
    </r>
  </si>
  <si>
    <r>
      <rPr>
        <sz val="10"/>
        <color theme="1"/>
        <rFont val="Calibri"/>
        <family val="2"/>
      </rPr>
      <t>Connor</t>
    </r>
  </si>
  <si>
    <r>
      <rPr>
        <sz val="10"/>
        <color theme="1"/>
        <rFont val="Calibri"/>
        <family val="2"/>
      </rPr>
      <t>Senior Director Comm, Mkting</t>
    </r>
  </si>
  <si>
    <r>
      <rPr>
        <sz val="10"/>
        <color theme="1"/>
        <rFont val="Calibri"/>
        <family val="2"/>
      </rPr>
      <t>Seubert</t>
    </r>
  </si>
  <si>
    <r>
      <rPr>
        <sz val="10"/>
        <color theme="1"/>
        <rFont val="Calibri"/>
        <family val="2"/>
      </rPr>
      <t>Lynn</t>
    </r>
  </si>
  <si>
    <r>
      <rPr>
        <sz val="10"/>
        <color theme="1"/>
        <rFont val="Calibri"/>
        <family val="2"/>
      </rPr>
      <t>Chief, Forensic Education</t>
    </r>
  </si>
  <si>
    <r>
      <rPr>
        <sz val="10"/>
        <color theme="1"/>
        <rFont val="Calibri"/>
        <family val="2"/>
      </rPr>
      <t>Rentner</t>
    </r>
  </si>
  <si>
    <r>
      <rPr>
        <sz val="10"/>
        <color theme="1"/>
        <rFont val="Calibri"/>
        <family val="2"/>
      </rPr>
      <t>Terry</t>
    </r>
  </si>
  <si>
    <r>
      <rPr>
        <sz val="10"/>
        <color theme="1"/>
        <rFont val="Calibri"/>
        <family val="2"/>
      </rPr>
      <t>Department of Journalism &amp; PR</t>
    </r>
  </si>
  <si>
    <r>
      <rPr>
        <sz val="10"/>
        <color theme="1"/>
        <rFont val="Calibri"/>
        <family val="2"/>
      </rPr>
      <t>Kampf</t>
    </r>
  </si>
  <si>
    <r>
      <rPr>
        <sz val="10"/>
        <color theme="1"/>
        <rFont val="Calibri"/>
        <family val="2"/>
      </rPr>
      <t>Asst VP,Stu Aff/Dir Rec Well</t>
    </r>
  </si>
  <si>
    <r>
      <rPr>
        <sz val="10"/>
        <color theme="1"/>
        <rFont val="Calibri"/>
        <family val="2"/>
      </rPr>
      <t>Recreation and Wellness</t>
    </r>
  </si>
  <si>
    <r>
      <rPr>
        <sz val="10"/>
        <color theme="1"/>
        <rFont val="Calibri"/>
        <family val="2"/>
      </rPr>
      <t>Shrude</t>
    </r>
  </si>
  <si>
    <r>
      <rPr>
        <sz val="10"/>
        <color theme="1"/>
        <rFont val="Calibri"/>
        <family val="2"/>
      </rPr>
      <t>Marilyn</t>
    </r>
  </si>
  <si>
    <r>
      <rPr>
        <sz val="10"/>
        <color theme="1"/>
        <rFont val="Calibri"/>
        <family val="2"/>
      </rPr>
      <t>Musicology/Composition/Theory</t>
    </r>
  </si>
  <si>
    <r>
      <rPr>
        <sz val="10"/>
        <color theme="1"/>
        <rFont val="Calibri"/>
        <family val="2"/>
      </rPr>
      <t>Tisak</t>
    </r>
  </si>
  <si>
    <r>
      <rPr>
        <sz val="10"/>
        <color theme="1"/>
        <rFont val="Calibri"/>
        <family val="2"/>
      </rPr>
      <t>Marie</t>
    </r>
  </si>
  <si>
    <r>
      <rPr>
        <sz val="10"/>
        <color theme="1"/>
        <rFont val="Calibri"/>
        <family val="2"/>
      </rPr>
      <t>Stokes</t>
    </r>
  </si>
  <si>
    <r>
      <rPr>
        <sz val="10"/>
        <color theme="1"/>
        <rFont val="Calibri"/>
        <family val="2"/>
      </rPr>
      <t>Associate General Counsel</t>
    </r>
  </si>
  <si>
    <r>
      <rPr>
        <sz val="10"/>
        <color theme="1"/>
        <rFont val="Calibri"/>
        <family val="2"/>
      </rPr>
      <t>Lee</t>
    </r>
  </si>
  <si>
    <r>
      <rPr>
        <sz val="10"/>
        <color theme="1"/>
        <rFont val="Calibri"/>
        <family val="2"/>
      </rPr>
      <t>Jong Kwan</t>
    </r>
  </si>
  <si>
    <r>
      <rPr>
        <sz val="10"/>
        <color theme="1"/>
        <rFont val="Calibri"/>
        <family val="2"/>
      </rPr>
      <t>Evans</t>
    </r>
  </si>
  <si>
    <r>
      <rPr>
        <sz val="10"/>
        <color theme="1"/>
        <rFont val="Calibri"/>
        <family val="2"/>
      </rPr>
      <t>Geology Department</t>
    </r>
  </si>
  <si>
    <r>
      <rPr>
        <sz val="10"/>
        <color theme="1"/>
        <rFont val="Calibri"/>
        <family val="2"/>
      </rPr>
      <t>Moss</t>
    </r>
  </si>
  <si>
    <r>
      <rPr>
        <sz val="10"/>
        <color theme="1"/>
        <rFont val="Calibri"/>
        <family val="2"/>
      </rPr>
      <t>Bands</t>
    </r>
  </si>
  <si>
    <r>
      <rPr>
        <sz val="10"/>
        <color theme="1"/>
        <rFont val="Calibri"/>
        <family val="2"/>
      </rPr>
      <t>Rodrigues</t>
    </r>
  </si>
  <si>
    <r>
      <rPr>
        <sz val="10"/>
        <color theme="1"/>
        <rFont val="Calibri"/>
        <family val="2"/>
      </rPr>
      <t>Arsenio</t>
    </r>
  </si>
  <si>
    <r>
      <rPr>
        <sz val="10"/>
        <color theme="1"/>
        <rFont val="Calibri"/>
        <family val="2"/>
      </rPr>
      <t>Director Sch of Built Envirn</t>
    </r>
  </si>
  <si>
    <r>
      <rPr>
        <sz val="10"/>
        <color theme="1"/>
        <rFont val="Calibri"/>
        <family val="2"/>
      </rPr>
      <t>Construction Management</t>
    </r>
  </si>
  <si>
    <r>
      <rPr>
        <sz val="10"/>
        <color theme="1"/>
        <rFont val="Calibri"/>
        <family val="2"/>
      </rPr>
      <t>Spoon</t>
    </r>
  </si>
  <si>
    <r>
      <rPr>
        <sz val="10"/>
        <color theme="1"/>
        <rFont val="Calibri"/>
        <family val="2"/>
      </rPr>
      <t>Adrea</t>
    </r>
  </si>
  <si>
    <r>
      <rPr>
        <sz val="10"/>
        <color theme="1"/>
        <rFont val="Calibri"/>
        <family val="2"/>
      </rPr>
      <t>Director of Admissions</t>
    </r>
  </si>
  <si>
    <r>
      <rPr>
        <sz val="10"/>
        <color theme="1"/>
        <rFont val="Calibri"/>
        <family val="2"/>
      </rPr>
      <t>Admissions Office</t>
    </r>
  </si>
  <si>
    <r>
      <rPr>
        <sz val="10"/>
        <color theme="1"/>
        <rFont val="Calibri"/>
        <family val="2"/>
      </rPr>
      <t>Mruk</t>
    </r>
  </si>
  <si>
    <r>
      <rPr>
        <sz val="10"/>
        <color theme="1"/>
        <rFont val="Calibri"/>
        <family val="2"/>
      </rPr>
      <t>Fire-Psychology</t>
    </r>
  </si>
  <si>
    <r>
      <rPr>
        <sz val="10"/>
        <color theme="1"/>
        <rFont val="Calibri"/>
        <family val="2"/>
      </rPr>
      <t>Cox</t>
    </r>
  </si>
  <si>
    <r>
      <rPr>
        <sz val="10"/>
        <color theme="1"/>
        <rFont val="Calibri"/>
        <family val="2"/>
      </rPr>
      <t>University Registrar</t>
    </r>
  </si>
  <si>
    <r>
      <rPr>
        <sz val="10"/>
        <color theme="1"/>
        <rFont val="Calibri"/>
        <family val="2"/>
      </rPr>
      <t>Registrar</t>
    </r>
  </si>
  <si>
    <r>
      <rPr>
        <sz val="10"/>
        <color theme="1"/>
        <rFont val="Calibri"/>
        <family val="2"/>
      </rPr>
      <t>Weber</t>
    </r>
  </si>
  <si>
    <r>
      <rPr>
        <sz val="10"/>
        <color theme="1"/>
        <rFont val="Calibri"/>
        <family val="2"/>
      </rPr>
      <t>Trautman</t>
    </r>
  </si>
  <si>
    <r>
      <rPr>
        <sz val="10"/>
        <color theme="1"/>
        <rFont val="Calibri"/>
        <family val="2"/>
      </rPr>
      <t>VCT-Tech Education</t>
    </r>
  </si>
  <si>
    <r>
      <rPr>
        <sz val="10"/>
        <color theme="1"/>
        <rFont val="Calibri"/>
        <family val="2"/>
      </rPr>
      <t>O'Brien</t>
    </r>
  </si>
  <si>
    <r>
      <rPr>
        <sz val="10"/>
        <color theme="1"/>
        <rFont val="Calibri"/>
        <family val="2"/>
      </rPr>
      <t>Lengel</t>
    </r>
  </si>
  <si>
    <r>
      <rPr>
        <sz val="10"/>
        <color theme="1"/>
        <rFont val="Calibri"/>
        <family val="2"/>
      </rPr>
      <t>Mahoney</t>
    </r>
  </si>
  <si>
    <r>
      <rPr>
        <sz val="10"/>
        <color theme="1"/>
        <rFont val="Calibri"/>
        <family val="2"/>
      </rPr>
      <t>Annette</t>
    </r>
  </si>
  <si>
    <r>
      <rPr>
        <sz val="10"/>
        <color theme="1"/>
        <rFont val="Calibri"/>
        <family val="2"/>
      </rPr>
      <t>Lockford</t>
    </r>
  </si>
  <si>
    <r>
      <rPr>
        <sz val="10"/>
        <color theme="1"/>
        <rFont val="Calibri"/>
        <family val="2"/>
      </rPr>
      <t>Lesa</t>
    </r>
  </si>
  <si>
    <r>
      <rPr>
        <sz val="10"/>
        <color theme="1"/>
        <rFont val="Calibri"/>
        <family val="2"/>
      </rPr>
      <t>Theatre and Film</t>
    </r>
  </si>
  <si>
    <r>
      <rPr>
        <sz val="10"/>
        <color theme="1"/>
        <rFont val="Calibri"/>
        <family val="2"/>
      </rPr>
      <t>Ashman</t>
    </r>
  </si>
  <si>
    <r>
      <rPr>
        <sz val="10"/>
        <color theme="1"/>
        <rFont val="Calibri"/>
        <family val="2"/>
      </rPr>
      <t>Lauren</t>
    </r>
  </si>
  <si>
    <r>
      <rPr>
        <sz val="10"/>
        <color theme="1"/>
        <rFont val="Calibri"/>
        <family val="2"/>
      </rPr>
      <t>Sr Asc Athl Dir/Sr Wms Admin</t>
    </r>
  </si>
  <si>
    <r>
      <rPr>
        <sz val="10"/>
        <color theme="1"/>
        <rFont val="Calibri"/>
        <family val="2"/>
      </rPr>
      <t>Layden</t>
    </r>
  </si>
  <si>
    <r>
      <rPr>
        <sz val="10"/>
        <color theme="1"/>
        <rFont val="Calibri"/>
        <family val="2"/>
      </rPr>
      <t>Mason</t>
    </r>
  </si>
  <si>
    <r>
      <rPr>
        <sz val="10"/>
        <color theme="1"/>
        <rFont val="Calibri"/>
        <family val="2"/>
      </rPr>
      <t>Derek</t>
    </r>
  </si>
  <si>
    <r>
      <rPr>
        <sz val="10"/>
        <color theme="1"/>
        <rFont val="Calibri"/>
        <family val="2"/>
      </rPr>
      <t>Social Work</t>
    </r>
  </si>
  <si>
    <r>
      <rPr>
        <sz val="10"/>
        <color theme="1"/>
        <rFont val="Calibri"/>
        <family val="2"/>
      </rPr>
      <t>Ballweg</t>
    </r>
  </si>
  <si>
    <r>
      <rPr>
        <sz val="10"/>
        <color theme="1"/>
        <rFont val="Calibri"/>
        <family val="2"/>
      </rPr>
      <t>AscDeanAsmntRsrch&amp;Tech/AscProf</t>
    </r>
  </si>
  <si>
    <r>
      <rPr>
        <sz val="10"/>
        <color theme="1"/>
        <rFont val="Calibri"/>
        <family val="2"/>
      </rPr>
      <t>Krane</t>
    </r>
  </si>
  <si>
    <r>
      <rPr>
        <sz val="10"/>
        <color theme="1"/>
        <rFont val="Calibri"/>
        <family val="2"/>
      </rPr>
      <t>Victoria</t>
    </r>
  </si>
  <si>
    <r>
      <rPr>
        <sz val="10"/>
        <color theme="1"/>
        <rFont val="Calibri"/>
        <family val="2"/>
      </rPr>
      <t>F12</t>
    </r>
  </si>
  <si>
    <r>
      <rPr>
        <sz val="10"/>
        <color theme="1"/>
        <rFont val="Calibri"/>
        <family val="2"/>
      </rPr>
      <t>Dixon</t>
    </r>
  </si>
  <si>
    <r>
      <rPr>
        <sz val="10"/>
        <color theme="1"/>
        <rFont val="Calibri"/>
        <family val="2"/>
      </rPr>
      <t>Lynda</t>
    </r>
  </si>
  <si>
    <r>
      <rPr>
        <sz val="10"/>
        <color theme="1"/>
        <rFont val="Calibri"/>
        <family val="2"/>
      </rPr>
      <t>Chan</t>
    </r>
  </si>
  <si>
    <r>
      <rPr>
        <sz val="10"/>
        <color theme="1"/>
        <rFont val="Calibri"/>
        <family val="2"/>
      </rPr>
      <t>Kit</t>
    </r>
  </si>
  <si>
    <r>
      <rPr>
        <sz val="10"/>
        <color theme="1"/>
        <rFont val="Calibri"/>
        <family val="2"/>
      </rPr>
      <t>Darby</t>
    </r>
  </si>
  <si>
    <r>
      <rPr>
        <sz val="10"/>
        <color theme="1"/>
        <rFont val="Calibri"/>
        <family val="2"/>
      </rPr>
      <t>Fasko</t>
    </r>
  </si>
  <si>
    <r>
      <rPr>
        <sz val="10"/>
        <color theme="1"/>
        <rFont val="Calibri"/>
        <family val="2"/>
      </rPr>
      <t>Daniel</t>
    </r>
  </si>
  <si>
    <r>
      <rPr>
        <sz val="10"/>
        <color theme="1"/>
        <rFont val="Calibri"/>
        <family val="2"/>
      </rPr>
      <t>Brahier</t>
    </r>
  </si>
  <si>
    <r>
      <rPr>
        <sz val="10"/>
        <color theme="1"/>
        <rFont val="Calibri"/>
        <family val="2"/>
      </rPr>
      <t>Eber</t>
    </r>
  </si>
  <si>
    <r>
      <rPr>
        <sz val="10"/>
        <color theme="1"/>
        <rFont val="Calibri"/>
        <family val="2"/>
      </rPr>
      <t>Dena</t>
    </r>
  </si>
  <si>
    <r>
      <rPr>
        <sz val="10"/>
        <color theme="1"/>
        <rFont val="Calibri"/>
        <family val="2"/>
      </rPr>
      <t>Mitchell</t>
    </r>
  </si>
  <si>
    <r>
      <rPr>
        <sz val="10"/>
        <color theme="1"/>
        <rFont val="Calibri"/>
        <family val="2"/>
      </rPr>
      <t>McKay</t>
    </r>
  </si>
  <si>
    <r>
      <rPr>
        <sz val="10"/>
        <color theme="1"/>
        <rFont val="Calibri"/>
        <family val="2"/>
      </rPr>
      <t>Elwazani</t>
    </r>
  </si>
  <si>
    <r>
      <rPr>
        <sz val="10"/>
        <color theme="1"/>
        <rFont val="Calibri"/>
        <family val="2"/>
      </rPr>
      <t>Salim</t>
    </r>
  </si>
  <si>
    <r>
      <rPr>
        <sz val="10"/>
        <color theme="1"/>
        <rFont val="Calibri"/>
        <family val="2"/>
      </rPr>
      <t>Architecture &amp; Envr Design</t>
    </r>
  </si>
  <si>
    <r>
      <rPr>
        <sz val="10"/>
        <color theme="1"/>
        <rFont val="Calibri"/>
        <family val="2"/>
      </rPr>
      <t>Izzo</t>
    </r>
  </si>
  <si>
    <r>
      <rPr>
        <sz val="10"/>
        <color theme="1"/>
        <rFont val="Calibri"/>
        <family val="2"/>
      </rPr>
      <t>Atalah</t>
    </r>
  </si>
  <si>
    <r>
      <rPr>
        <sz val="10"/>
        <color theme="1"/>
        <rFont val="Calibri"/>
        <family val="2"/>
      </rPr>
      <t>Alan</t>
    </r>
  </si>
  <si>
    <r>
      <rPr>
        <sz val="10"/>
        <color theme="1"/>
        <rFont val="Calibri"/>
        <family val="2"/>
      </rPr>
      <t>Zirbel</t>
    </r>
  </si>
  <si>
    <r>
      <rPr>
        <sz val="10"/>
        <color theme="1"/>
        <rFont val="Calibri"/>
        <family val="2"/>
      </rPr>
      <t>Meel</t>
    </r>
  </si>
  <si>
    <r>
      <rPr>
        <sz val="10"/>
        <color theme="1"/>
        <rFont val="Calibri"/>
        <family val="2"/>
      </rPr>
      <t>Roy</t>
    </r>
  </si>
  <si>
    <r>
      <rPr>
        <sz val="10"/>
        <color theme="1"/>
        <rFont val="Calibri"/>
        <family val="2"/>
      </rPr>
      <t>Arkajyoti</t>
    </r>
  </si>
  <si>
    <r>
      <rPr>
        <sz val="10"/>
        <color theme="1"/>
        <rFont val="Calibri"/>
        <family val="2"/>
      </rPr>
      <t>Morris</t>
    </r>
  </si>
  <si>
    <r>
      <rPr>
        <sz val="10"/>
        <color theme="1"/>
        <rFont val="Calibri"/>
        <family val="2"/>
      </rPr>
      <t>Martin</t>
    </r>
  </si>
  <si>
    <r>
      <rPr>
        <sz val="10"/>
        <color theme="1"/>
        <rFont val="Calibri"/>
        <family val="2"/>
      </rPr>
      <t>History Department</t>
    </r>
  </si>
  <si>
    <r>
      <rPr>
        <sz val="10"/>
        <color theme="1"/>
        <rFont val="Calibri"/>
        <family val="2"/>
      </rPr>
      <t>Snyder</t>
    </r>
  </si>
  <si>
    <r>
      <rPr>
        <sz val="10"/>
        <color theme="1"/>
        <rFont val="Calibri"/>
        <family val="2"/>
      </rPr>
      <t>Assoc Prof and Director</t>
    </r>
  </si>
  <si>
    <r>
      <rPr>
        <sz val="10"/>
        <color theme="1"/>
        <rFont val="Calibri"/>
        <family val="2"/>
      </rPr>
      <t>School of Earth, Environ &amp; Soc</t>
    </r>
  </si>
  <si>
    <r>
      <rPr>
        <sz val="10"/>
        <color theme="1"/>
        <rFont val="Calibri"/>
        <family val="2"/>
      </rPr>
      <t>Zeilstra-Ryalls</t>
    </r>
  </si>
  <si>
    <r>
      <rPr>
        <sz val="10"/>
        <color theme="1"/>
        <rFont val="Calibri"/>
        <family val="2"/>
      </rPr>
      <t>Jill</t>
    </r>
  </si>
  <si>
    <r>
      <rPr>
        <sz val="10"/>
        <color theme="1"/>
        <rFont val="Calibri"/>
        <family val="2"/>
      </rPr>
      <t>Boff</t>
    </r>
  </si>
  <si>
    <r>
      <rPr>
        <sz val="10"/>
        <color theme="1"/>
        <rFont val="Calibri"/>
        <family val="2"/>
      </rPr>
      <t>Colleen</t>
    </r>
  </si>
  <si>
    <r>
      <rPr>
        <sz val="10"/>
        <color theme="1"/>
        <rFont val="Calibri"/>
        <family val="2"/>
      </rPr>
      <t>Head Librarian, CRC</t>
    </r>
  </si>
  <si>
    <r>
      <rPr>
        <sz val="10"/>
        <color theme="1"/>
        <rFont val="Calibri"/>
        <family val="2"/>
      </rPr>
      <t>Musher-Eizenman</t>
    </r>
  </si>
  <si>
    <r>
      <rPr>
        <sz val="10"/>
        <color theme="1"/>
        <rFont val="Calibri"/>
        <family val="2"/>
      </rPr>
      <t>Dara</t>
    </r>
  </si>
  <si>
    <r>
      <rPr>
        <sz val="10"/>
        <color theme="1"/>
        <rFont val="Calibri"/>
        <family val="2"/>
      </rPr>
      <t>Broman</t>
    </r>
  </si>
  <si>
    <r>
      <rPr>
        <sz val="10"/>
        <color theme="1"/>
        <rFont val="Calibri"/>
        <family val="2"/>
      </rPr>
      <t>Per</t>
    </r>
  </si>
  <si>
    <r>
      <rPr>
        <sz val="10"/>
        <color theme="1"/>
        <rFont val="Calibri"/>
        <family val="2"/>
      </rPr>
      <t>Associate Dean/Professor</t>
    </r>
  </si>
  <si>
    <r>
      <rPr>
        <sz val="10"/>
        <color theme="1"/>
        <rFont val="Calibri"/>
        <family val="2"/>
      </rPr>
      <t>Wojtkiewicz</t>
    </r>
  </si>
  <si>
    <r>
      <rPr>
        <sz val="10"/>
        <color theme="1"/>
        <rFont val="Calibri"/>
        <family val="2"/>
      </rPr>
      <t>Dennis</t>
    </r>
  </si>
  <si>
    <r>
      <rPr>
        <sz val="10"/>
        <color theme="1"/>
        <rFont val="Calibri"/>
        <family val="2"/>
      </rPr>
      <t>Farver</t>
    </r>
  </si>
  <si>
    <r>
      <rPr>
        <sz val="10"/>
        <color theme="1"/>
        <rFont val="Calibri"/>
        <family val="2"/>
      </rPr>
      <t>Santino</t>
    </r>
  </si>
  <si>
    <r>
      <rPr>
        <sz val="10"/>
        <color theme="1"/>
        <rFont val="Calibri"/>
        <family val="2"/>
      </rPr>
      <t>Popular Culture</t>
    </r>
  </si>
  <si>
    <r>
      <rPr>
        <sz val="10"/>
        <color theme="1"/>
        <rFont val="Calibri"/>
        <family val="2"/>
      </rPr>
      <t>Miglietti</t>
    </r>
  </si>
  <si>
    <r>
      <rPr>
        <sz val="10"/>
        <color theme="1"/>
        <rFont val="Calibri"/>
        <family val="2"/>
      </rPr>
      <t>Cynthia</t>
    </r>
  </si>
  <si>
    <r>
      <rPr>
        <sz val="10"/>
        <color theme="1"/>
        <rFont val="Calibri"/>
        <family val="2"/>
      </rPr>
      <t>Fire-Applied Science</t>
    </r>
  </si>
  <si>
    <r>
      <rPr>
        <sz val="10"/>
        <color theme="1"/>
        <rFont val="Calibri"/>
        <family val="2"/>
      </rPr>
      <t>Huber</t>
    </r>
  </si>
  <si>
    <r>
      <rPr>
        <sz val="10"/>
        <color theme="1"/>
        <rFont val="Calibri"/>
        <family val="2"/>
      </rPr>
      <t>Worst</t>
    </r>
  </si>
  <si>
    <r>
      <rPr>
        <sz val="10"/>
        <color theme="1"/>
        <rFont val="Calibri"/>
        <family val="2"/>
      </rPr>
      <t>Travis</t>
    </r>
  </si>
  <si>
    <r>
      <rPr>
        <sz val="10"/>
        <color theme="1"/>
        <rFont val="Calibri"/>
        <family val="2"/>
      </rPr>
      <t>Instructor</t>
    </r>
  </si>
  <si>
    <r>
      <rPr>
        <sz val="10"/>
        <color theme="1"/>
        <rFont val="Calibri"/>
        <family val="2"/>
      </rPr>
      <t>Reinhart</t>
    </r>
  </si>
  <si>
    <r>
      <rPr>
        <sz val="10"/>
        <color theme="1"/>
        <rFont val="Calibri"/>
        <family val="2"/>
      </rPr>
      <t>Rachel</t>
    </r>
  </si>
  <si>
    <r>
      <rPr>
        <sz val="10"/>
        <color theme="1"/>
        <rFont val="Calibri"/>
        <family val="2"/>
      </rPr>
      <t>Nwauwa</t>
    </r>
  </si>
  <si>
    <r>
      <rPr>
        <sz val="10"/>
        <color theme="1"/>
        <rFont val="Calibri"/>
        <family val="2"/>
      </rPr>
      <t>Apollos</t>
    </r>
  </si>
  <si>
    <r>
      <rPr>
        <sz val="10"/>
        <color theme="1"/>
        <rFont val="Calibri"/>
        <family val="2"/>
      </rPr>
      <t>Heckman</t>
    </r>
  </si>
  <si>
    <r>
      <rPr>
        <sz val="10"/>
        <color theme="1"/>
        <rFont val="Calibri"/>
        <family val="2"/>
      </rPr>
      <t>Carol</t>
    </r>
  </si>
  <si>
    <r>
      <rPr>
        <sz val="10"/>
        <color theme="1"/>
        <rFont val="Calibri"/>
        <family val="2"/>
      </rPr>
      <t>Mayo</t>
    </r>
  </si>
  <si>
    <r>
      <rPr>
        <sz val="10"/>
        <color theme="1"/>
        <rFont val="Calibri"/>
        <family val="2"/>
      </rPr>
      <t>Wendell</t>
    </r>
  </si>
  <si>
    <r>
      <rPr>
        <sz val="10"/>
        <color theme="1"/>
        <rFont val="Calibri"/>
        <family val="2"/>
      </rPr>
      <t>Odafe</t>
    </r>
  </si>
  <si>
    <r>
      <rPr>
        <sz val="10"/>
        <color theme="1"/>
        <rFont val="Calibri"/>
        <family val="2"/>
      </rPr>
      <t>Victor</t>
    </r>
  </si>
  <si>
    <r>
      <rPr>
        <sz val="10"/>
        <color theme="1"/>
        <rFont val="Calibri"/>
        <family val="2"/>
      </rPr>
      <t>U</t>
    </r>
  </si>
  <si>
    <r>
      <rPr>
        <sz val="10"/>
        <color theme="1"/>
        <rFont val="Calibri"/>
        <family val="2"/>
      </rPr>
      <t>Fire-Mathematics</t>
    </r>
  </si>
  <si>
    <r>
      <rPr>
        <sz val="10"/>
        <color theme="1"/>
        <rFont val="Calibri"/>
        <family val="2"/>
      </rPr>
      <t>Ha</t>
    </r>
  </si>
  <si>
    <r>
      <rPr>
        <sz val="10"/>
        <color theme="1"/>
        <rFont val="Calibri"/>
        <family val="2"/>
      </rPr>
      <t>Louisa</t>
    </r>
  </si>
  <si>
    <r>
      <rPr>
        <sz val="10"/>
        <color theme="1"/>
        <rFont val="Calibri"/>
        <family val="2"/>
      </rPr>
      <t>Sanchez</t>
    </r>
  </si>
  <si>
    <r>
      <rPr>
        <sz val="10"/>
        <color theme="1"/>
        <rFont val="Calibri"/>
        <family val="2"/>
      </rPr>
      <t>Short</t>
    </r>
  </si>
  <si>
    <r>
      <rPr>
        <sz val="10"/>
        <color theme="1"/>
        <rFont val="Calibri"/>
        <family val="2"/>
      </rPr>
      <t>Phyllis</t>
    </r>
  </si>
  <si>
    <r>
      <rPr>
        <sz val="10"/>
        <color theme="1"/>
        <rFont val="Calibri"/>
        <family val="2"/>
      </rPr>
      <t>Manager, ERP Applications</t>
    </r>
  </si>
  <si>
    <r>
      <rPr>
        <sz val="10"/>
        <color theme="1"/>
        <rFont val="Calibri"/>
        <family val="2"/>
      </rPr>
      <t>Simmons</t>
    </r>
  </si>
  <si>
    <r>
      <rPr>
        <sz val="10"/>
        <color theme="1"/>
        <rFont val="Calibri"/>
        <family val="2"/>
      </rPr>
      <t>Michelle</t>
    </r>
  </si>
  <si>
    <r>
      <rPr>
        <sz val="10"/>
        <color theme="1"/>
        <rFont val="Calibri"/>
        <family val="2"/>
      </rPr>
      <t>Asst Vice President</t>
    </r>
  </si>
  <si>
    <r>
      <rPr>
        <sz val="10"/>
        <color theme="1"/>
        <rFont val="Calibri"/>
        <family val="2"/>
      </rPr>
      <t>Casey</t>
    </r>
  </si>
  <si>
    <r>
      <rPr>
        <sz val="10"/>
        <color theme="1"/>
        <rFont val="Calibri"/>
        <family val="2"/>
      </rPr>
      <t>Manager, Enterprs Architecture</t>
    </r>
  </si>
  <si>
    <r>
      <rPr>
        <sz val="10"/>
        <color theme="1"/>
        <rFont val="Calibri"/>
        <family val="2"/>
      </rPr>
      <t>Sun</t>
    </r>
  </si>
  <si>
    <r>
      <rPr>
        <sz val="10"/>
        <color theme="1"/>
        <rFont val="Calibri"/>
        <family val="2"/>
      </rPr>
      <t>Tong</t>
    </r>
  </si>
  <si>
    <r>
      <rPr>
        <sz val="10"/>
        <color theme="1"/>
        <rFont val="Calibri"/>
        <family val="2"/>
      </rPr>
      <t>Foust</t>
    </r>
  </si>
  <si>
    <r>
      <rPr>
        <sz val="10"/>
        <color theme="1"/>
        <rFont val="Calibri"/>
        <family val="2"/>
      </rPr>
      <t>Luescher</t>
    </r>
  </si>
  <si>
    <r>
      <rPr>
        <sz val="10"/>
        <color theme="1"/>
        <rFont val="Calibri"/>
        <family val="2"/>
      </rPr>
      <t>Andreas</t>
    </r>
  </si>
  <si>
    <r>
      <rPr>
        <sz val="10"/>
        <color theme="1"/>
        <rFont val="Calibri"/>
        <family val="2"/>
      </rPr>
      <t>Yiwei</t>
    </r>
  </si>
  <si>
    <r>
      <rPr>
        <sz val="10"/>
        <color theme="1"/>
        <rFont val="Calibri"/>
        <family val="2"/>
      </rPr>
      <t>Burek</t>
    </r>
  </si>
  <si>
    <r>
      <rPr>
        <sz val="10"/>
        <color theme="1"/>
        <rFont val="Calibri"/>
        <family val="2"/>
      </rPr>
      <t>Melissa</t>
    </r>
  </si>
  <si>
    <r>
      <rPr>
        <sz val="10"/>
        <color theme="1"/>
        <rFont val="Calibri"/>
        <family val="2"/>
      </rPr>
      <t>Behr</t>
    </r>
  </si>
  <si>
    <r>
      <rPr>
        <sz val="10"/>
        <color theme="1"/>
        <rFont val="Calibri"/>
        <family val="2"/>
      </rPr>
      <t>Katherine</t>
    </r>
  </si>
  <si>
    <r>
      <rPr>
        <sz val="10"/>
        <color theme="1"/>
        <rFont val="Calibri"/>
        <family val="2"/>
      </rPr>
      <t>Associate Controller</t>
    </r>
  </si>
  <si>
    <r>
      <rPr>
        <sz val="10"/>
        <color theme="1"/>
        <rFont val="Calibri"/>
        <family val="2"/>
      </rPr>
      <t>van Staaden</t>
    </r>
  </si>
  <si>
    <r>
      <rPr>
        <sz val="10"/>
        <color theme="1"/>
        <rFont val="Calibri"/>
        <family val="2"/>
      </rPr>
      <t>Moira</t>
    </r>
  </si>
  <si>
    <r>
      <rPr>
        <sz val="10"/>
        <color theme="1"/>
        <rFont val="Calibri"/>
        <family val="2"/>
      </rPr>
      <t>Bowers</t>
    </r>
  </si>
  <si>
    <r>
      <rPr>
        <sz val="10"/>
        <color theme="1"/>
        <rFont val="Calibri"/>
        <family val="2"/>
      </rPr>
      <t>Calvin</t>
    </r>
  </si>
  <si>
    <r>
      <rPr>
        <sz val="10"/>
        <color theme="1"/>
        <rFont val="Calibri"/>
        <family val="2"/>
      </rPr>
      <t>Dir of Development</t>
    </r>
  </si>
  <si>
    <r>
      <rPr>
        <sz val="10"/>
        <color theme="1"/>
        <rFont val="Calibri"/>
        <family val="2"/>
      </rPr>
      <t>Capital Campaign</t>
    </r>
  </si>
  <si>
    <r>
      <rPr>
        <sz val="10"/>
        <color theme="1"/>
        <rFont val="Calibri"/>
        <family val="2"/>
      </rPr>
      <t>Heck</t>
    </r>
  </si>
  <si>
    <r>
      <rPr>
        <sz val="10"/>
        <color theme="1"/>
        <rFont val="Calibri"/>
        <family val="2"/>
      </rPr>
      <t>Sandra</t>
    </r>
  </si>
  <si>
    <r>
      <rPr>
        <sz val="10"/>
        <color theme="1"/>
        <rFont val="Calibri"/>
        <family val="2"/>
      </rPr>
      <t>Director, Human Res, Benefits</t>
    </r>
  </si>
  <si>
    <r>
      <rPr>
        <sz val="10"/>
        <color theme="1"/>
        <rFont val="Calibri"/>
        <family val="2"/>
      </rPr>
      <t>Depinet</t>
    </r>
  </si>
  <si>
    <r>
      <rPr>
        <sz val="10"/>
        <color theme="1"/>
        <rFont val="Calibri"/>
        <family val="2"/>
      </rPr>
      <t>Andrea</t>
    </r>
  </si>
  <si>
    <r>
      <rPr>
        <sz val="10"/>
        <color theme="1"/>
        <rFont val="Calibri"/>
        <family val="2"/>
      </rPr>
      <t>Interim Asst VP, Campus Ops</t>
    </r>
  </si>
  <si>
    <r>
      <rPr>
        <sz val="10"/>
        <color theme="1"/>
        <rFont val="Calibri"/>
        <family val="2"/>
      </rPr>
      <t>Campus Operations</t>
    </r>
  </si>
  <si>
    <r>
      <rPr>
        <sz val="10"/>
        <color theme="1"/>
        <rFont val="Calibri"/>
        <family val="2"/>
      </rPr>
      <t>Thompson</t>
    </r>
  </si>
  <si>
    <r>
      <rPr>
        <sz val="10"/>
        <color theme="1"/>
        <rFont val="Calibri"/>
        <family val="2"/>
      </rPr>
      <t>Chronister</t>
    </r>
  </si>
  <si>
    <r>
      <rPr>
        <sz val="10"/>
        <color theme="1"/>
        <rFont val="Calibri"/>
        <family val="2"/>
      </rPr>
      <t>Kilmer</t>
    </r>
  </si>
  <si>
    <r>
      <rPr>
        <sz val="10"/>
        <color theme="1"/>
        <rFont val="Calibri"/>
        <family val="2"/>
      </rPr>
      <t>Kevin</t>
    </r>
  </si>
  <si>
    <r>
      <rPr>
        <sz val="10"/>
        <color theme="1"/>
        <rFont val="Calibri"/>
        <family val="2"/>
      </rPr>
      <t>Asst Ftbll Cch/Co Offensive Co</t>
    </r>
  </si>
  <si>
    <r>
      <rPr>
        <sz val="10"/>
        <color theme="1"/>
        <rFont val="Calibri"/>
        <family val="2"/>
      </rPr>
      <t>Padron</t>
    </r>
  </si>
  <si>
    <r>
      <rPr>
        <sz val="10"/>
        <color theme="1"/>
        <rFont val="Calibri"/>
        <family val="2"/>
      </rPr>
      <t>Ast Ftbll Cch/Co-Offnsv Coord</t>
    </r>
  </si>
  <si>
    <r>
      <rPr>
        <sz val="10"/>
        <color theme="1"/>
        <rFont val="Calibri"/>
        <family val="2"/>
      </rPr>
      <t>Wammes</t>
    </r>
  </si>
  <si>
    <r>
      <rPr>
        <sz val="10"/>
        <color theme="1"/>
        <rFont val="Calibri"/>
        <family val="2"/>
      </rPr>
      <t>Chris</t>
    </r>
  </si>
  <si>
    <r>
      <rPr>
        <sz val="10"/>
        <color theme="1"/>
        <rFont val="Calibri"/>
        <family val="2"/>
      </rPr>
      <t>IT Manager-Web Technologies</t>
    </r>
  </si>
  <si>
    <r>
      <rPr>
        <sz val="10"/>
        <color theme="1"/>
        <rFont val="Calibri"/>
        <family val="2"/>
      </rPr>
      <t>Nelson</t>
    </r>
  </si>
  <si>
    <r>
      <rPr>
        <sz val="10"/>
        <color theme="1"/>
        <rFont val="Calibri"/>
        <family val="2"/>
      </rPr>
      <t>Angela</t>
    </r>
  </si>
  <si>
    <r>
      <rPr>
        <sz val="10"/>
        <color theme="1"/>
        <rFont val="Calibri"/>
        <family val="2"/>
      </rPr>
      <t>Hachtel</t>
    </r>
  </si>
  <si>
    <r>
      <rPr>
        <sz val="10"/>
        <color theme="1"/>
        <rFont val="Calibri"/>
        <family val="2"/>
      </rPr>
      <t>Manager</t>
    </r>
  </si>
  <si>
    <r>
      <rPr>
        <sz val="10"/>
        <color theme="1"/>
        <rFont val="Calibri"/>
        <family val="2"/>
      </rPr>
      <t>Jesse</t>
    </r>
  </si>
  <si>
    <r>
      <rPr>
        <sz val="10"/>
        <color theme="1"/>
        <rFont val="Calibri"/>
        <family val="2"/>
      </rPr>
      <t>Neal</t>
    </r>
  </si>
  <si>
    <r>
      <rPr>
        <sz val="10"/>
        <color theme="1"/>
        <rFont val="Calibri"/>
        <family val="2"/>
      </rPr>
      <t>Letzring</t>
    </r>
  </si>
  <si>
    <r>
      <rPr>
        <sz val="10"/>
        <color theme="1"/>
        <rFont val="Calibri"/>
        <family val="2"/>
      </rPr>
      <t>Appl Mgr Entrp Report Systms</t>
    </r>
  </si>
  <si>
    <r>
      <rPr>
        <sz val="10"/>
        <color theme="1"/>
        <rFont val="Calibri"/>
        <family val="2"/>
      </rPr>
      <t>Dzur</t>
    </r>
  </si>
  <si>
    <r>
      <rPr>
        <sz val="10"/>
        <color theme="1"/>
        <rFont val="Calibri"/>
        <family val="2"/>
      </rPr>
      <t>Guidera</t>
    </r>
  </si>
  <si>
    <r>
      <rPr>
        <sz val="10"/>
        <color theme="1"/>
        <rFont val="Calibri"/>
        <family val="2"/>
      </rPr>
      <t>Stan</t>
    </r>
  </si>
  <si>
    <r>
      <rPr>
        <sz val="10"/>
        <color theme="1"/>
        <rFont val="Calibri"/>
        <family val="2"/>
      </rPr>
      <t>McCartney</t>
    </r>
  </si>
  <si>
    <r>
      <rPr>
        <sz val="10"/>
        <color theme="1"/>
        <rFont val="Calibri"/>
        <family val="2"/>
      </rPr>
      <t>Chasity</t>
    </r>
  </si>
  <si>
    <r>
      <rPr>
        <sz val="10"/>
        <color theme="1"/>
        <rFont val="Calibri"/>
        <family val="2"/>
      </rPr>
      <t>Bursar</t>
    </r>
  </si>
  <si>
    <r>
      <rPr>
        <sz val="10"/>
        <color theme="1"/>
        <rFont val="Calibri"/>
        <family val="2"/>
      </rPr>
      <t>Bursar's Office</t>
    </r>
  </si>
  <si>
    <r>
      <rPr>
        <sz val="10"/>
        <color theme="1"/>
        <rFont val="Calibri"/>
        <family val="2"/>
      </rPr>
      <t>Nomaguchi</t>
    </r>
  </si>
  <si>
    <r>
      <rPr>
        <sz val="10"/>
        <color theme="1"/>
        <rFont val="Calibri"/>
        <family val="2"/>
      </rPr>
      <t>Kei</t>
    </r>
  </si>
  <si>
    <r>
      <rPr>
        <sz val="10"/>
        <color theme="1"/>
        <rFont val="Calibri"/>
        <family val="2"/>
      </rPr>
      <t>Roudebush</t>
    </r>
  </si>
  <si>
    <r>
      <rPr>
        <sz val="10"/>
        <color theme="1"/>
        <rFont val="Calibri"/>
        <family val="2"/>
      </rPr>
      <t>Wilfred</t>
    </r>
  </si>
  <si>
    <r>
      <rPr>
        <sz val="10"/>
        <color theme="1"/>
        <rFont val="Calibri"/>
        <family val="2"/>
      </rPr>
      <t>Gajjala</t>
    </r>
  </si>
  <si>
    <r>
      <rPr>
        <sz val="10"/>
        <color theme="1"/>
        <rFont val="Calibri"/>
        <family val="2"/>
      </rPr>
      <t>Radhika</t>
    </r>
  </si>
  <si>
    <r>
      <rPr>
        <sz val="10"/>
        <color theme="1"/>
        <rFont val="Calibri"/>
        <family val="2"/>
      </rPr>
      <t>Sharona</t>
    </r>
  </si>
  <si>
    <r>
      <rPr>
        <sz val="10"/>
        <color theme="1"/>
        <rFont val="Calibri"/>
        <family val="2"/>
      </rPr>
      <t>Henry</t>
    </r>
  </si>
  <si>
    <r>
      <rPr>
        <sz val="10"/>
        <color theme="1"/>
        <rFont val="Calibri"/>
        <family val="2"/>
      </rPr>
      <t>Asst Vice Pres, Non-Trad/Tr St</t>
    </r>
  </si>
  <si>
    <r>
      <rPr>
        <sz val="10"/>
        <color theme="1"/>
        <rFont val="Calibri"/>
        <family val="2"/>
      </rPr>
      <t>Nontraditional/Military Office</t>
    </r>
  </si>
  <si>
    <r>
      <rPr>
        <sz val="10"/>
        <color theme="1"/>
        <rFont val="Calibri"/>
        <family val="2"/>
      </rPr>
      <t>Yacobucci</t>
    </r>
  </si>
  <si>
    <r>
      <rPr>
        <sz val="10"/>
        <color theme="1"/>
        <rFont val="Calibri"/>
        <family val="2"/>
      </rPr>
      <t>Celli</t>
    </r>
  </si>
  <si>
    <r>
      <rPr>
        <sz val="10"/>
        <color theme="1"/>
        <rFont val="Calibri"/>
        <family val="2"/>
      </rPr>
      <t>Carlo</t>
    </r>
  </si>
  <si>
    <r>
      <rPr>
        <sz val="10"/>
        <color theme="1"/>
        <rFont val="Calibri"/>
        <family val="2"/>
      </rPr>
      <t>World Languages and Cultures</t>
    </r>
  </si>
  <si>
    <r>
      <rPr>
        <sz val="10"/>
        <color theme="1"/>
        <rFont val="Calibri"/>
        <family val="2"/>
      </rPr>
      <t>Halsey</t>
    </r>
  </si>
  <si>
    <r>
      <rPr>
        <sz val="10"/>
        <color theme="1"/>
        <rFont val="Calibri"/>
        <family val="2"/>
      </rPr>
      <t>Boucher</t>
    </r>
  </si>
  <si>
    <r>
      <rPr>
        <sz val="10"/>
        <color theme="1"/>
        <rFont val="Calibri"/>
        <family val="2"/>
      </rPr>
      <t>Sr Proj Mgr - Engineering</t>
    </r>
  </si>
  <si>
    <r>
      <rPr>
        <sz val="10"/>
        <color theme="1"/>
        <rFont val="Calibri"/>
        <family val="2"/>
      </rPr>
      <t>Banister</t>
    </r>
  </si>
  <si>
    <r>
      <rPr>
        <sz val="10"/>
        <color theme="1"/>
        <rFont val="Calibri"/>
        <family val="2"/>
      </rPr>
      <t>Savilla</t>
    </r>
  </si>
  <si>
    <r>
      <rPr>
        <sz val="10"/>
        <color theme="1"/>
        <rFont val="Calibri"/>
        <family val="2"/>
      </rPr>
      <t>Buerger</t>
    </r>
  </si>
  <si>
    <r>
      <rPr>
        <sz val="10"/>
        <color theme="1"/>
        <rFont val="Calibri"/>
        <family val="2"/>
      </rPr>
      <t>Swisher</t>
    </r>
  </si>
  <si>
    <r>
      <rPr>
        <sz val="10"/>
        <color theme="1"/>
        <rFont val="Calibri"/>
        <family val="2"/>
      </rPr>
      <t>Mascaro</t>
    </r>
  </si>
  <si>
    <r>
      <rPr>
        <sz val="10"/>
        <color theme="1"/>
        <rFont val="Calibri"/>
        <family val="2"/>
      </rPr>
      <t>Glick</t>
    </r>
  </si>
  <si>
    <r>
      <rPr>
        <sz val="10"/>
        <color theme="1"/>
        <rFont val="Calibri"/>
        <family val="2"/>
      </rPr>
      <t>Senior Applications Developer</t>
    </r>
  </si>
  <si>
    <r>
      <rPr>
        <sz val="10"/>
        <color theme="1"/>
        <rFont val="Calibri"/>
        <family val="2"/>
      </rPr>
      <t>Carney</t>
    </r>
  </si>
  <si>
    <r>
      <rPr>
        <sz val="10"/>
        <color theme="1"/>
        <rFont val="Calibri"/>
        <family val="2"/>
      </rPr>
      <t>Norman</t>
    </r>
  </si>
  <si>
    <r>
      <rPr>
        <sz val="10"/>
        <color theme="1"/>
        <rFont val="Calibri"/>
        <family val="2"/>
      </rPr>
      <t>Database Administrator</t>
    </r>
  </si>
  <si>
    <r>
      <rPr>
        <sz val="10"/>
        <color theme="1"/>
        <rFont val="Calibri"/>
        <family val="2"/>
      </rPr>
      <t>Kornacki</t>
    </r>
  </si>
  <si>
    <r>
      <rPr>
        <sz val="10"/>
        <color theme="1"/>
        <rFont val="Calibri"/>
        <family val="2"/>
      </rPr>
      <t>Director, OSPAR</t>
    </r>
  </si>
  <si>
    <r>
      <rPr>
        <sz val="10"/>
        <color theme="1"/>
        <rFont val="Calibri"/>
        <family val="2"/>
      </rPr>
      <t>Sponsored Programs &amp; Research</t>
    </r>
  </si>
  <si>
    <r>
      <rPr>
        <sz val="10"/>
        <color theme="1"/>
        <rFont val="Calibri"/>
        <family val="2"/>
      </rPr>
      <t>Burns</t>
    </r>
  </si>
  <si>
    <r>
      <rPr>
        <sz val="10"/>
        <color theme="1"/>
        <rFont val="Calibri"/>
        <family val="2"/>
      </rPr>
      <t>Sr Proj Manager - Construction</t>
    </r>
  </si>
  <si>
    <r>
      <rPr>
        <sz val="10"/>
        <color theme="1"/>
        <rFont val="Calibri"/>
        <family val="2"/>
      </rPr>
      <t>Failor</t>
    </r>
  </si>
  <si>
    <r>
      <rPr>
        <sz val="10"/>
        <color theme="1"/>
        <rFont val="Calibri"/>
        <family val="2"/>
      </rPr>
      <t>Roark</t>
    </r>
  </si>
  <si>
    <r>
      <rPr>
        <sz val="10"/>
        <color theme="1"/>
        <rFont val="Calibri"/>
        <family val="2"/>
      </rPr>
      <t>Roddy</t>
    </r>
  </si>
  <si>
    <r>
      <rPr>
        <sz val="10"/>
        <color theme="1"/>
        <rFont val="Calibri"/>
        <family val="2"/>
      </rPr>
      <t>Senior Lecturer</t>
    </r>
  </si>
  <si>
    <r>
      <rPr>
        <sz val="10"/>
        <color theme="1"/>
        <rFont val="Calibri"/>
        <family val="2"/>
      </rPr>
      <t>Sherrell</t>
    </r>
  </si>
  <si>
    <r>
      <rPr>
        <sz val="10"/>
        <color theme="1"/>
        <rFont val="Calibri"/>
        <family val="2"/>
      </rPr>
      <t>Marcus</t>
    </r>
  </si>
  <si>
    <r>
      <rPr>
        <sz val="10"/>
        <color theme="1"/>
        <rFont val="Calibri"/>
        <family val="2"/>
      </rPr>
      <t>Assc Dean /Assoc Prof</t>
    </r>
  </si>
  <si>
    <r>
      <rPr>
        <sz val="10"/>
        <color theme="1"/>
        <rFont val="Calibri"/>
        <family val="2"/>
      </rPr>
      <t>Bouzat</t>
    </r>
  </si>
  <si>
    <r>
      <rPr>
        <sz val="10"/>
        <color theme="1"/>
        <rFont val="Calibri"/>
        <family val="2"/>
      </rPr>
      <t>Juan</t>
    </r>
  </si>
  <si>
    <r>
      <rPr>
        <sz val="10"/>
        <color theme="1"/>
        <rFont val="Calibri"/>
        <family val="2"/>
      </rPr>
      <t>Rippey</t>
    </r>
  </si>
  <si>
    <r>
      <rPr>
        <sz val="10"/>
        <color theme="1"/>
        <rFont val="Calibri"/>
        <family val="2"/>
      </rPr>
      <t>Theodore</t>
    </r>
  </si>
  <si>
    <r>
      <rPr>
        <sz val="10"/>
        <color theme="1"/>
        <rFont val="Calibri"/>
        <family val="2"/>
      </rPr>
      <t>Anzenbacher</t>
    </r>
  </si>
  <si>
    <r>
      <rPr>
        <sz val="10"/>
        <color theme="1"/>
        <rFont val="Calibri"/>
        <family val="2"/>
      </rPr>
      <t>Pavel</t>
    </r>
  </si>
  <si>
    <r>
      <rPr>
        <sz val="10"/>
        <color theme="1"/>
        <rFont val="Calibri"/>
        <family val="2"/>
      </rPr>
      <t>Green</t>
    </r>
  </si>
  <si>
    <r>
      <rPr>
        <sz val="10"/>
        <color theme="1"/>
        <rFont val="Calibri"/>
        <family val="2"/>
      </rPr>
      <t>Anthony</t>
    </r>
  </si>
  <si>
    <r>
      <rPr>
        <sz val="10"/>
        <color theme="1"/>
        <rFont val="Calibri"/>
        <family val="2"/>
      </rPr>
      <t>Gen Mgr, Prod/Eng/Educ Svcs</t>
    </r>
  </si>
  <si>
    <r>
      <rPr>
        <sz val="10"/>
        <color theme="1"/>
        <rFont val="Calibri"/>
        <family val="2"/>
      </rPr>
      <t>WBGU-TV Television Service</t>
    </r>
  </si>
  <si>
    <r>
      <rPr>
        <sz val="10"/>
        <color theme="1"/>
        <rFont val="Calibri"/>
        <family val="2"/>
      </rPr>
      <t>Richardson</t>
    </r>
  </si>
  <si>
    <r>
      <rPr>
        <sz val="10"/>
        <color theme="1"/>
        <rFont val="Calibri"/>
        <family val="2"/>
      </rPr>
      <t>Nathan</t>
    </r>
  </si>
  <si>
    <r>
      <rPr>
        <sz val="10"/>
        <color theme="1"/>
        <rFont val="Calibri"/>
        <family val="2"/>
      </rPr>
      <t>Morin</t>
    </r>
  </si>
  <si>
    <r>
      <rPr>
        <sz val="10"/>
        <color theme="1"/>
        <rFont val="Calibri"/>
        <family val="2"/>
      </rPr>
      <t>Shawn</t>
    </r>
  </si>
  <si>
    <r>
      <rPr>
        <sz val="10"/>
        <color theme="1"/>
        <rFont val="Calibri"/>
        <family val="2"/>
      </rPr>
      <t>Natvig</t>
    </r>
  </si>
  <si>
    <r>
      <rPr>
        <sz val="10"/>
        <color theme="1"/>
        <rFont val="Calibri"/>
        <family val="2"/>
      </rPr>
      <t>Underwood</t>
    </r>
  </si>
  <si>
    <r>
      <rPr>
        <sz val="10"/>
        <color theme="1"/>
        <rFont val="Calibri"/>
        <family val="2"/>
      </rPr>
      <t>Eileen</t>
    </r>
  </si>
  <si>
    <r>
      <rPr>
        <sz val="10"/>
        <color theme="1"/>
        <rFont val="Calibri"/>
        <family val="2"/>
      </rPr>
      <t>Otiso</t>
    </r>
  </si>
  <si>
    <r>
      <rPr>
        <sz val="10"/>
        <color theme="1"/>
        <rFont val="Calibri"/>
        <family val="2"/>
      </rPr>
      <t>Kefa</t>
    </r>
  </si>
  <si>
    <r>
      <rPr>
        <sz val="10"/>
        <color theme="1"/>
        <rFont val="Calibri"/>
        <family val="2"/>
      </rPr>
      <t>Geography Department</t>
    </r>
  </si>
  <si>
    <r>
      <rPr>
        <sz val="10"/>
        <color theme="1"/>
        <rFont val="Calibri"/>
        <family val="2"/>
      </rPr>
      <t>Rizzo</t>
    </r>
  </si>
  <si>
    <r>
      <rPr>
        <sz val="10"/>
        <color theme="1"/>
        <rFont val="Calibri"/>
        <family val="2"/>
      </rPr>
      <t>Maria</t>
    </r>
  </si>
  <si>
    <r>
      <rPr>
        <sz val="10"/>
        <color theme="1"/>
        <rFont val="Calibri"/>
        <family val="2"/>
      </rPr>
      <t>Emery</t>
    </r>
  </si>
  <si>
    <r>
      <rPr>
        <sz val="10"/>
        <color theme="1"/>
        <rFont val="Calibri"/>
        <family val="2"/>
      </rPr>
      <t>Allan</t>
    </r>
  </si>
  <si>
    <r>
      <rPr>
        <sz val="10"/>
        <color theme="1"/>
        <rFont val="Calibri"/>
        <family val="2"/>
      </rPr>
      <t>Kammeyer</t>
    </r>
  </si>
  <si>
    <r>
      <rPr>
        <sz val="10"/>
        <color theme="1"/>
        <rFont val="Calibri"/>
        <family val="2"/>
      </rPr>
      <t>Margo</t>
    </r>
  </si>
  <si>
    <r>
      <rPr>
        <sz val="10"/>
        <color theme="1"/>
        <rFont val="Calibri"/>
        <family val="2"/>
      </rPr>
      <t>Special Project Manager</t>
    </r>
  </si>
  <si>
    <r>
      <rPr>
        <sz val="10"/>
        <color theme="1"/>
        <rFont val="Calibri"/>
        <family val="2"/>
      </rPr>
      <t>Bes</t>
    </r>
  </si>
  <si>
    <r>
      <rPr>
        <sz val="10"/>
        <color theme="1"/>
        <rFont val="Calibri"/>
        <family val="2"/>
      </rPr>
      <t>Betori</t>
    </r>
  </si>
  <si>
    <r>
      <rPr>
        <sz val="10"/>
        <color theme="1"/>
        <rFont val="Calibri"/>
        <family val="2"/>
      </rPr>
      <t>Deputy Chief of Police</t>
    </r>
  </si>
  <si>
    <r>
      <rPr>
        <sz val="10"/>
        <color theme="1"/>
        <rFont val="Calibri"/>
        <family val="2"/>
      </rPr>
      <t>Shang</t>
    </r>
  </si>
  <si>
    <r>
      <rPr>
        <sz val="10"/>
        <color theme="1"/>
        <rFont val="Calibri"/>
        <family val="2"/>
      </rPr>
      <t>Junfeng</t>
    </r>
  </si>
  <si>
    <r>
      <rPr>
        <sz val="10"/>
        <color theme="1"/>
        <rFont val="Calibri"/>
        <family val="2"/>
      </rPr>
      <t>Sickler</t>
    </r>
  </si>
  <si>
    <r>
      <rPr>
        <sz val="10"/>
        <color theme="1"/>
        <rFont val="Calibri"/>
        <family val="2"/>
      </rPr>
      <t>Stephanie</t>
    </r>
  </si>
  <si>
    <r>
      <rPr>
        <sz val="10"/>
        <color theme="1"/>
        <rFont val="Calibri"/>
        <family val="2"/>
      </rPr>
      <t>Director</t>
    </r>
  </si>
  <si>
    <r>
      <rPr>
        <sz val="10"/>
        <color theme="1"/>
        <rFont val="Calibri"/>
        <family val="2"/>
      </rPr>
      <t>Risk Management</t>
    </r>
  </si>
  <si>
    <r>
      <rPr>
        <sz val="10"/>
        <color theme="1"/>
        <rFont val="Calibri"/>
        <family val="2"/>
      </rPr>
      <t>Tina</t>
    </r>
  </si>
  <si>
    <r>
      <rPr>
        <sz val="10"/>
        <color theme="1"/>
        <rFont val="Calibri"/>
        <family val="2"/>
      </rPr>
      <t>Gen Mgr, Dev/Finance/Progrmmng</t>
    </r>
  </si>
  <si>
    <r>
      <rPr>
        <sz val="10"/>
        <color theme="1"/>
        <rFont val="Calibri"/>
        <family val="2"/>
      </rPr>
      <t>Schempf</t>
    </r>
  </si>
  <si>
    <r>
      <rPr>
        <sz val="10"/>
        <color theme="1"/>
        <rFont val="Calibri"/>
        <family val="2"/>
      </rPr>
      <t>Kruse</t>
    </r>
  </si>
  <si>
    <r>
      <rPr>
        <sz val="10"/>
        <color theme="1"/>
        <rFont val="Calibri"/>
        <family val="2"/>
      </rPr>
      <t>Penny</t>
    </r>
  </si>
  <si>
    <r>
      <rPr>
        <sz val="10"/>
        <color theme="1"/>
        <rFont val="Calibri"/>
        <family val="2"/>
      </rPr>
      <t>Larissa</t>
    </r>
  </si>
  <si>
    <r>
      <rPr>
        <sz val="10"/>
        <color theme="1"/>
        <rFont val="Calibri"/>
        <family val="2"/>
      </rPr>
      <t>Jackson</t>
    </r>
  </si>
  <si>
    <r>
      <rPr>
        <sz val="10"/>
        <color theme="1"/>
        <rFont val="Calibri"/>
        <family val="2"/>
      </rPr>
      <t>Jeffery</t>
    </r>
  </si>
  <si>
    <r>
      <rPr>
        <sz val="10"/>
        <color theme="1"/>
        <rFont val="Calibri"/>
        <family val="2"/>
      </rPr>
      <t>Asst VP, Stud Career Success</t>
    </r>
  </si>
  <si>
    <r>
      <rPr>
        <sz val="10"/>
        <color theme="1"/>
        <rFont val="Calibri"/>
        <family val="2"/>
      </rPr>
      <t>Career Center</t>
    </r>
  </si>
  <si>
    <r>
      <rPr>
        <sz val="10"/>
        <color theme="1"/>
        <rFont val="Calibri"/>
        <family val="2"/>
      </rPr>
      <t>Artz</t>
    </r>
  </si>
  <si>
    <r>
      <rPr>
        <sz val="10"/>
        <color theme="1"/>
        <rFont val="Calibri"/>
        <family val="2"/>
      </rPr>
      <t>Creative Director</t>
    </r>
  </si>
  <si>
    <r>
      <rPr>
        <sz val="10"/>
        <color theme="1"/>
        <rFont val="Calibri"/>
        <family val="2"/>
      </rPr>
      <t>Lin</t>
    </r>
  </si>
  <si>
    <r>
      <rPr>
        <sz val="10"/>
        <color theme="1"/>
        <rFont val="Calibri"/>
        <family val="2"/>
      </rPr>
      <t>I-Fen</t>
    </r>
  </si>
  <si>
    <r>
      <rPr>
        <sz val="10"/>
        <color theme="1"/>
        <rFont val="Calibri"/>
        <family val="2"/>
      </rPr>
      <t>Hamby</t>
    </r>
  </si>
  <si>
    <r>
      <rPr>
        <sz val="10"/>
        <color theme="1"/>
        <rFont val="Calibri"/>
        <family val="2"/>
      </rPr>
      <t>Asst Ftbll Cch/Spec Teams Cord</t>
    </r>
  </si>
  <si>
    <r>
      <rPr>
        <sz val="10"/>
        <color theme="1"/>
        <rFont val="Calibri"/>
        <family val="2"/>
      </rPr>
      <t>Stacey</t>
    </r>
  </si>
  <si>
    <r>
      <rPr>
        <sz val="10"/>
        <color theme="1"/>
        <rFont val="Calibri"/>
        <family val="2"/>
      </rPr>
      <t>Ast Men's Basketball Coach</t>
    </r>
  </si>
  <si>
    <r>
      <rPr>
        <sz val="10"/>
        <color theme="1"/>
        <rFont val="Calibri"/>
        <family val="2"/>
      </rPr>
      <t>Pogacar</t>
    </r>
  </si>
  <si>
    <r>
      <rPr>
        <sz val="10"/>
        <color theme="1"/>
        <rFont val="Calibri"/>
        <family val="2"/>
      </rPr>
      <t>German-Russian Department</t>
    </r>
  </si>
  <si>
    <r>
      <rPr>
        <sz val="10"/>
        <color theme="1"/>
        <rFont val="Calibri"/>
        <family val="2"/>
      </rPr>
      <t>Herndon</t>
    </r>
  </si>
  <si>
    <r>
      <rPr>
        <sz val="10"/>
        <color theme="1"/>
        <rFont val="Calibri"/>
        <family val="2"/>
      </rPr>
      <t>Ruth</t>
    </r>
  </si>
  <si>
    <r>
      <rPr>
        <sz val="10"/>
        <color theme="1"/>
        <rFont val="Calibri"/>
        <family val="2"/>
      </rPr>
      <t>Popov</t>
    </r>
  </si>
  <si>
    <r>
      <rPr>
        <sz val="10"/>
        <color theme="1"/>
        <rFont val="Calibri"/>
        <family val="2"/>
      </rPr>
      <t>Lubomir</t>
    </r>
  </si>
  <si>
    <r>
      <rPr>
        <sz val="10"/>
        <color theme="1"/>
        <rFont val="Calibri"/>
        <family val="2"/>
      </rPr>
      <t>Dyer</t>
    </r>
  </si>
  <si>
    <r>
      <rPr>
        <sz val="10"/>
        <color theme="1"/>
        <rFont val="Calibri"/>
        <family val="2"/>
      </rPr>
      <t>Priscilla</t>
    </r>
  </si>
  <si>
    <r>
      <rPr>
        <sz val="10"/>
        <color theme="1"/>
        <rFont val="Calibri"/>
        <family val="2"/>
      </rPr>
      <t>Beckner</t>
    </r>
  </si>
  <si>
    <r>
      <rPr>
        <sz val="10"/>
        <color theme="1"/>
        <rFont val="Calibri"/>
        <family val="2"/>
      </rPr>
      <t>Director, Non Profit Accountng</t>
    </r>
  </si>
  <si>
    <r>
      <rPr>
        <sz val="10"/>
        <color theme="1"/>
        <rFont val="Calibri"/>
        <family val="2"/>
      </rPr>
      <t>Traver</t>
    </r>
  </si>
  <si>
    <r>
      <rPr>
        <sz val="10"/>
        <color theme="1"/>
        <rFont val="Calibri"/>
        <family val="2"/>
      </rPr>
      <t>Kimberly</t>
    </r>
  </si>
  <si>
    <r>
      <rPr>
        <sz val="10"/>
        <color theme="1"/>
        <rFont val="Calibri"/>
        <family val="2"/>
      </rPr>
      <t>Lecturer</t>
    </r>
  </si>
  <si>
    <r>
      <rPr>
        <sz val="10"/>
        <color theme="1"/>
        <rFont val="Calibri"/>
        <family val="2"/>
      </rPr>
      <t>Light</t>
    </r>
  </si>
  <si>
    <r>
      <rPr>
        <sz val="10"/>
        <color theme="1"/>
        <rFont val="Calibri"/>
        <family val="2"/>
      </rPr>
      <t>Ann</t>
    </r>
  </si>
  <si>
    <r>
      <rPr>
        <sz val="10"/>
        <color theme="1"/>
        <rFont val="Calibri"/>
        <family val="2"/>
      </rPr>
      <t>Director, Fire School Admin</t>
    </r>
  </si>
  <si>
    <r>
      <rPr>
        <sz val="10"/>
        <color theme="1"/>
        <rFont val="Calibri"/>
        <family val="2"/>
      </rPr>
      <t>Landgraf</t>
    </r>
  </si>
  <si>
    <r>
      <rPr>
        <sz val="10"/>
        <color theme="1"/>
        <rFont val="Calibri"/>
        <family val="2"/>
      </rPr>
      <t>Edgar</t>
    </r>
  </si>
  <si>
    <r>
      <rPr>
        <sz val="10"/>
        <color theme="1"/>
        <rFont val="Calibri"/>
        <family val="2"/>
      </rPr>
      <t>Dworsky</t>
    </r>
  </si>
  <si>
    <r>
      <rPr>
        <sz val="10"/>
        <color theme="1"/>
        <rFont val="Calibri"/>
        <family val="2"/>
      </rPr>
      <t>Dryw</t>
    </r>
  </si>
  <si>
    <r>
      <rPr>
        <sz val="10"/>
        <color theme="1"/>
        <rFont val="Calibri"/>
        <family val="2"/>
      </rPr>
      <t>Sankardas</t>
    </r>
  </si>
  <si>
    <r>
      <rPr>
        <sz val="10"/>
        <color theme="1"/>
        <rFont val="Calibri"/>
        <family val="2"/>
      </rPr>
      <t>Savich</t>
    </r>
  </si>
  <si>
    <r>
      <rPr>
        <sz val="10"/>
        <color theme="1"/>
        <rFont val="Calibri"/>
        <family val="2"/>
      </rPr>
      <t>Nicholas</t>
    </r>
  </si>
  <si>
    <r>
      <rPr>
        <sz val="10"/>
        <color theme="1"/>
        <rFont val="Calibri"/>
        <family val="2"/>
      </rPr>
      <t>Enterprise Appl Admin-Tm Lead</t>
    </r>
  </si>
  <si>
    <r>
      <rPr>
        <sz val="10"/>
        <color theme="1"/>
        <rFont val="Calibri"/>
        <family val="2"/>
      </rPr>
      <t>Cabanillas</t>
    </r>
  </si>
  <si>
    <r>
      <rPr>
        <sz val="10"/>
        <color theme="1"/>
        <rFont val="Calibri"/>
        <family val="2"/>
      </rPr>
      <t>Francisco</t>
    </r>
  </si>
  <si>
    <r>
      <rPr>
        <sz val="10"/>
        <color theme="1"/>
        <rFont val="Calibri"/>
        <family val="2"/>
      </rPr>
      <t>Cook</t>
    </r>
  </si>
  <si>
    <r>
      <rPr>
        <sz val="10"/>
        <color theme="1"/>
        <rFont val="Calibri"/>
        <family val="2"/>
      </rPr>
      <t>Amanda</t>
    </r>
  </si>
  <si>
    <r>
      <rPr>
        <sz val="10"/>
        <color theme="1"/>
        <rFont val="Calibri"/>
        <family val="2"/>
      </rPr>
      <t>Munson</t>
    </r>
  </si>
  <si>
    <r>
      <rPr>
        <sz val="10"/>
        <color theme="1"/>
        <rFont val="Calibri"/>
        <family val="2"/>
      </rPr>
      <t>Music Education</t>
    </r>
  </si>
  <si>
    <r>
      <rPr>
        <sz val="10"/>
        <color theme="1"/>
        <rFont val="Calibri"/>
        <family val="2"/>
      </rPr>
      <t>Skinner</t>
    </r>
  </si>
  <si>
    <r>
      <rPr>
        <sz val="10"/>
        <color theme="1"/>
        <rFont val="Calibri"/>
        <family val="2"/>
      </rPr>
      <t>Ewart</t>
    </r>
  </si>
  <si>
    <r>
      <rPr>
        <sz val="10"/>
        <color theme="1"/>
        <rFont val="Calibri"/>
        <family val="2"/>
      </rPr>
      <t>Wu</t>
    </r>
  </si>
  <si>
    <r>
      <rPr>
        <sz val="10"/>
        <color theme="1"/>
        <rFont val="Calibri"/>
        <family val="2"/>
      </rPr>
      <t>Yan</t>
    </r>
  </si>
  <si>
    <r>
      <rPr>
        <sz val="10"/>
        <color theme="1"/>
        <rFont val="Calibri"/>
        <family val="2"/>
      </rPr>
      <t>Patterson</t>
    </r>
  </si>
  <si>
    <r>
      <rPr>
        <sz val="10"/>
        <color theme="1"/>
        <rFont val="Calibri"/>
        <family val="2"/>
      </rPr>
      <t>Dubose</t>
    </r>
  </si>
  <si>
    <r>
      <rPr>
        <sz val="10"/>
        <color theme="1"/>
        <rFont val="Calibri"/>
        <family val="2"/>
      </rPr>
      <t>Director, Empl Rel, EEO, Trnng</t>
    </r>
  </si>
  <si>
    <r>
      <rPr>
        <sz val="10"/>
        <color theme="1"/>
        <rFont val="Calibri"/>
        <family val="2"/>
      </rPr>
      <t>Ostrowski</t>
    </r>
  </si>
  <si>
    <r>
      <rPr>
        <sz val="10"/>
        <color theme="1"/>
        <rFont val="Calibri"/>
        <family val="2"/>
      </rPr>
      <t>Alexis</t>
    </r>
  </si>
  <si>
    <r>
      <rPr>
        <sz val="10"/>
        <color theme="1"/>
        <rFont val="Calibri"/>
        <family val="2"/>
      </rPr>
      <t>Director, Student Union</t>
    </r>
  </si>
  <si>
    <r>
      <rPr>
        <sz val="10"/>
        <color theme="1"/>
        <rFont val="Calibri"/>
        <family val="2"/>
      </rPr>
      <t>Bowen-Thompson Student Union</t>
    </r>
  </si>
  <si>
    <r>
      <rPr>
        <sz val="10"/>
        <color theme="1"/>
        <rFont val="Calibri"/>
        <family val="2"/>
      </rPr>
      <t>Senior Director of Development</t>
    </r>
  </si>
  <si>
    <r>
      <rPr>
        <sz val="10"/>
        <color theme="1"/>
        <rFont val="Calibri"/>
        <family val="2"/>
      </rPr>
      <t>Jacey</t>
    </r>
  </si>
  <si>
    <r>
      <rPr>
        <sz val="10"/>
        <color theme="1"/>
        <rFont val="Calibri"/>
        <family val="2"/>
      </rPr>
      <t>Asst Women's Basketball Coach</t>
    </r>
  </si>
  <si>
    <r>
      <rPr>
        <sz val="10"/>
        <color theme="1"/>
        <rFont val="Calibri"/>
        <family val="2"/>
      </rPr>
      <t>Wensink</t>
    </r>
  </si>
  <si>
    <r>
      <rPr>
        <sz val="10"/>
        <color theme="1"/>
        <rFont val="Calibri"/>
        <family val="2"/>
      </rPr>
      <t>Dir, Alumni Reltn,Annual Gving</t>
    </r>
  </si>
  <si>
    <r>
      <rPr>
        <sz val="10"/>
        <color theme="1"/>
        <rFont val="Calibri"/>
        <family val="2"/>
      </rPr>
      <t>White</t>
    </r>
  </si>
  <si>
    <r>
      <rPr>
        <sz val="10"/>
        <color theme="1"/>
        <rFont val="Calibri"/>
        <family val="2"/>
      </rPr>
      <t>Assistant Football Coach</t>
    </r>
  </si>
  <si>
    <r>
      <rPr>
        <sz val="10"/>
        <color theme="1"/>
        <rFont val="Calibri"/>
        <family val="2"/>
      </rPr>
      <t>Worley</t>
    </r>
  </si>
  <si>
    <r>
      <rPr>
        <sz val="10"/>
        <color theme="1"/>
        <rFont val="Calibri"/>
        <family val="2"/>
      </rPr>
      <t>Phillip</t>
    </r>
  </si>
  <si>
    <r>
      <rPr>
        <sz val="10"/>
        <color theme="1"/>
        <rFont val="Calibri"/>
        <family val="2"/>
      </rPr>
      <t>Director, Business Operations</t>
    </r>
  </si>
  <si>
    <r>
      <rPr>
        <sz val="10"/>
        <color theme="1"/>
        <rFont val="Calibri"/>
        <family val="2"/>
      </rPr>
      <t>Cleveland</t>
    </r>
  </si>
  <si>
    <r>
      <rPr>
        <sz val="10"/>
        <color theme="1"/>
        <rFont val="Calibri"/>
        <family val="2"/>
      </rPr>
      <t>Susannah</t>
    </r>
  </si>
  <si>
    <r>
      <rPr>
        <sz val="10"/>
        <color theme="1"/>
        <rFont val="Calibri"/>
        <family val="2"/>
      </rPr>
      <t>Chair Archival Col/Head MLSRA</t>
    </r>
  </si>
  <si>
    <r>
      <rPr>
        <sz val="10"/>
        <color theme="1"/>
        <rFont val="Calibri"/>
        <family val="2"/>
      </rPr>
      <t>Lillios</t>
    </r>
  </si>
  <si>
    <r>
      <rPr>
        <sz val="10"/>
        <color theme="1"/>
        <rFont val="Calibri"/>
        <family val="2"/>
      </rPr>
      <t>Elainie</t>
    </r>
  </si>
  <si>
    <r>
      <rPr>
        <sz val="10"/>
        <color theme="1"/>
        <rFont val="Calibri"/>
        <family val="2"/>
      </rPr>
      <t>Schocket</t>
    </r>
  </si>
  <si>
    <r>
      <rPr>
        <sz val="10"/>
        <color theme="1"/>
        <rFont val="Calibri"/>
        <family val="2"/>
      </rPr>
      <t>Baron</t>
    </r>
  </si>
  <si>
    <r>
      <rPr>
        <sz val="10"/>
        <color theme="1"/>
        <rFont val="Calibri"/>
        <family val="2"/>
      </rPr>
      <t>Elsasser</t>
    </r>
  </si>
  <si>
    <r>
      <rPr>
        <sz val="10"/>
        <color theme="1"/>
        <rFont val="Calibri"/>
        <family val="2"/>
      </rPr>
      <t>Assoc Athl Dir for Int Aff</t>
    </r>
  </si>
  <si>
    <r>
      <rPr>
        <sz val="10"/>
        <color theme="1"/>
        <rFont val="Calibri"/>
        <family val="2"/>
      </rPr>
      <t>Clark</t>
    </r>
  </si>
  <si>
    <r>
      <rPr>
        <sz val="10"/>
        <color theme="1"/>
        <rFont val="Calibri"/>
        <family val="2"/>
      </rPr>
      <t>Bradford</t>
    </r>
  </si>
  <si>
    <r>
      <rPr>
        <sz val="10"/>
        <color theme="1"/>
        <rFont val="Calibri"/>
        <family val="2"/>
      </rPr>
      <t>Hoops</t>
    </r>
  </si>
  <si>
    <r>
      <rPr>
        <sz val="10"/>
        <color theme="1"/>
        <rFont val="Calibri"/>
        <family val="2"/>
      </rPr>
      <t>Starks</t>
    </r>
  </si>
  <si>
    <r>
      <rPr>
        <sz val="10"/>
        <color theme="1"/>
        <rFont val="Calibri"/>
        <family val="2"/>
      </rPr>
      <t>J Rockne</t>
    </r>
  </si>
  <si>
    <r>
      <rPr>
        <sz val="10"/>
        <color theme="1"/>
        <rFont val="Calibri"/>
        <family val="2"/>
      </rPr>
      <t>Broido</t>
    </r>
  </si>
  <si>
    <r>
      <rPr>
        <sz val="10"/>
        <color theme="1"/>
        <rFont val="Calibri"/>
        <family val="2"/>
      </rPr>
      <t>Ellen</t>
    </r>
  </si>
  <si>
    <r>
      <rPr>
        <sz val="10"/>
        <color theme="1"/>
        <rFont val="Calibri"/>
        <family val="2"/>
      </rPr>
      <t>Bullins</t>
    </r>
  </si>
  <si>
    <r>
      <rPr>
        <sz val="10"/>
        <color theme="1"/>
        <rFont val="Calibri"/>
        <family val="2"/>
      </rPr>
      <t>Dean Of Students</t>
    </r>
  </si>
  <si>
    <r>
      <rPr>
        <sz val="10"/>
        <color theme="1"/>
        <rFont val="Calibri"/>
        <family val="2"/>
      </rPr>
      <t>Office of Campus Activities</t>
    </r>
  </si>
  <si>
    <r>
      <rPr>
        <sz val="10"/>
        <color theme="1"/>
        <rFont val="Calibri"/>
        <family val="2"/>
      </rPr>
      <t>Gilmer</t>
    </r>
  </si>
  <si>
    <r>
      <rPr>
        <sz val="10"/>
        <color theme="1"/>
        <rFont val="Calibri"/>
        <family val="2"/>
      </rPr>
      <t>Garrett</t>
    </r>
  </si>
  <si>
    <r>
      <rPr>
        <sz val="10"/>
        <color theme="1"/>
        <rFont val="Calibri"/>
        <family val="2"/>
      </rPr>
      <t>Director, Counseling Center</t>
    </r>
  </si>
  <si>
    <r>
      <rPr>
        <sz val="10"/>
        <color theme="1"/>
        <rFont val="Calibri"/>
        <family val="2"/>
      </rPr>
      <t>Counseling Center</t>
    </r>
  </si>
  <si>
    <r>
      <rPr>
        <sz val="10"/>
        <color theme="1"/>
        <rFont val="Calibri"/>
        <family val="2"/>
      </rPr>
      <t>Schutte</t>
    </r>
  </si>
  <si>
    <r>
      <rPr>
        <sz val="10"/>
        <color theme="1"/>
        <rFont val="Calibri"/>
        <family val="2"/>
      </rPr>
      <t>Barry</t>
    </r>
  </si>
  <si>
    <r>
      <rPr>
        <sz val="10"/>
        <color theme="1"/>
        <rFont val="Calibri"/>
        <family val="2"/>
      </rPr>
      <t>Assistant Hockey Coach</t>
    </r>
  </si>
  <si>
    <r>
      <rPr>
        <sz val="10"/>
        <color theme="1"/>
        <rFont val="Calibri"/>
        <family val="2"/>
      </rPr>
      <t>Lunceford</t>
    </r>
  </si>
  <si>
    <r>
      <rPr>
        <sz val="10"/>
        <color theme="1"/>
        <rFont val="Calibri"/>
        <family val="2"/>
      </rPr>
      <t>Christina</t>
    </r>
  </si>
  <si>
    <r>
      <rPr>
        <sz val="10"/>
        <color theme="1"/>
        <rFont val="Calibri"/>
        <family val="2"/>
      </rPr>
      <t>Asst to Pres/Div/-Incl/Ast Pro</t>
    </r>
  </si>
  <si>
    <r>
      <rPr>
        <sz val="10"/>
        <color theme="1"/>
        <rFont val="Calibri"/>
        <family val="2"/>
      </rPr>
      <t>Balistreri</t>
    </r>
  </si>
  <si>
    <r>
      <rPr>
        <sz val="10"/>
        <color theme="1"/>
        <rFont val="Calibri"/>
        <family val="2"/>
      </rPr>
      <t>Satterlee</t>
    </r>
  </si>
  <si>
    <r>
      <rPr>
        <sz val="10"/>
        <color theme="1"/>
        <rFont val="Calibri"/>
        <family val="2"/>
      </rPr>
      <t>Wallach</t>
    </r>
  </si>
  <si>
    <r>
      <rPr>
        <sz val="10"/>
        <color theme="1"/>
        <rFont val="Calibri"/>
        <family val="2"/>
      </rPr>
      <t>Jeremy</t>
    </r>
  </si>
  <si>
    <r>
      <rPr>
        <sz val="10"/>
        <color theme="1"/>
        <rFont val="Calibri"/>
        <family val="2"/>
      </rPr>
      <t>Brackenbury</t>
    </r>
  </si>
  <si>
    <r>
      <rPr>
        <sz val="10"/>
        <color theme="1"/>
        <rFont val="Calibri"/>
        <family val="2"/>
      </rPr>
      <t>Hamilton</t>
    </r>
  </si>
  <si>
    <r>
      <rPr>
        <sz val="10"/>
        <color theme="1"/>
        <rFont val="Calibri"/>
        <family val="2"/>
      </rPr>
      <t>Duane</t>
    </r>
  </si>
  <si>
    <r>
      <rPr>
        <sz val="10"/>
        <color theme="1"/>
        <rFont val="Calibri"/>
        <family val="2"/>
      </rPr>
      <t>Director of Physical Plant</t>
    </r>
  </si>
  <si>
    <r>
      <rPr>
        <sz val="10"/>
        <color theme="1"/>
        <rFont val="Calibri"/>
        <family val="2"/>
      </rPr>
      <t>Physical Plant</t>
    </r>
  </si>
  <si>
    <r>
      <rPr>
        <sz val="10"/>
        <color theme="1"/>
        <rFont val="Calibri"/>
        <family val="2"/>
      </rPr>
      <t>Eigner</t>
    </r>
  </si>
  <si>
    <r>
      <rPr>
        <sz val="10"/>
        <color theme="1"/>
        <rFont val="Calibri"/>
        <family val="2"/>
      </rPr>
      <t>Ty</t>
    </r>
  </si>
  <si>
    <r>
      <rPr>
        <sz val="10"/>
        <color theme="1"/>
        <rFont val="Calibri"/>
        <family val="2"/>
      </rPr>
      <t>Asst Men's Ice Hockey Coach</t>
    </r>
  </si>
  <si>
    <r>
      <rPr>
        <sz val="10"/>
        <color theme="1"/>
        <rFont val="Calibri"/>
        <family val="2"/>
      </rPr>
      <t>Shafer</t>
    </r>
  </si>
  <si>
    <r>
      <rPr>
        <sz val="10"/>
        <color theme="1"/>
        <rFont val="Calibri"/>
        <family val="2"/>
      </rPr>
      <t>Turner</t>
    </r>
  </si>
  <si>
    <r>
      <rPr>
        <sz val="10"/>
        <color theme="1"/>
        <rFont val="Calibri"/>
        <family val="2"/>
      </rPr>
      <t>Adrian</t>
    </r>
  </si>
  <si>
    <r>
      <rPr>
        <sz val="10"/>
        <color theme="1"/>
        <rFont val="Calibri"/>
        <family val="2"/>
      </rPr>
      <t>Subreenduth</t>
    </r>
  </si>
  <si>
    <r>
      <rPr>
        <sz val="10"/>
        <color theme="1"/>
        <rFont val="Calibri"/>
        <family val="2"/>
      </rPr>
      <t>Solotchnee</t>
    </r>
  </si>
  <si>
    <r>
      <rPr>
        <sz val="10"/>
        <color theme="1"/>
        <rFont val="Calibri"/>
        <family val="2"/>
      </rPr>
      <t>Colvin</t>
    </r>
  </si>
  <si>
    <r>
      <rPr>
        <sz val="10"/>
        <color theme="1"/>
        <rFont val="Calibri"/>
        <family val="2"/>
      </rPr>
      <t>Wayne</t>
    </r>
  </si>
  <si>
    <r>
      <rPr>
        <sz val="10"/>
        <color theme="1"/>
        <rFont val="Calibri"/>
        <family val="2"/>
      </rPr>
      <t>Associate Manager</t>
    </r>
  </si>
  <si>
    <r>
      <rPr>
        <sz val="10"/>
        <color theme="1"/>
        <rFont val="Calibri"/>
        <family val="2"/>
      </rPr>
      <t>Michaels</t>
    </r>
  </si>
  <si>
    <r>
      <rPr>
        <sz val="10"/>
        <color theme="1"/>
        <rFont val="Calibri"/>
        <family val="2"/>
      </rPr>
      <t>Helen</t>
    </r>
  </si>
  <si>
    <r>
      <rPr>
        <sz val="10"/>
        <color theme="1"/>
        <rFont val="Calibri"/>
        <family val="2"/>
      </rPr>
      <t>Kuehn</t>
    </r>
  </si>
  <si>
    <r>
      <rPr>
        <sz val="10"/>
        <color theme="1"/>
        <rFont val="Calibri"/>
        <family val="2"/>
      </rPr>
      <t>Mikel</t>
    </r>
  </si>
  <si>
    <r>
      <rPr>
        <sz val="10"/>
        <color theme="1"/>
        <rFont val="Calibri"/>
        <family val="2"/>
      </rPr>
      <t>Asc Athl Dir/Spec Asst Athl Dr</t>
    </r>
  </si>
  <si>
    <r>
      <rPr>
        <sz val="10"/>
        <color theme="1"/>
        <rFont val="Calibri"/>
        <family val="2"/>
      </rPr>
      <t>Zhou</t>
    </r>
  </si>
  <si>
    <r>
      <rPr>
        <sz val="10"/>
        <color theme="1"/>
        <rFont val="Calibri"/>
        <family val="2"/>
      </rPr>
      <t>Yu</t>
    </r>
  </si>
  <si>
    <r>
      <rPr>
        <sz val="10"/>
        <color theme="1"/>
        <rFont val="Calibri"/>
        <family val="2"/>
      </rPr>
      <t>Guldbeck</t>
    </r>
  </si>
  <si>
    <r>
      <rPr>
        <sz val="10"/>
        <color theme="1"/>
        <rFont val="Calibri"/>
        <family val="2"/>
      </rPr>
      <t>Mille</t>
    </r>
  </si>
  <si>
    <r>
      <rPr>
        <sz val="10"/>
        <color theme="1"/>
        <rFont val="Calibri"/>
        <family val="2"/>
      </rPr>
      <t>Zulch-Smith</t>
    </r>
  </si>
  <si>
    <r>
      <rPr>
        <sz val="10"/>
        <color theme="1"/>
        <rFont val="Calibri"/>
        <family val="2"/>
      </rPr>
      <t>Swinford</t>
    </r>
  </si>
  <si>
    <r>
      <rPr>
        <sz val="10"/>
        <color theme="1"/>
        <rFont val="Calibri"/>
        <family val="2"/>
      </rPr>
      <t>Director, Budgets/Business Aff</t>
    </r>
  </si>
  <si>
    <r>
      <rPr>
        <sz val="10"/>
        <color theme="1"/>
        <rFont val="Calibri"/>
        <family val="2"/>
      </rPr>
      <t>Peek</t>
    </r>
  </si>
  <si>
    <r>
      <rPr>
        <sz val="10"/>
        <color theme="1"/>
        <rFont val="Calibri"/>
        <family val="2"/>
      </rPr>
      <t>Chair/Associate Professor</t>
    </r>
  </si>
  <si>
    <r>
      <rPr>
        <sz val="10"/>
        <color theme="1"/>
        <rFont val="Calibri"/>
        <family val="2"/>
      </rPr>
      <t>Border</t>
    </r>
  </si>
  <si>
    <r>
      <rPr>
        <sz val="10"/>
        <color theme="1"/>
        <rFont val="Calibri"/>
        <family val="2"/>
      </rPr>
      <t>Pogan</t>
    </r>
  </si>
  <si>
    <r>
      <rPr>
        <sz val="10"/>
        <color theme="1"/>
        <rFont val="Calibri"/>
        <family val="2"/>
      </rPr>
      <t>Brett</t>
    </r>
  </si>
  <si>
    <r>
      <rPr>
        <sz val="10"/>
        <color theme="1"/>
        <rFont val="Calibri"/>
        <family val="2"/>
      </rPr>
      <t>Senior Capital Planner</t>
    </r>
  </si>
  <si>
    <r>
      <rPr>
        <sz val="10"/>
        <color theme="1"/>
        <rFont val="Calibri"/>
        <family val="2"/>
      </rPr>
      <t>Hooper</t>
    </r>
  </si>
  <si>
    <r>
      <rPr>
        <sz val="10"/>
        <color theme="1"/>
        <rFont val="Calibri"/>
        <family val="2"/>
      </rPr>
      <t>Tim</t>
    </r>
  </si>
  <si>
    <r>
      <rPr>
        <sz val="10"/>
        <color theme="1"/>
        <rFont val="Calibri"/>
        <family val="2"/>
      </rPr>
      <t>Web Applications Developer</t>
    </r>
  </si>
  <si>
    <r>
      <rPr>
        <sz val="10"/>
        <color theme="1"/>
        <rFont val="Calibri"/>
        <family val="2"/>
      </rPr>
      <t>Ramsdell</t>
    </r>
  </si>
  <si>
    <r>
      <rPr>
        <sz val="10"/>
        <color theme="1"/>
        <rFont val="Calibri"/>
        <family val="2"/>
      </rPr>
      <t>Keith</t>
    </r>
  </si>
  <si>
    <r>
      <rPr>
        <sz val="10"/>
        <color theme="1"/>
        <rFont val="Calibri"/>
        <family val="2"/>
      </rPr>
      <t>Dir Grad Enrollmnt &amp; Asst Dean</t>
    </r>
  </si>
  <si>
    <r>
      <rPr>
        <sz val="10"/>
        <color theme="1"/>
        <rFont val="Calibri"/>
        <family val="2"/>
      </rPr>
      <t>Summey</t>
    </r>
  </si>
  <si>
    <r>
      <rPr>
        <sz val="10"/>
        <color theme="1"/>
        <rFont val="Calibri"/>
        <family val="2"/>
      </rPr>
      <t>Asst Men's Bsktball Coach</t>
    </r>
  </si>
  <si>
    <r>
      <rPr>
        <sz val="10"/>
        <color theme="1"/>
        <rFont val="Calibri"/>
        <family val="2"/>
      </rPr>
      <t>Hermo-Fedro</t>
    </r>
  </si>
  <si>
    <r>
      <rPr>
        <sz val="10"/>
        <color theme="1"/>
        <rFont val="Calibri"/>
        <family val="2"/>
      </rPr>
      <t>Sylvia</t>
    </r>
  </si>
  <si>
    <r>
      <rPr>
        <sz val="10"/>
        <color theme="1"/>
        <rFont val="Calibri"/>
        <family val="2"/>
      </rPr>
      <t>Decker</t>
    </r>
  </si>
  <si>
    <r>
      <rPr>
        <sz val="10"/>
        <color theme="1"/>
        <rFont val="Calibri"/>
        <family val="2"/>
      </rPr>
      <t>Samel</t>
    </r>
  </si>
  <si>
    <r>
      <rPr>
        <sz val="10"/>
        <color theme="1"/>
        <rFont val="Calibri"/>
        <family val="2"/>
      </rPr>
      <t>Arthur</t>
    </r>
  </si>
  <si>
    <r>
      <rPr>
        <sz val="10"/>
        <color theme="1"/>
        <rFont val="Calibri"/>
        <family val="2"/>
      </rPr>
      <t>Bob</t>
    </r>
  </si>
  <si>
    <r>
      <rPr>
        <sz val="10"/>
        <color theme="1"/>
        <rFont val="Calibri"/>
        <family val="2"/>
      </rPr>
      <t>Sherwood</t>
    </r>
  </si>
  <si>
    <r>
      <rPr>
        <sz val="10"/>
        <color theme="1"/>
        <rFont val="Calibri"/>
        <family val="2"/>
      </rPr>
      <t>Theresa</t>
    </r>
  </si>
  <si>
    <r>
      <rPr>
        <sz val="10"/>
        <color theme="1"/>
        <rFont val="Calibri"/>
        <family val="2"/>
      </rPr>
      <t>Data Warehouse Architect</t>
    </r>
  </si>
  <si>
    <r>
      <rPr>
        <sz val="10"/>
        <color theme="1"/>
        <rFont val="Calibri"/>
        <family val="2"/>
      </rPr>
      <t>Falk</t>
    </r>
  </si>
  <si>
    <r>
      <rPr>
        <sz val="10"/>
        <color theme="1"/>
        <rFont val="Calibri"/>
        <family val="2"/>
      </rPr>
      <t>Patricia</t>
    </r>
  </si>
  <si>
    <r>
      <rPr>
        <sz val="10"/>
        <color theme="1"/>
        <rFont val="Calibri"/>
        <family val="2"/>
      </rPr>
      <t>Music Catalog/Metadata Librarn</t>
    </r>
  </si>
  <si>
    <r>
      <rPr>
        <sz val="10"/>
        <color theme="1"/>
        <rFont val="Calibri"/>
        <family val="2"/>
      </rPr>
      <t>Oates</t>
    </r>
  </si>
  <si>
    <r>
      <rPr>
        <sz val="10"/>
        <color theme="1"/>
        <rFont val="Calibri"/>
        <family val="2"/>
      </rPr>
      <t>Gary</t>
    </r>
  </si>
  <si>
    <r>
      <rPr>
        <sz val="10"/>
        <color theme="1"/>
        <rFont val="Calibri"/>
        <family val="2"/>
      </rPr>
      <t>Brodke</t>
    </r>
  </si>
  <si>
    <r>
      <rPr>
        <sz val="10"/>
        <color theme="1"/>
        <rFont val="Calibri"/>
        <family val="2"/>
      </rPr>
      <t>Nickoson</t>
    </r>
  </si>
  <si>
    <r>
      <rPr>
        <sz val="10"/>
        <color theme="1"/>
        <rFont val="Calibri"/>
        <family val="2"/>
      </rPr>
      <t>Xie</t>
    </r>
  </si>
  <si>
    <r>
      <rPr>
        <sz val="10"/>
        <color theme="1"/>
        <rFont val="Calibri"/>
        <family val="2"/>
      </rPr>
      <t>Bortel</t>
    </r>
  </si>
  <si>
    <r>
      <rPr>
        <sz val="10"/>
        <color theme="1"/>
        <rFont val="Calibri"/>
        <family val="2"/>
      </rPr>
      <t>Chambers</t>
    </r>
  </si>
  <si>
    <r>
      <rPr>
        <sz val="10"/>
        <color theme="1"/>
        <rFont val="Calibri"/>
        <family val="2"/>
      </rPr>
      <t>Jonathan</t>
    </r>
  </si>
  <si>
    <r>
      <rPr>
        <sz val="10"/>
        <color theme="1"/>
        <rFont val="Calibri"/>
        <family val="2"/>
      </rPr>
      <t>Singer</t>
    </r>
  </si>
  <si>
    <r>
      <rPr>
        <sz val="10"/>
        <color theme="1"/>
        <rFont val="Calibri"/>
        <family val="2"/>
      </rPr>
      <t>Reference and Instruction Lib</t>
    </r>
  </si>
  <si>
    <r>
      <rPr>
        <sz val="10"/>
        <color theme="1"/>
        <rFont val="Calibri"/>
        <family val="2"/>
      </rPr>
      <t>Meek</t>
    </r>
  </si>
  <si>
    <r>
      <rPr>
        <sz val="10"/>
        <color theme="1"/>
        <rFont val="Calibri"/>
        <family val="2"/>
      </rPr>
      <t>Geoffrey</t>
    </r>
  </si>
  <si>
    <r>
      <rPr>
        <sz val="10"/>
        <color theme="1"/>
        <rFont val="Calibri"/>
        <family val="2"/>
      </rPr>
      <t>Kulicke</t>
    </r>
  </si>
  <si>
    <r>
      <rPr>
        <sz val="10"/>
        <color theme="1"/>
        <rFont val="Calibri"/>
        <family val="2"/>
      </rPr>
      <t>Vicky</t>
    </r>
  </si>
  <si>
    <r>
      <rPr>
        <sz val="10"/>
        <color theme="1"/>
        <rFont val="Calibri"/>
        <family val="2"/>
      </rPr>
      <t>Equity Officer</t>
    </r>
  </si>
  <si>
    <r>
      <rPr>
        <sz val="10"/>
        <color theme="1"/>
        <rFont val="Calibri"/>
        <family val="2"/>
      </rPr>
      <t>Faulkner</t>
    </r>
  </si>
  <si>
    <r>
      <rPr>
        <sz val="10"/>
        <color theme="1"/>
        <rFont val="Calibri"/>
        <family val="2"/>
      </rPr>
      <t>Gorman</t>
    </r>
  </si>
  <si>
    <r>
      <rPr>
        <sz val="10"/>
        <color theme="1"/>
        <rFont val="Calibri"/>
        <family val="2"/>
      </rPr>
      <t>Assistant Dean</t>
    </r>
  </si>
  <si>
    <r>
      <rPr>
        <sz val="10"/>
        <color theme="1"/>
        <rFont val="Calibri"/>
        <family val="2"/>
      </rPr>
      <t>Messersmith</t>
    </r>
  </si>
  <si>
    <r>
      <rPr>
        <sz val="10"/>
        <color theme="1"/>
        <rFont val="Calibri"/>
        <family val="2"/>
      </rPr>
      <t>Stephania</t>
    </r>
  </si>
  <si>
    <r>
      <rPr>
        <sz val="10"/>
        <color theme="1"/>
        <rFont val="Calibri"/>
        <family val="2"/>
      </rPr>
      <t>Gross</t>
    </r>
  </si>
  <si>
    <r>
      <rPr>
        <sz val="10"/>
        <color theme="1"/>
        <rFont val="Calibri"/>
        <family val="2"/>
      </rPr>
      <t>Manager of Systems</t>
    </r>
  </si>
  <si>
    <r>
      <rPr>
        <sz val="10"/>
        <color theme="1"/>
        <rFont val="Calibri"/>
        <family val="2"/>
      </rPr>
      <t>Hunker</t>
    </r>
  </si>
  <si>
    <r>
      <rPr>
        <sz val="10"/>
        <color theme="1"/>
        <rFont val="Calibri"/>
        <family val="2"/>
      </rPr>
      <t>Stefanie</t>
    </r>
  </si>
  <si>
    <r>
      <rPr>
        <sz val="10"/>
        <color theme="1"/>
        <rFont val="Calibri"/>
        <family val="2"/>
      </rPr>
      <t>Digital Resources Librarian</t>
    </r>
  </si>
  <si>
    <r>
      <rPr>
        <sz val="10"/>
        <color theme="1"/>
        <rFont val="Calibri"/>
        <family val="2"/>
      </rPr>
      <t>Labbie</t>
    </r>
  </si>
  <si>
    <r>
      <rPr>
        <sz val="10"/>
        <color theme="1"/>
        <rFont val="Calibri"/>
        <family val="2"/>
      </rPr>
      <t>Erin</t>
    </r>
  </si>
  <si>
    <r>
      <rPr>
        <sz val="10"/>
        <color theme="1"/>
        <rFont val="Calibri"/>
        <family val="2"/>
      </rPr>
      <t>Begum</t>
    </r>
  </si>
  <si>
    <r>
      <rPr>
        <sz val="10"/>
        <color theme="1"/>
        <rFont val="Calibri"/>
        <family val="2"/>
      </rPr>
      <t>Khani</t>
    </r>
  </si>
  <si>
    <r>
      <rPr>
        <sz val="10"/>
        <color theme="1"/>
        <rFont val="Calibri"/>
        <family val="2"/>
      </rPr>
      <t>Xi</t>
    </r>
  </si>
  <si>
    <r>
      <rPr>
        <sz val="10"/>
        <color theme="1"/>
        <rFont val="Calibri"/>
        <family val="2"/>
      </rPr>
      <t>Haowen</t>
    </r>
  </si>
  <si>
    <r>
      <rPr>
        <sz val="10"/>
        <color theme="1"/>
        <rFont val="Calibri"/>
        <family val="2"/>
      </rPr>
      <t>Nguyen</t>
    </r>
  </si>
  <si>
    <r>
      <rPr>
        <sz val="10"/>
        <color theme="1"/>
        <rFont val="Calibri"/>
        <family val="2"/>
      </rPr>
      <t>Diem</t>
    </r>
  </si>
  <si>
    <r>
      <rPr>
        <sz val="10"/>
        <color theme="1"/>
        <rFont val="Calibri"/>
        <family val="2"/>
      </rPr>
      <t>Zahler</t>
    </r>
  </si>
  <si>
    <r>
      <rPr>
        <sz val="10"/>
        <color theme="1"/>
        <rFont val="Calibri"/>
        <family val="2"/>
      </rPr>
      <t>Megan</t>
    </r>
  </si>
  <si>
    <r>
      <rPr>
        <sz val="10"/>
        <color theme="1"/>
        <rFont val="Calibri"/>
        <family val="2"/>
      </rPr>
      <t>Fire-Admissions</t>
    </r>
  </si>
  <si>
    <r>
      <rPr>
        <sz val="10"/>
        <color theme="1"/>
        <rFont val="Calibri"/>
        <family val="2"/>
      </rPr>
      <t>Davis</t>
    </r>
  </si>
  <si>
    <r>
      <rPr>
        <sz val="10"/>
        <color theme="1"/>
        <rFont val="Calibri"/>
        <family val="2"/>
      </rPr>
      <t>Ren</t>
    </r>
  </si>
  <si>
    <r>
      <rPr>
        <sz val="10"/>
        <color theme="1"/>
        <rFont val="Calibri"/>
        <family val="2"/>
      </rPr>
      <t>Frey</t>
    </r>
  </si>
  <si>
    <r>
      <rPr>
        <sz val="10"/>
        <color theme="1"/>
        <rFont val="Calibri"/>
        <family val="2"/>
      </rPr>
      <t>Diane</t>
    </r>
  </si>
  <si>
    <r>
      <rPr>
        <sz val="10"/>
        <color theme="1"/>
        <rFont val="Calibri"/>
        <family val="2"/>
      </rPr>
      <t>Linda</t>
    </r>
  </si>
  <si>
    <r>
      <rPr>
        <sz val="10"/>
        <color theme="1"/>
        <rFont val="Calibri"/>
        <family val="2"/>
      </rPr>
      <t>Coordinator of Collections</t>
    </r>
  </si>
  <si>
    <r>
      <rPr>
        <sz val="10"/>
        <color theme="1"/>
        <rFont val="Calibri"/>
        <family val="2"/>
      </rPr>
      <t>Anderson</t>
    </r>
  </si>
  <si>
    <r>
      <rPr>
        <sz val="10"/>
        <color theme="1"/>
        <rFont val="Calibri"/>
        <family val="2"/>
      </rPr>
      <t>Liederbach</t>
    </r>
  </si>
  <si>
    <r>
      <rPr>
        <sz val="10"/>
        <color theme="1"/>
        <rFont val="Calibri"/>
        <family val="2"/>
      </rPr>
      <t>Schumacher</t>
    </r>
  </si>
  <si>
    <r>
      <rPr>
        <sz val="10"/>
        <color theme="1"/>
        <rFont val="Calibri"/>
        <family val="2"/>
      </rPr>
      <t>Donald</t>
    </r>
  </si>
  <si>
    <r>
      <rPr>
        <sz val="10"/>
        <color theme="1"/>
        <rFont val="Calibri"/>
        <family val="2"/>
      </rPr>
      <t>Orr</t>
    </r>
  </si>
  <si>
    <r>
      <rPr>
        <sz val="10"/>
        <color theme="1"/>
        <rFont val="Calibri"/>
        <family val="2"/>
      </rPr>
      <t>Shannon</t>
    </r>
  </si>
  <si>
    <r>
      <rPr>
        <sz val="10"/>
        <color theme="1"/>
        <rFont val="Calibri"/>
        <family val="2"/>
      </rPr>
      <t>Arrigo</t>
    </r>
  </si>
  <si>
    <r>
      <rPr>
        <sz val="10"/>
        <color theme="1"/>
        <rFont val="Calibri"/>
        <family val="2"/>
      </rPr>
      <t>Wade</t>
    </r>
  </si>
  <si>
    <r>
      <rPr>
        <sz val="10"/>
        <color theme="1"/>
        <rFont val="Calibri"/>
        <family val="2"/>
      </rPr>
      <t>Wood</t>
    </r>
  </si>
  <si>
    <r>
      <rPr>
        <sz val="10"/>
        <color theme="1"/>
        <rFont val="Calibri"/>
        <family val="2"/>
      </rPr>
      <t>Sue</t>
    </r>
  </si>
  <si>
    <r>
      <rPr>
        <sz val="10"/>
        <color theme="1"/>
        <rFont val="Calibri"/>
        <family val="2"/>
      </rPr>
      <t>Zamkov</t>
    </r>
  </si>
  <si>
    <r>
      <rPr>
        <sz val="10"/>
        <color theme="1"/>
        <rFont val="Calibri"/>
        <family val="2"/>
      </rPr>
      <t>Mikhail</t>
    </r>
  </si>
  <si>
    <r>
      <rPr>
        <sz val="10"/>
        <color theme="1"/>
        <rFont val="Calibri"/>
        <family val="2"/>
      </rPr>
      <t>Public &amp; Allied Health</t>
    </r>
  </si>
  <si>
    <r>
      <rPr>
        <sz val="10"/>
        <color theme="1"/>
        <rFont val="Calibri"/>
        <family val="2"/>
      </rPr>
      <t>Horner</t>
    </r>
  </si>
  <si>
    <r>
      <rPr>
        <sz val="10"/>
        <color theme="1"/>
        <rFont val="Calibri"/>
        <family val="2"/>
      </rPr>
      <t>Sherri</t>
    </r>
  </si>
  <si>
    <r>
      <rPr>
        <sz val="10"/>
        <color theme="1"/>
        <rFont val="Calibri"/>
        <family val="2"/>
      </rPr>
      <t>Challu</t>
    </r>
  </si>
  <si>
    <r>
      <rPr>
        <sz val="10"/>
        <color theme="1"/>
        <rFont val="Calibri"/>
        <family val="2"/>
      </rPr>
      <t>Amilcar</t>
    </r>
  </si>
  <si>
    <r>
      <rPr>
        <sz val="10"/>
        <color theme="1"/>
        <rFont val="Calibri"/>
        <family val="2"/>
      </rPr>
      <t>Spencer</t>
    </r>
  </si>
  <si>
    <r>
      <rPr>
        <sz val="10"/>
        <color theme="1"/>
        <rFont val="Calibri"/>
        <family val="2"/>
      </rPr>
      <t>Saenz</t>
    </r>
  </si>
  <si>
    <r>
      <rPr>
        <sz val="10"/>
        <color theme="1"/>
        <rFont val="Calibri"/>
        <family val="2"/>
      </rPr>
      <t>Charles</t>
    </r>
  </si>
  <si>
    <r>
      <rPr>
        <sz val="10"/>
        <color theme="1"/>
        <rFont val="Calibri"/>
        <family val="2"/>
      </rPr>
      <t>Wiegmann</t>
    </r>
  </si>
  <si>
    <r>
      <rPr>
        <sz val="10"/>
        <color theme="1"/>
        <rFont val="Calibri"/>
        <family val="2"/>
      </rPr>
      <t>Mayyas</t>
    </r>
  </si>
  <si>
    <r>
      <rPr>
        <sz val="10"/>
        <color theme="1"/>
        <rFont val="Calibri"/>
        <family val="2"/>
      </rPr>
      <t>Mohammad</t>
    </r>
  </si>
  <si>
    <r>
      <rPr>
        <sz val="10"/>
        <color theme="1"/>
        <rFont val="Calibri"/>
        <family val="2"/>
      </rPr>
      <t>Ning</t>
    </r>
  </si>
  <si>
    <r>
      <rPr>
        <sz val="10"/>
        <color theme="1"/>
        <rFont val="Calibri"/>
        <family val="2"/>
      </rPr>
      <t>Wei</t>
    </r>
  </si>
  <si>
    <r>
      <rPr>
        <sz val="10"/>
        <color theme="1"/>
        <rFont val="Calibri"/>
        <family val="2"/>
      </rPr>
      <t>Yates</t>
    </r>
  </si>
  <si>
    <r>
      <rPr>
        <sz val="10"/>
        <color theme="1"/>
        <rFont val="Calibri"/>
        <family val="2"/>
      </rPr>
      <t>Billy</t>
    </r>
  </si>
  <si>
    <r>
      <rPr>
        <sz val="10"/>
        <color theme="1"/>
        <rFont val="Calibri"/>
        <family val="2"/>
      </rPr>
      <t>Asst Director, Strength-Cond</t>
    </r>
  </si>
  <si>
    <r>
      <rPr>
        <sz val="10"/>
        <color theme="1"/>
        <rFont val="Calibri"/>
        <family val="2"/>
      </rPr>
      <t>Dailey</t>
    </r>
  </si>
  <si>
    <r>
      <rPr>
        <sz val="10"/>
        <color theme="1"/>
        <rFont val="Calibri"/>
        <family val="2"/>
      </rPr>
      <t>Katharine</t>
    </r>
  </si>
  <si>
    <r>
      <rPr>
        <sz val="10"/>
        <color theme="1"/>
        <rFont val="Calibri"/>
        <family val="2"/>
      </rPr>
      <t>Associate Dean/Associate Prof</t>
    </r>
  </si>
  <si>
    <r>
      <rPr>
        <sz val="10"/>
        <color theme="1"/>
        <rFont val="Calibri"/>
        <family val="2"/>
      </rPr>
      <t>Forsyth</t>
    </r>
  </si>
  <si>
    <r>
      <rPr>
        <sz val="10"/>
        <color theme="1"/>
        <rFont val="Calibri"/>
        <family val="2"/>
      </rPr>
      <t>Baber</t>
    </r>
  </si>
  <si>
    <r>
      <rPr>
        <sz val="10"/>
        <color theme="1"/>
        <rFont val="Calibri"/>
        <family val="2"/>
      </rPr>
      <t>Jared</t>
    </r>
  </si>
  <si>
    <r>
      <rPr>
        <sz val="10"/>
        <color theme="1"/>
        <rFont val="Calibri"/>
        <family val="2"/>
      </rPr>
      <t>Manager of Networks</t>
    </r>
  </si>
  <si>
    <r>
      <rPr>
        <sz val="10"/>
        <color theme="1"/>
        <rFont val="Calibri"/>
        <family val="2"/>
      </rPr>
      <t>Hershberger</t>
    </r>
  </si>
  <si>
    <r>
      <rPr>
        <sz val="10"/>
        <color theme="1"/>
        <rFont val="Calibri"/>
        <family val="2"/>
      </rPr>
      <t>Weinsier</t>
    </r>
  </si>
  <si>
    <r>
      <rPr>
        <sz val="10"/>
        <color theme="1"/>
        <rFont val="Calibri"/>
        <family val="2"/>
      </rPr>
      <t>Gwozdz</t>
    </r>
  </si>
  <si>
    <r>
      <rPr>
        <sz val="10"/>
        <color theme="1"/>
        <rFont val="Calibri"/>
        <family val="2"/>
      </rPr>
      <t>Suzanne</t>
    </r>
  </si>
  <si>
    <r>
      <rPr>
        <sz val="10"/>
        <color theme="1"/>
        <rFont val="Calibri"/>
        <family val="2"/>
      </rPr>
      <t>Sr. Financial Accountant</t>
    </r>
  </si>
  <si>
    <r>
      <rPr>
        <sz val="10"/>
        <color theme="1"/>
        <rFont val="Calibri"/>
        <family val="2"/>
      </rPr>
      <t>Geusz</t>
    </r>
  </si>
  <si>
    <r>
      <rPr>
        <sz val="10"/>
        <color theme="1"/>
        <rFont val="Calibri"/>
        <family val="2"/>
      </rPr>
      <t>LTL, Ref Srvcs Coord</t>
    </r>
  </si>
  <si>
    <r>
      <rPr>
        <sz val="10"/>
        <color theme="1"/>
        <rFont val="Calibri"/>
        <family val="2"/>
      </rPr>
      <t>Panter</t>
    </r>
  </si>
  <si>
    <r>
      <rPr>
        <sz val="10"/>
        <color theme="1"/>
        <rFont val="Calibri"/>
        <family val="2"/>
      </rPr>
      <t>Kurt</t>
    </r>
  </si>
  <si>
    <r>
      <rPr>
        <sz val="10"/>
        <color theme="1"/>
        <rFont val="Calibri"/>
        <family val="2"/>
      </rPr>
      <t>Interim Director</t>
    </r>
  </si>
  <si>
    <r>
      <rPr>
        <sz val="10"/>
        <color theme="1"/>
        <rFont val="Calibri"/>
        <family val="2"/>
      </rPr>
      <t>Center for Regional Developmen</t>
    </r>
  </si>
  <si>
    <r>
      <rPr>
        <sz val="10"/>
        <color theme="1"/>
        <rFont val="Calibri"/>
        <family val="2"/>
      </rPr>
      <t>Hendricks</t>
    </r>
  </si>
  <si>
    <r>
      <rPr>
        <sz val="10"/>
        <color theme="1"/>
        <rFont val="Calibri"/>
        <family val="2"/>
      </rPr>
      <t>Cindy</t>
    </r>
  </si>
  <si>
    <r>
      <rPr>
        <sz val="10"/>
        <color theme="1"/>
        <rFont val="Calibri"/>
        <family val="2"/>
      </rPr>
      <t>Assistant Dean, Educator Prep</t>
    </r>
  </si>
  <si>
    <r>
      <rPr>
        <sz val="10"/>
        <color theme="1"/>
        <rFont val="Calibri"/>
        <family val="2"/>
      </rPr>
      <t>Whitney</t>
    </r>
  </si>
  <si>
    <r>
      <rPr>
        <sz val="10"/>
        <color theme="1"/>
        <rFont val="Calibri"/>
        <family val="2"/>
      </rPr>
      <t>Menon</t>
    </r>
  </si>
  <si>
    <r>
      <rPr>
        <sz val="10"/>
        <color theme="1"/>
        <rFont val="Calibri"/>
        <family val="2"/>
      </rPr>
      <t>Sridevi</t>
    </r>
  </si>
  <si>
    <r>
      <rPr>
        <sz val="10"/>
        <color theme="1"/>
        <rFont val="Calibri"/>
        <family val="2"/>
      </rPr>
      <t>Duntley</t>
    </r>
  </si>
  <si>
    <r>
      <rPr>
        <sz val="10"/>
        <color theme="1"/>
        <rFont val="Calibri"/>
        <family val="2"/>
      </rPr>
      <t>Madeline</t>
    </r>
  </si>
  <si>
    <r>
      <rPr>
        <sz val="10"/>
        <color theme="1"/>
        <rFont val="Calibri"/>
        <family val="2"/>
      </rPr>
      <t>Cassara</t>
    </r>
  </si>
  <si>
    <r>
      <rPr>
        <sz val="10"/>
        <color theme="1"/>
        <rFont val="Calibri"/>
        <family val="2"/>
      </rPr>
      <t>Brock</t>
    </r>
  </si>
  <si>
    <r>
      <rPr>
        <sz val="10"/>
        <color theme="1"/>
        <rFont val="Calibri"/>
        <family val="2"/>
      </rPr>
      <t>Matt</t>
    </r>
  </si>
  <si>
    <r>
      <rPr>
        <sz val="10"/>
        <color theme="1"/>
        <rFont val="Calibri"/>
        <family val="2"/>
      </rPr>
      <t>Schuessler</t>
    </r>
  </si>
  <si>
    <r>
      <rPr>
        <sz val="10"/>
        <color theme="1"/>
        <rFont val="Calibri"/>
        <family val="2"/>
      </rPr>
      <t>Senior Project Manager</t>
    </r>
  </si>
  <si>
    <r>
      <rPr>
        <sz val="10"/>
        <color theme="1"/>
        <rFont val="Calibri"/>
        <family val="2"/>
      </rPr>
      <t>Parish</t>
    </r>
  </si>
  <si>
    <r>
      <rPr>
        <sz val="10"/>
        <color theme="1"/>
        <rFont val="Calibri"/>
        <family val="2"/>
      </rPr>
      <t>Special Projects Manager</t>
    </r>
  </si>
  <si>
    <r>
      <rPr>
        <sz val="10"/>
        <color theme="1"/>
        <rFont val="Calibri"/>
        <family val="2"/>
      </rPr>
      <t>Austin</t>
    </r>
  </si>
  <si>
    <r>
      <rPr>
        <sz val="10"/>
        <color theme="1"/>
        <rFont val="Calibri"/>
        <family val="2"/>
      </rPr>
      <t>Duran</t>
    </r>
  </si>
  <si>
    <r>
      <rPr>
        <sz val="10"/>
        <color theme="1"/>
        <rFont val="Calibri"/>
        <family val="2"/>
      </rPr>
      <t>Lena</t>
    </r>
  </si>
  <si>
    <r>
      <rPr>
        <sz val="10"/>
        <color theme="1"/>
        <rFont val="Calibri"/>
        <family val="2"/>
      </rPr>
      <t>Miller</t>
    </r>
  </si>
  <si>
    <r>
      <rPr>
        <sz val="10"/>
        <color theme="1"/>
        <rFont val="Calibri"/>
        <family val="2"/>
      </rPr>
      <t>Ryan</t>
    </r>
  </si>
  <si>
    <r>
      <rPr>
        <sz val="10"/>
        <color theme="1"/>
        <rFont val="Calibri"/>
        <family val="2"/>
      </rPr>
      <t>Coulter</t>
    </r>
  </si>
  <si>
    <r>
      <rPr>
        <sz val="10"/>
        <color theme="1"/>
        <rFont val="Calibri"/>
        <family val="2"/>
      </rPr>
      <t>Associate Director</t>
    </r>
  </si>
  <si>
    <r>
      <rPr>
        <sz val="10"/>
        <color theme="1"/>
        <rFont val="Calibri"/>
        <family val="2"/>
      </rPr>
      <t>Guenther</t>
    </r>
  </si>
  <si>
    <r>
      <rPr>
        <sz val="10"/>
        <color theme="1"/>
        <rFont val="Calibri"/>
        <family val="2"/>
      </rPr>
      <t>Beatrice</t>
    </r>
  </si>
  <si>
    <r>
      <rPr>
        <sz val="10"/>
        <color theme="1"/>
        <rFont val="Calibri"/>
        <family val="2"/>
      </rPr>
      <t>Molnar</t>
    </r>
  </si>
  <si>
    <r>
      <rPr>
        <sz val="10"/>
        <color theme="1"/>
        <rFont val="Calibri"/>
        <family val="2"/>
      </rPr>
      <t>Connie</t>
    </r>
  </si>
  <si>
    <r>
      <rPr>
        <sz val="10"/>
        <color theme="1"/>
        <rFont val="Calibri"/>
        <family val="2"/>
      </rPr>
      <t>Assoc Director, Cntr Fac Excll</t>
    </r>
  </si>
  <si>
    <r>
      <rPr>
        <sz val="10"/>
        <color theme="1"/>
        <rFont val="Calibri"/>
        <family val="2"/>
      </rPr>
      <t>Center for Faculty Excellence</t>
    </r>
  </si>
  <si>
    <r>
      <rPr>
        <sz val="10"/>
        <color theme="1"/>
        <rFont val="Calibri"/>
        <family val="2"/>
      </rPr>
      <t>Heider</t>
    </r>
  </si>
  <si>
    <r>
      <rPr>
        <sz val="10"/>
        <color theme="1"/>
        <rFont val="Calibri"/>
        <family val="2"/>
      </rPr>
      <t>Enterprise Appl Administrator</t>
    </r>
  </si>
  <si>
    <r>
      <rPr>
        <sz val="10"/>
        <color theme="1"/>
        <rFont val="Calibri"/>
        <family val="2"/>
      </rPr>
      <t>Emilio</t>
    </r>
  </si>
  <si>
    <r>
      <rPr>
        <sz val="10"/>
        <color theme="1"/>
        <rFont val="Calibri"/>
        <family val="2"/>
      </rPr>
      <t>Hennessy</t>
    </r>
  </si>
  <si>
    <r>
      <rPr>
        <sz val="10"/>
        <color theme="1"/>
        <rFont val="Calibri"/>
        <family val="2"/>
      </rPr>
      <t>Manager of Sustainability</t>
    </r>
  </si>
  <si>
    <r>
      <rPr>
        <sz val="10"/>
        <color theme="1"/>
        <rFont val="Calibri"/>
        <family val="2"/>
      </rPr>
      <t>Sustainability</t>
    </r>
  </si>
  <si>
    <r>
      <rPr>
        <sz val="10"/>
        <color theme="1"/>
        <rFont val="Calibri"/>
        <family val="2"/>
      </rPr>
      <t>Director Undergrad Studies</t>
    </r>
  </si>
  <si>
    <r>
      <rPr>
        <sz val="10"/>
        <color theme="1"/>
        <rFont val="Calibri"/>
        <family val="2"/>
      </rPr>
      <t>Office of UG Student Develo</t>
    </r>
  </si>
  <si>
    <r>
      <rPr>
        <sz val="10"/>
        <color theme="1"/>
        <rFont val="Calibri"/>
        <family val="2"/>
      </rPr>
      <t>Grinberg Pla</t>
    </r>
  </si>
  <si>
    <r>
      <rPr>
        <sz val="10"/>
        <color theme="1"/>
        <rFont val="Calibri"/>
        <family val="2"/>
      </rPr>
      <t>Valeria</t>
    </r>
  </si>
  <si>
    <r>
      <rPr>
        <sz val="10"/>
        <color theme="1"/>
        <rFont val="Calibri"/>
        <family val="2"/>
      </rPr>
      <t>Tarnovsky</t>
    </r>
  </si>
  <si>
    <r>
      <rPr>
        <sz val="10"/>
        <color theme="1"/>
        <rFont val="Calibri"/>
        <family val="2"/>
      </rPr>
      <t>Bosch</t>
    </r>
  </si>
  <si>
    <r>
      <rPr>
        <sz val="10"/>
        <color theme="1"/>
        <rFont val="Calibri"/>
        <family val="2"/>
      </rPr>
      <t>Chair, Lib TL; Coord Lib Instr</t>
    </r>
  </si>
  <si>
    <r>
      <rPr>
        <sz val="10"/>
        <color theme="1"/>
        <rFont val="Calibri"/>
        <family val="2"/>
      </rPr>
      <t>Heba</t>
    </r>
  </si>
  <si>
    <r>
      <rPr>
        <sz val="10"/>
        <color theme="1"/>
        <rFont val="Calibri"/>
        <family val="2"/>
      </rPr>
      <t>Pelletier</t>
    </r>
  </si>
  <si>
    <r>
      <rPr>
        <sz val="10"/>
        <color theme="1"/>
        <rFont val="Calibri"/>
        <family val="2"/>
      </rPr>
      <t>Colprit</t>
    </r>
  </si>
  <si>
    <r>
      <rPr>
        <sz val="10"/>
        <color theme="1"/>
        <rFont val="Calibri"/>
        <family val="2"/>
      </rPr>
      <t>Elaine</t>
    </r>
  </si>
  <si>
    <r>
      <rPr>
        <sz val="10"/>
        <color theme="1"/>
        <rFont val="Calibri"/>
        <family val="2"/>
      </rPr>
      <t>Tobar</t>
    </r>
  </si>
  <si>
    <r>
      <rPr>
        <sz val="10"/>
        <color theme="1"/>
        <rFont val="Calibri"/>
        <family val="2"/>
      </rPr>
      <t>Murnen</t>
    </r>
  </si>
  <si>
    <r>
      <rPr>
        <sz val="10"/>
        <color theme="1"/>
        <rFont val="Calibri"/>
        <family val="2"/>
      </rPr>
      <t>Skinner Green</t>
    </r>
  </si>
  <si>
    <r>
      <rPr>
        <sz val="10"/>
        <color theme="1"/>
        <rFont val="Calibri"/>
        <family val="2"/>
      </rPr>
      <t>Root</t>
    </r>
  </si>
  <si>
    <r>
      <rPr>
        <sz val="10"/>
        <color theme="1"/>
        <rFont val="Calibri"/>
        <family val="2"/>
      </rPr>
      <t>Karen</t>
    </r>
  </si>
  <si>
    <r>
      <rPr>
        <sz val="10"/>
        <color theme="1"/>
        <rFont val="Calibri"/>
        <family val="2"/>
      </rPr>
      <t>May</t>
    </r>
  </si>
  <si>
    <r>
      <rPr>
        <sz val="10"/>
        <color theme="1"/>
        <rFont val="Calibri"/>
        <family val="2"/>
      </rPr>
      <t>Judith</t>
    </r>
  </si>
  <si>
    <r>
      <rPr>
        <sz val="10"/>
        <color theme="1"/>
        <rFont val="Calibri"/>
        <family val="2"/>
      </rPr>
      <t>Gochenour</t>
    </r>
  </si>
  <si>
    <r>
      <rPr>
        <sz val="10"/>
        <color theme="1"/>
        <rFont val="Calibri"/>
        <family val="2"/>
      </rPr>
      <t>Space Planner</t>
    </r>
  </si>
  <si>
    <r>
      <rPr>
        <sz val="10"/>
        <color theme="1"/>
        <rFont val="Calibri"/>
        <family val="2"/>
      </rPr>
      <t>Roberson</t>
    </r>
  </si>
  <si>
    <r>
      <rPr>
        <sz val="10"/>
        <color theme="1"/>
        <rFont val="Calibri"/>
        <family val="2"/>
      </rPr>
      <t>Sapp</t>
    </r>
  </si>
  <si>
    <r>
      <rPr>
        <sz val="10"/>
        <color theme="1"/>
        <rFont val="Calibri"/>
        <family val="2"/>
      </rPr>
      <t>Fire-Humanities</t>
    </r>
  </si>
  <si>
    <r>
      <rPr>
        <sz val="10"/>
        <color theme="1"/>
        <rFont val="Calibri"/>
        <family val="2"/>
      </rPr>
      <t>Morrison</t>
    </r>
  </si>
  <si>
    <r>
      <rPr>
        <sz val="10"/>
        <color theme="1"/>
        <rFont val="Calibri"/>
        <family val="2"/>
      </rPr>
      <t>Johnson-Webb</t>
    </r>
  </si>
  <si>
    <r>
      <rPr>
        <sz val="10"/>
        <color theme="1"/>
        <rFont val="Calibri"/>
        <family val="2"/>
      </rPr>
      <t>Demuth</t>
    </r>
  </si>
  <si>
    <r>
      <rPr>
        <sz val="10"/>
        <color theme="1"/>
        <rFont val="Calibri"/>
        <family val="2"/>
      </rPr>
      <t>Kizhakethalackal</t>
    </r>
  </si>
  <si>
    <r>
      <rPr>
        <sz val="10"/>
        <color theme="1"/>
        <rFont val="Calibri"/>
        <family val="2"/>
      </rPr>
      <t>Elsy</t>
    </r>
  </si>
  <si>
    <r>
      <rPr>
        <sz val="10"/>
        <color theme="1"/>
        <rFont val="Calibri"/>
        <family val="2"/>
      </rPr>
      <t>Tompsett</t>
    </r>
  </si>
  <si>
    <r>
      <rPr>
        <sz val="10"/>
        <color theme="1"/>
        <rFont val="Calibri"/>
        <family val="2"/>
      </rPr>
      <t>Carolyn</t>
    </r>
  </si>
  <si>
    <r>
      <rPr>
        <sz val="10"/>
        <color theme="1"/>
        <rFont val="Calibri"/>
        <family val="2"/>
      </rPr>
      <t>Ameling</t>
    </r>
  </si>
  <si>
    <r>
      <rPr>
        <sz val="10"/>
        <color theme="1"/>
        <rFont val="Calibri"/>
        <family val="2"/>
      </rPr>
      <t>Jerome</t>
    </r>
  </si>
  <si>
    <r>
      <rPr>
        <sz val="10"/>
        <color theme="1"/>
        <rFont val="Calibri"/>
        <family val="2"/>
      </rPr>
      <t>Associate Director, Data</t>
    </r>
  </si>
  <si>
    <r>
      <rPr>
        <sz val="10"/>
        <color theme="1"/>
        <rFont val="Calibri"/>
        <family val="2"/>
      </rPr>
      <t>Rabine</t>
    </r>
  </si>
  <si>
    <r>
      <rPr>
        <sz val="10"/>
        <color theme="1"/>
        <rFont val="Calibri"/>
        <family val="2"/>
      </rPr>
      <t>Julie</t>
    </r>
  </si>
  <si>
    <r>
      <rPr>
        <sz val="10"/>
        <color theme="1"/>
        <rFont val="Calibri"/>
        <family val="2"/>
      </rPr>
      <t>Ch, Col/Tech Acqstns &amp; CtlgCrd</t>
    </r>
  </si>
  <si>
    <r>
      <rPr>
        <sz val="10"/>
        <color theme="1"/>
        <rFont val="Calibri"/>
        <family val="2"/>
      </rPr>
      <t>Boehme</t>
    </r>
  </si>
  <si>
    <r>
      <rPr>
        <sz val="10"/>
        <color theme="1"/>
        <rFont val="Calibri"/>
        <family val="2"/>
      </rPr>
      <t>Director of Access Services</t>
    </r>
  </si>
  <si>
    <r>
      <rPr>
        <sz val="10"/>
        <color theme="1"/>
        <rFont val="Calibri"/>
        <family val="2"/>
      </rPr>
      <t>Keefe</t>
    </r>
  </si>
  <si>
    <r>
      <rPr>
        <sz val="10"/>
        <color theme="1"/>
        <rFont val="Calibri"/>
        <family val="2"/>
      </rPr>
      <t>Manager, Support Services</t>
    </r>
  </si>
  <si>
    <r>
      <rPr>
        <sz val="10"/>
        <color theme="1"/>
        <rFont val="Calibri"/>
        <family val="2"/>
      </rPr>
      <t>Rife</t>
    </r>
  </si>
  <si>
    <r>
      <rPr>
        <sz val="10"/>
        <color theme="1"/>
        <rFont val="Calibri"/>
        <family val="2"/>
      </rPr>
      <t>Beth</t>
    </r>
  </si>
  <si>
    <r>
      <rPr>
        <sz val="10"/>
        <color theme="1"/>
        <rFont val="Calibri"/>
        <family val="2"/>
      </rPr>
      <t>HRIS Manager</t>
    </r>
  </si>
  <si>
    <r>
      <rPr>
        <sz val="10"/>
        <color theme="1"/>
        <rFont val="Calibri"/>
        <family val="2"/>
      </rPr>
      <t>Gao</t>
    </r>
  </si>
  <si>
    <r>
      <rPr>
        <sz val="10"/>
        <color theme="1"/>
        <rFont val="Calibri"/>
        <family val="2"/>
      </rPr>
      <t>Liangfeng</t>
    </r>
  </si>
  <si>
    <r>
      <rPr>
        <sz val="10"/>
        <color theme="1"/>
        <rFont val="Calibri"/>
        <family val="2"/>
      </rPr>
      <t>Blok</t>
    </r>
  </si>
  <si>
    <r>
      <rPr>
        <sz val="10"/>
        <color theme="1"/>
        <rFont val="Calibri"/>
        <family val="2"/>
      </rPr>
      <t>Rieuwert</t>
    </r>
  </si>
  <si>
    <r>
      <rPr>
        <sz val="10"/>
        <color theme="1"/>
        <rFont val="Calibri"/>
        <family val="2"/>
      </rPr>
      <t>Down</t>
    </r>
  </si>
  <si>
    <r>
      <rPr>
        <sz val="10"/>
        <color theme="1"/>
        <rFont val="Calibri"/>
        <family val="2"/>
      </rPr>
      <t>Head Librarian, Br Pop Cult Lb</t>
    </r>
  </si>
  <si>
    <r>
      <rPr>
        <sz val="10"/>
        <color theme="1"/>
        <rFont val="Calibri"/>
        <family val="2"/>
      </rPr>
      <t>Nardone</t>
    </r>
  </si>
  <si>
    <r>
      <rPr>
        <sz val="10"/>
        <color theme="1"/>
        <rFont val="Calibri"/>
        <family val="2"/>
      </rPr>
      <t>Marco</t>
    </r>
  </si>
  <si>
    <r>
      <rPr>
        <sz val="10"/>
        <color theme="1"/>
        <rFont val="Calibri"/>
        <family val="2"/>
      </rPr>
      <t>Erik</t>
    </r>
  </si>
  <si>
    <r>
      <rPr>
        <sz val="10"/>
        <color theme="1"/>
        <rFont val="Calibri"/>
        <family val="2"/>
      </rPr>
      <t>Manager, Information Security</t>
    </r>
  </si>
  <si>
    <r>
      <rPr>
        <sz val="10"/>
        <color theme="1"/>
        <rFont val="Calibri"/>
        <family val="2"/>
      </rPr>
      <t>Turos</t>
    </r>
  </si>
  <si>
    <r>
      <rPr>
        <sz val="10"/>
        <color theme="1"/>
        <rFont val="Calibri"/>
        <family val="2"/>
      </rPr>
      <t>Jessica</t>
    </r>
  </si>
  <si>
    <r>
      <rPr>
        <sz val="10"/>
        <color theme="1"/>
        <rFont val="Calibri"/>
        <family val="2"/>
      </rPr>
      <t>Associate Director, Inst Effct</t>
    </r>
  </si>
  <si>
    <r>
      <rPr>
        <sz val="10"/>
        <color theme="1"/>
        <rFont val="Calibri"/>
        <family val="2"/>
      </rPr>
      <t>Kluse</t>
    </r>
  </si>
  <si>
    <r>
      <rPr>
        <sz val="10"/>
        <color theme="1"/>
        <rFont val="Calibri"/>
        <family val="2"/>
      </rPr>
      <t>Gomezdelcampo</t>
    </r>
  </si>
  <si>
    <r>
      <rPr>
        <sz val="10"/>
        <color theme="1"/>
        <rFont val="Calibri"/>
        <family val="2"/>
      </rPr>
      <t>Enrique</t>
    </r>
  </si>
  <si>
    <r>
      <rPr>
        <sz val="10"/>
        <color theme="1"/>
        <rFont val="Calibri"/>
        <family val="2"/>
      </rPr>
      <t>Dept of Envir. and Sustain.</t>
    </r>
  </si>
  <si>
    <r>
      <rPr>
        <sz val="10"/>
        <color theme="1"/>
        <rFont val="Calibri"/>
        <family val="2"/>
      </rPr>
      <t>Devine</t>
    </r>
  </si>
  <si>
    <r>
      <rPr>
        <sz val="10"/>
        <color theme="1"/>
        <rFont val="Calibri"/>
        <family val="2"/>
      </rPr>
      <t>Associate Dean, Honors Program</t>
    </r>
  </si>
  <si>
    <r>
      <rPr>
        <sz val="10"/>
        <color theme="1"/>
        <rFont val="Calibri"/>
        <family val="2"/>
      </rPr>
      <t>Landry-Meyer</t>
    </r>
  </si>
  <si>
    <r>
      <rPr>
        <sz val="10"/>
        <color theme="1"/>
        <rFont val="Calibri"/>
        <family val="2"/>
      </rPr>
      <t>Larsen</t>
    </r>
  </si>
  <si>
    <r>
      <rPr>
        <sz val="10"/>
        <color theme="1"/>
        <rFont val="Calibri"/>
        <family val="2"/>
      </rPr>
      <t>Eboch</t>
    </r>
  </si>
  <si>
    <r>
      <rPr>
        <sz val="10"/>
        <color theme="1"/>
        <rFont val="Calibri"/>
        <family val="2"/>
      </rPr>
      <t>Schmitz</t>
    </r>
  </si>
  <si>
    <r>
      <rPr>
        <sz val="10"/>
        <color theme="1"/>
        <rFont val="Calibri"/>
        <family val="2"/>
      </rPr>
      <t>Head Baseball Coach</t>
    </r>
  </si>
  <si>
    <r>
      <rPr>
        <sz val="10"/>
        <color theme="1"/>
        <rFont val="Calibri"/>
        <family val="2"/>
      </rPr>
      <t>Baseball - Men</t>
    </r>
  </si>
  <si>
    <r>
      <rPr>
        <sz val="10"/>
        <color theme="1"/>
        <rFont val="Calibri"/>
        <family val="2"/>
      </rPr>
      <t>Gerard</t>
    </r>
  </si>
  <si>
    <r>
      <rPr>
        <sz val="10"/>
        <color theme="1"/>
        <rFont val="Calibri"/>
        <family val="2"/>
      </rPr>
      <t>Jean</t>
    </r>
  </si>
  <si>
    <r>
      <rPr>
        <sz val="10"/>
        <color theme="1"/>
        <rFont val="Calibri"/>
        <family val="2"/>
      </rPr>
      <t>Conway</t>
    </r>
  </si>
  <si>
    <r>
      <rPr>
        <sz val="10"/>
        <color theme="1"/>
        <rFont val="Calibri"/>
        <family val="2"/>
      </rPr>
      <t>Niese</t>
    </r>
  </si>
  <si>
    <r>
      <rPr>
        <sz val="10"/>
        <color theme="1"/>
        <rFont val="Calibri"/>
        <family val="2"/>
      </rPr>
      <t>Bethany</t>
    </r>
  </si>
  <si>
    <r>
      <rPr>
        <sz val="10"/>
        <color theme="1"/>
        <rFont val="Calibri"/>
        <family val="2"/>
      </rPr>
      <t>Bhalla</t>
    </r>
  </si>
  <si>
    <r>
      <rPr>
        <sz val="10"/>
        <color theme="1"/>
        <rFont val="Calibri"/>
        <family val="2"/>
      </rPr>
      <t>Vibha</t>
    </r>
  </si>
  <si>
    <r>
      <rPr>
        <sz val="10"/>
        <color theme="1"/>
        <rFont val="Calibri"/>
        <family val="2"/>
      </rPr>
      <t>Huziak-Clark</t>
    </r>
  </si>
  <si>
    <r>
      <rPr>
        <sz val="10"/>
        <color theme="1"/>
        <rFont val="Calibri"/>
        <family val="2"/>
      </rPr>
      <t>Tracy</t>
    </r>
  </si>
  <si>
    <r>
      <rPr>
        <sz val="10"/>
        <color theme="1"/>
        <rFont val="Calibri"/>
        <family val="2"/>
      </rPr>
      <t>Novak</t>
    </r>
  </si>
  <si>
    <r>
      <rPr>
        <sz val="10"/>
        <color theme="1"/>
        <rFont val="Calibri"/>
        <family val="2"/>
      </rPr>
      <t>Jeanne</t>
    </r>
  </si>
  <si>
    <r>
      <rPr>
        <sz val="10"/>
        <color theme="1"/>
        <rFont val="Calibri"/>
        <family val="2"/>
      </rPr>
      <t>Cromwell</t>
    </r>
  </si>
  <si>
    <r>
      <rPr>
        <sz val="10"/>
        <color theme="1"/>
        <rFont val="Calibri"/>
        <family val="2"/>
      </rPr>
      <t>Howard</t>
    </r>
  </si>
  <si>
    <r>
      <rPr>
        <sz val="10"/>
        <color theme="1"/>
        <rFont val="Calibri"/>
        <family val="2"/>
      </rPr>
      <t>Suelzer</t>
    </r>
  </si>
  <si>
    <r>
      <rPr>
        <sz val="10"/>
        <color theme="1"/>
        <rFont val="Calibri"/>
        <family val="2"/>
      </rPr>
      <t>Alisa</t>
    </r>
  </si>
  <si>
    <r>
      <rPr>
        <sz val="10"/>
        <color theme="1"/>
        <rFont val="Calibri"/>
        <family val="2"/>
      </rPr>
      <t>Staic</t>
    </r>
  </si>
  <si>
    <r>
      <rPr>
        <sz val="10"/>
        <color theme="1"/>
        <rFont val="Calibri"/>
        <family val="2"/>
      </rPr>
      <t>Mihai</t>
    </r>
  </si>
  <si>
    <r>
      <rPr>
        <sz val="10"/>
        <color theme="1"/>
        <rFont val="Calibri"/>
        <family val="2"/>
      </rPr>
      <t>Grunden</t>
    </r>
  </si>
  <si>
    <r>
      <rPr>
        <sz val="10"/>
        <color theme="1"/>
        <rFont val="Calibri"/>
        <family val="2"/>
      </rPr>
      <t>Walter</t>
    </r>
  </si>
  <si>
    <r>
      <rPr>
        <sz val="10"/>
        <color theme="1"/>
        <rFont val="Calibri"/>
        <family val="2"/>
      </rPr>
      <t>Kutz</t>
    </r>
  </si>
  <si>
    <r>
      <rPr>
        <sz val="10"/>
        <color theme="1"/>
        <rFont val="Calibri"/>
        <family val="2"/>
      </rPr>
      <t>Rosser</t>
    </r>
  </si>
  <si>
    <r>
      <rPr>
        <sz val="10"/>
        <color theme="1"/>
        <rFont val="Calibri"/>
        <family val="2"/>
      </rPr>
      <t>Virginia</t>
    </r>
  </si>
  <si>
    <r>
      <rPr>
        <sz val="10"/>
        <color theme="1"/>
        <rFont val="Calibri"/>
        <family val="2"/>
      </rPr>
      <t>Director Service Learning</t>
    </r>
  </si>
  <si>
    <r>
      <rPr>
        <sz val="10"/>
        <color theme="1"/>
        <rFont val="Calibri"/>
        <family val="2"/>
      </rPr>
      <t>Community and Civic Engagement</t>
    </r>
  </si>
  <si>
    <r>
      <rPr>
        <sz val="10"/>
        <color theme="1"/>
        <rFont val="Calibri"/>
        <family val="2"/>
      </rPr>
      <t>Slough</t>
    </r>
  </si>
  <si>
    <r>
      <rPr>
        <sz val="10"/>
        <color theme="1"/>
        <rFont val="Calibri"/>
        <family val="2"/>
      </rPr>
      <t>Jason</t>
    </r>
  </si>
  <si>
    <r>
      <rPr>
        <sz val="10"/>
        <color theme="1"/>
        <rFont val="Calibri"/>
        <family val="2"/>
      </rPr>
      <t>Accounting Manager</t>
    </r>
  </si>
  <si>
    <r>
      <rPr>
        <sz val="10"/>
        <color theme="1"/>
        <rFont val="Calibri"/>
        <family val="2"/>
      </rPr>
      <t>Gordon</t>
    </r>
  </si>
  <si>
    <r>
      <rPr>
        <sz val="10"/>
        <color theme="1"/>
        <rFont val="Calibri"/>
        <family val="2"/>
      </rPr>
      <t>Anne</t>
    </r>
  </si>
  <si>
    <r>
      <rPr>
        <sz val="10"/>
        <color theme="1"/>
        <rFont val="Calibri"/>
        <family val="2"/>
      </rPr>
      <t>Trantham</t>
    </r>
  </si>
  <si>
    <r>
      <rPr>
        <sz val="10"/>
        <color theme="1"/>
        <rFont val="Calibri"/>
        <family val="2"/>
      </rPr>
      <t>Gene</t>
    </r>
  </si>
  <si>
    <r>
      <rPr>
        <sz val="10"/>
        <color theme="1"/>
        <rFont val="Calibri"/>
        <family val="2"/>
      </rPr>
      <t>Tomic</t>
    </r>
  </si>
  <si>
    <r>
      <rPr>
        <sz val="10"/>
        <color theme="1"/>
        <rFont val="Calibri"/>
        <family val="2"/>
      </rPr>
      <t>Danijela</t>
    </r>
  </si>
  <si>
    <r>
      <rPr>
        <sz val="10"/>
        <color theme="1"/>
        <rFont val="Calibri"/>
        <family val="2"/>
      </rPr>
      <t>Head Coach Women's Volleyball</t>
    </r>
  </si>
  <si>
    <r>
      <rPr>
        <sz val="10"/>
        <color theme="1"/>
        <rFont val="Calibri"/>
        <family val="2"/>
      </rPr>
      <t>Volleyball - Women</t>
    </r>
  </si>
  <si>
    <r>
      <rPr>
        <sz val="10"/>
        <color theme="1"/>
        <rFont val="Calibri"/>
        <family val="2"/>
      </rPr>
      <t>West</t>
    </r>
  </si>
  <si>
    <r>
      <rPr>
        <sz val="10"/>
        <color theme="1"/>
        <rFont val="Calibri"/>
        <family val="2"/>
      </rPr>
      <t>Director of Marketing</t>
    </r>
  </si>
  <si>
    <r>
      <rPr>
        <sz val="10"/>
        <color theme="1"/>
        <rFont val="Calibri"/>
        <family val="2"/>
      </rPr>
      <t>McAbee</t>
    </r>
  </si>
  <si>
    <r>
      <rPr>
        <sz val="10"/>
        <color theme="1"/>
        <rFont val="Calibri"/>
        <family val="2"/>
      </rPr>
      <t>Samuel</t>
    </r>
  </si>
  <si>
    <r>
      <rPr>
        <sz val="10"/>
        <color theme="1"/>
        <rFont val="Calibri"/>
        <family val="2"/>
      </rPr>
      <t>Bertelsen</t>
    </r>
  </si>
  <si>
    <r>
      <rPr>
        <sz val="10"/>
        <color theme="1"/>
        <rFont val="Calibri"/>
        <family val="2"/>
      </rPr>
      <t>Collet</t>
    </r>
  </si>
  <si>
    <r>
      <rPr>
        <sz val="10"/>
        <color theme="1"/>
        <rFont val="Calibri"/>
        <family val="2"/>
      </rPr>
      <t>Vostal</t>
    </r>
  </si>
  <si>
    <r>
      <rPr>
        <sz val="10"/>
        <color theme="1"/>
        <rFont val="Calibri"/>
        <family val="2"/>
      </rPr>
      <t>Cho</t>
    </r>
  </si>
  <si>
    <r>
      <rPr>
        <sz val="10"/>
        <color theme="1"/>
        <rFont val="Calibri"/>
        <family val="2"/>
      </rPr>
      <t>Sungho</t>
    </r>
  </si>
  <si>
    <r>
      <rPr>
        <sz val="10"/>
        <color theme="1"/>
        <rFont val="Calibri"/>
        <family val="2"/>
      </rPr>
      <t>Lachmiller</t>
    </r>
  </si>
  <si>
    <r>
      <rPr>
        <sz val="10"/>
        <color theme="1"/>
        <rFont val="Calibri"/>
        <family val="2"/>
      </rPr>
      <t>Matney</t>
    </r>
  </si>
  <si>
    <r>
      <rPr>
        <sz val="10"/>
        <color theme="1"/>
        <rFont val="Calibri"/>
        <family val="2"/>
      </rPr>
      <t>Gabriel</t>
    </r>
  </si>
  <si>
    <r>
      <rPr>
        <sz val="10"/>
        <color theme="1"/>
        <rFont val="Calibri"/>
        <family val="2"/>
      </rPr>
      <t>Wildschutte</t>
    </r>
  </si>
  <si>
    <r>
      <rPr>
        <sz val="10"/>
        <color theme="1"/>
        <rFont val="Calibri"/>
        <family val="2"/>
      </rPr>
      <t>Hans</t>
    </r>
  </si>
  <si>
    <r>
      <rPr>
        <sz val="10"/>
        <color theme="1"/>
        <rFont val="Calibri"/>
        <family val="2"/>
      </rPr>
      <t>Rex</t>
    </r>
  </si>
  <si>
    <r>
      <rPr>
        <sz val="10"/>
        <color theme="1"/>
        <rFont val="Calibri"/>
        <family val="2"/>
      </rPr>
      <t>Winifred</t>
    </r>
  </si>
  <si>
    <r>
      <rPr>
        <sz val="10"/>
        <color theme="1"/>
        <rFont val="Calibri"/>
        <family val="2"/>
      </rPr>
      <t>Keylock</t>
    </r>
  </si>
  <si>
    <r>
      <rPr>
        <sz val="10"/>
        <color theme="1"/>
        <rFont val="Calibri"/>
        <family val="2"/>
      </rPr>
      <t>K Todd</t>
    </r>
  </si>
  <si>
    <r>
      <rPr>
        <sz val="10"/>
        <color theme="1"/>
        <rFont val="Calibri"/>
        <family val="2"/>
      </rPr>
      <t>Heggie</t>
    </r>
  </si>
  <si>
    <r>
      <rPr>
        <sz val="10"/>
        <color theme="1"/>
        <rFont val="Calibri"/>
        <family val="2"/>
      </rPr>
      <t>Xiangdong</t>
    </r>
  </si>
  <si>
    <r>
      <rPr>
        <sz val="10"/>
        <color theme="1"/>
        <rFont val="Calibri"/>
        <family val="2"/>
      </rPr>
      <t>Baringer</t>
    </r>
  </si>
  <si>
    <r>
      <rPr>
        <sz val="10"/>
        <color theme="1"/>
        <rFont val="Calibri"/>
        <family val="2"/>
      </rPr>
      <t>Jamie</t>
    </r>
  </si>
  <si>
    <r>
      <rPr>
        <sz val="10"/>
        <color theme="1"/>
        <rFont val="Calibri"/>
        <family val="2"/>
      </rPr>
      <t>Asst Athl Dir Facility Operatn</t>
    </r>
  </si>
  <si>
    <r>
      <rPr>
        <sz val="10"/>
        <color theme="1"/>
        <rFont val="Calibri"/>
        <family val="2"/>
      </rPr>
      <t>Ice Arena</t>
    </r>
  </si>
  <si>
    <r>
      <rPr>
        <sz val="10"/>
        <color theme="1"/>
        <rFont val="Calibri"/>
        <family val="2"/>
      </rPr>
      <t>Young</t>
    </r>
  </si>
  <si>
    <r>
      <rPr>
        <sz val="10"/>
        <color theme="1"/>
        <rFont val="Calibri"/>
        <family val="2"/>
      </rPr>
      <t>Loraine</t>
    </r>
  </si>
  <si>
    <r>
      <rPr>
        <sz val="10"/>
        <color theme="1"/>
        <rFont val="Calibri"/>
        <family val="2"/>
      </rPr>
      <t>Koba</t>
    </r>
  </si>
  <si>
    <r>
      <rPr>
        <sz val="10"/>
        <color theme="1"/>
        <rFont val="Calibri"/>
        <family val="2"/>
      </rPr>
      <t>Doege</t>
    </r>
  </si>
  <si>
    <r>
      <rPr>
        <sz val="10"/>
        <color theme="1"/>
        <rFont val="Calibri"/>
        <family val="2"/>
      </rPr>
      <t>Seth</t>
    </r>
  </si>
  <si>
    <r>
      <rPr>
        <sz val="10"/>
        <color theme="1"/>
        <rFont val="Calibri"/>
        <family val="2"/>
      </rPr>
      <t>Kuhl</t>
    </r>
  </si>
  <si>
    <r>
      <rPr>
        <sz val="10"/>
        <color theme="1"/>
        <rFont val="Calibri"/>
        <family val="2"/>
      </rPr>
      <t>Danielle</t>
    </r>
  </si>
  <si>
    <r>
      <rPr>
        <sz val="10"/>
        <color theme="1"/>
        <rFont val="Calibri"/>
        <family val="2"/>
      </rPr>
      <t>McCubbin</t>
    </r>
  </si>
  <si>
    <r>
      <rPr>
        <sz val="10"/>
        <color theme="1"/>
        <rFont val="Calibri"/>
        <family val="2"/>
      </rPr>
      <t>Fullenkamp</t>
    </r>
  </si>
  <si>
    <r>
      <rPr>
        <sz val="10"/>
        <color theme="1"/>
        <rFont val="Calibri"/>
        <family val="2"/>
      </rPr>
      <t>Adam</t>
    </r>
  </si>
  <si>
    <r>
      <rPr>
        <sz val="10"/>
        <color theme="1"/>
        <rFont val="Calibri"/>
        <family val="2"/>
      </rPr>
      <t>Cragin</t>
    </r>
  </si>
  <si>
    <r>
      <rPr>
        <sz val="10"/>
        <color theme="1"/>
        <rFont val="Calibri"/>
        <family val="2"/>
      </rPr>
      <t>Becca</t>
    </r>
  </si>
  <si>
    <r>
      <rPr>
        <sz val="10"/>
        <color theme="1"/>
        <rFont val="Calibri"/>
        <family val="2"/>
      </rPr>
      <t>Phuntumart</t>
    </r>
  </si>
  <si>
    <r>
      <rPr>
        <sz val="10"/>
        <color theme="1"/>
        <rFont val="Calibri"/>
        <family val="2"/>
      </rPr>
      <t>Vipaporn</t>
    </r>
  </si>
  <si>
    <r>
      <rPr>
        <sz val="10"/>
        <color theme="1"/>
        <rFont val="Calibri"/>
        <family val="2"/>
      </rPr>
      <t>Chatfield</t>
    </r>
  </si>
  <si>
    <r>
      <rPr>
        <sz val="10"/>
        <color theme="1"/>
        <rFont val="Calibri"/>
        <family val="2"/>
      </rPr>
      <t>Director, Center for Exec Stud</t>
    </r>
  </si>
  <si>
    <r>
      <rPr>
        <sz val="10"/>
        <color theme="1"/>
        <rFont val="Calibri"/>
        <family val="2"/>
      </rPr>
      <t>Graduate Studies - Business</t>
    </r>
  </si>
  <si>
    <r>
      <rPr>
        <sz val="10"/>
        <color theme="1"/>
        <rFont val="Calibri"/>
        <family val="2"/>
      </rPr>
      <t>Colcord</t>
    </r>
  </si>
  <si>
    <r>
      <rPr>
        <sz val="10"/>
        <color theme="1"/>
        <rFont val="Calibri"/>
        <family val="2"/>
      </rPr>
      <t>Clinic Director</t>
    </r>
  </si>
  <si>
    <r>
      <rPr>
        <sz val="10"/>
        <color theme="1"/>
        <rFont val="Calibri"/>
        <family val="2"/>
      </rPr>
      <t>Noon</t>
    </r>
  </si>
  <si>
    <r>
      <rPr>
        <sz val="10"/>
        <color theme="1"/>
        <rFont val="Calibri"/>
        <family val="2"/>
      </rPr>
      <t>Asst Men's Basketbal Coach</t>
    </r>
  </si>
  <si>
    <r>
      <rPr>
        <sz val="10"/>
        <color theme="1"/>
        <rFont val="Calibri"/>
        <family val="2"/>
      </rPr>
      <t>Ludy</t>
    </r>
  </si>
  <si>
    <r>
      <rPr>
        <sz val="10"/>
        <color theme="1"/>
        <rFont val="Calibri"/>
        <family val="2"/>
      </rPr>
      <t>Food &amp; Nutrition</t>
    </r>
  </si>
  <si>
    <r>
      <rPr>
        <sz val="10"/>
        <color theme="1"/>
        <rFont val="Calibri"/>
        <family val="2"/>
      </rPr>
      <t>Scholl</t>
    </r>
  </si>
  <si>
    <r>
      <rPr>
        <sz val="10"/>
        <color theme="1"/>
        <rFont val="Calibri"/>
        <family val="2"/>
      </rPr>
      <t>Chavez</t>
    </r>
  </si>
  <si>
    <r>
      <rPr>
        <sz val="10"/>
        <color theme="1"/>
        <rFont val="Calibri"/>
        <family val="2"/>
      </rPr>
      <t>Jorge</t>
    </r>
  </si>
  <si>
    <r>
      <rPr>
        <sz val="10"/>
        <color theme="1"/>
        <rFont val="Calibri"/>
        <family val="2"/>
      </rPr>
      <t>Worch</t>
    </r>
  </si>
  <si>
    <r>
      <rPr>
        <sz val="10"/>
        <color theme="1"/>
        <rFont val="Calibri"/>
        <family val="2"/>
      </rPr>
      <t>Xu</t>
    </r>
  </si>
  <si>
    <r>
      <rPr>
        <sz val="10"/>
        <color theme="1"/>
        <rFont val="Calibri"/>
        <family val="2"/>
      </rPr>
      <t>Zhaohui</t>
    </r>
  </si>
  <si>
    <r>
      <rPr>
        <sz val="10"/>
        <color theme="1"/>
        <rFont val="Calibri"/>
        <family val="2"/>
      </rPr>
      <t>Gorsevski</t>
    </r>
  </si>
  <si>
    <r>
      <rPr>
        <sz val="10"/>
        <color theme="1"/>
        <rFont val="Calibri"/>
        <family val="2"/>
      </rPr>
      <t>Bradshaw</t>
    </r>
  </si>
  <si>
    <r>
      <rPr>
        <sz val="10"/>
        <color theme="1"/>
        <rFont val="Calibri"/>
        <family val="2"/>
      </rPr>
      <t>Stakhanova</t>
    </r>
  </si>
  <si>
    <r>
      <rPr>
        <sz val="10"/>
        <color theme="1"/>
        <rFont val="Calibri"/>
        <family val="2"/>
      </rPr>
      <t>Irina</t>
    </r>
  </si>
  <si>
    <r>
      <rPr>
        <sz val="10"/>
        <color theme="1"/>
        <rFont val="Calibri"/>
        <family val="2"/>
      </rPr>
      <t>Hare</t>
    </r>
  </si>
  <si>
    <r>
      <rPr>
        <sz val="10"/>
        <color theme="1"/>
        <rFont val="Calibri"/>
        <family val="2"/>
      </rPr>
      <t>Guzzo</t>
    </r>
  </si>
  <si>
    <r>
      <rPr>
        <sz val="10"/>
        <color theme="1"/>
        <rFont val="Calibri"/>
        <family val="2"/>
      </rPr>
      <t>Fordham</t>
    </r>
  </si>
  <si>
    <r>
      <rPr>
        <sz val="10"/>
        <color theme="1"/>
        <rFont val="Calibri"/>
        <family val="2"/>
      </rPr>
      <t>Ellison</t>
    </r>
  </si>
  <si>
    <r>
      <rPr>
        <sz val="10"/>
        <color theme="1"/>
        <rFont val="Calibri"/>
        <family val="2"/>
      </rPr>
      <t>Zongo</t>
    </r>
  </si>
  <si>
    <r>
      <rPr>
        <sz val="10"/>
        <color theme="1"/>
        <rFont val="Calibri"/>
        <family val="2"/>
      </rPr>
      <t>Opportune</t>
    </r>
  </si>
  <si>
    <r>
      <rPr>
        <sz val="10"/>
        <color theme="1"/>
        <rFont val="Calibri"/>
        <family val="2"/>
      </rPr>
      <t>Choo</t>
    </r>
  </si>
  <si>
    <r>
      <rPr>
        <sz val="10"/>
        <color theme="1"/>
        <rFont val="Calibri"/>
        <family val="2"/>
      </rPr>
      <t>Hyungsuk</t>
    </r>
  </si>
  <si>
    <r>
      <rPr>
        <sz val="10"/>
        <color theme="1"/>
        <rFont val="Calibri"/>
        <family val="2"/>
      </rPr>
      <t>Polkinghorne</t>
    </r>
  </si>
  <si>
    <r>
      <rPr>
        <sz val="10"/>
        <color theme="1"/>
        <rFont val="Calibri"/>
        <family val="2"/>
      </rPr>
      <t>Frederick</t>
    </r>
  </si>
  <si>
    <r>
      <rPr>
        <sz val="10"/>
        <color theme="1"/>
        <rFont val="Calibri"/>
        <family val="2"/>
      </rPr>
      <t>Selim</t>
    </r>
  </si>
  <si>
    <r>
      <rPr>
        <sz val="10"/>
        <color theme="1"/>
        <rFont val="Calibri"/>
        <family val="2"/>
      </rPr>
      <t>Farida</t>
    </r>
  </si>
  <si>
    <r>
      <rPr>
        <sz val="10"/>
        <color theme="1"/>
        <rFont val="Calibri"/>
        <family val="2"/>
      </rPr>
      <t>Tomor</t>
    </r>
  </si>
  <si>
    <r>
      <rPr>
        <sz val="10"/>
        <color theme="1"/>
        <rFont val="Calibri"/>
        <family val="2"/>
      </rPr>
      <t>Systems Analyst</t>
    </r>
  </si>
  <si>
    <r>
      <rPr>
        <sz val="10"/>
        <color theme="1"/>
        <rFont val="Calibri"/>
        <family val="2"/>
      </rPr>
      <t>Kimberlyn</t>
    </r>
  </si>
  <si>
    <r>
      <rPr>
        <sz val="10"/>
        <color theme="1"/>
        <rFont val="Calibri"/>
        <family val="2"/>
      </rPr>
      <t>Associate Director, Undgrd Edu</t>
    </r>
  </si>
  <si>
    <r>
      <rPr>
        <sz val="10"/>
        <color theme="1"/>
        <rFont val="Calibri"/>
        <family val="2"/>
      </rPr>
      <t>Dickinson</t>
    </r>
  </si>
  <si>
    <r>
      <rPr>
        <sz val="10"/>
        <color theme="1"/>
        <rFont val="Calibri"/>
        <family val="2"/>
      </rPr>
      <t>Associate Dean/Sr. Lecturer</t>
    </r>
  </si>
  <si>
    <r>
      <rPr>
        <sz val="10"/>
        <color theme="1"/>
        <rFont val="Calibri"/>
        <family val="2"/>
      </rPr>
      <t>Rodgers</t>
    </r>
  </si>
  <si>
    <r>
      <rPr>
        <sz val="10"/>
        <color theme="1"/>
        <rFont val="Calibri"/>
        <family val="2"/>
      </rPr>
      <t>Barratt</t>
    </r>
  </si>
  <si>
    <r>
      <rPr>
        <sz val="10"/>
        <color theme="1"/>
        <rFont val="Calibri"/>
        <family val="2"/>
      </rPr>
      <t>Clare</t>
    </r>
  </si>
  <si>
    <r>
      <rPr>
        <sz val="10"/>
        <color theme="1"/>
        <rFont val="Calibri"/>
        <family val="2"/>
      </rPr>
      <t>Busselle</t>
    </r>
  </si>
  <si>
    <r>
      <rPr>
        <sz val="10"/>
        <color theme="1"/>
        <rFont val="Calibri"/>
        <family val="2"/>
      </rPr>
      <t>Hee Soon</t>
    </r>
  </si>
  <si>
    <r>
      <rPr>
        <sz val="10"/>
        <color theme="1"/>
        <rFont val="Calibri"/>
        <family val="2"/>
      </rPr>
      <t>Forde</t>
    </r>
  </si>
  <si>
    <r>
      <rPr>
        <sz val="10"/>
        <color theme="1"/>
        <rFont val="Calibri"/>
        <family val="2"/>
      </rPr>
      <t>Dermot</t>
    </r>
  </si>
  <si>
    <r>
      <rPr>
        <sz val="10"/>
        <color theme="1"/>
        <rFont val="Calibri"/>
        <family val="2"/>
      </rPr>
      <t>Director of Advising</t>
    </r>
  </si>
  <si>
    <r>
      <rPr>
        <sz val="10"/>
        <color theme="1"/>
        <rFont val="Calibri"/>
        <family val="2"/>
      </rPr>
      <t>Advising Services</t>
    </r>
  </si>
  <si>
    <r>
      <rPr>
        <sz val="10"/>
        <color theme="1"/>
        <rFont val="Calibri"/>
        <family val="2"/>
      </rPr>
      <t>Stelle</t>
    </r>
  </si>
  <si>
    <r>
      <rPr>
        <sz val="10"/>
        <color theme="1"/>
        <rFont val="Calibri"/>
        <family val="2"/>
      </rPr>
      <t>Gerontology</t>
    </r>
  </si>
  <si>
    <r>
      <rPr>
        <sz val="10"/>
        <color theme="1"/>
        <rFont val="Calibri"/>
        <family val="2"/>
      </rPr>
      <t>Lapinski</t>
    </r>
  </si>
  <si>
    <r>
      <rPr>
        <sz val="10"/>
        <color theme="1"/>
        <rFont val="Calibri"/>
        <family val="2"/>
      </rPr>
      <t>Piya</t>
    </r>
  </si>
  <si>
    <r>
      <rPr>
        <sz val="10"/>
        <color theme="1"/>
        <rFont val="Calibri"/>
        <family val="2"/>
      </rPr>
      <t>Krebs</t>
    </r>
  </si>
  <si>
    <r>
      <rPr>
        <sz val="10"/>
        <color theme="1"/>
        <rFont val="Calibri"/>
        <family val="2"/>
      </rPr>
      <t>Kristen</t>
    </r>
  </si>
  <si>
    <r>
      <rPr>
        <sz val="10"/>
        <color theme="1"/>
        <rFont val="Calibri"/>
        <family val="2"/>
      </rPr>
      <t>First Year Experience Coordin</t>
    </r>
  </si>
  <si>
    <r>
      <rPr>
        <sz val="10"/>
        <color theme="1"/>
        <rFont val="Calibri"/>
        <family val="2"/>
      </rPr>
      <t>Lan</t>
    </r>
  </si>
  <si>
    <r>
      <rPr>
        <sz val="10"/>
        <color theme="1"/>
        <rFont val="Calibri"/>
        <family val="2"/>
      </rPr>
      <t>Jones</t>
    </r>
  </si>
  <si>
    <r>
      <rPr>
        <sz val="10"/>
        <color theme="1"/>
        <rFont val="Calibri"/>
        <family val="2"/>
      </rPr>
      <t>Akiko</t>
    </r>
  </si>
  <si>
    <r>
      <rPr>
        <sz val="10"/>
        <color theme="1"/>
        <rFont val="Calibri"/>
        <family val="2"/>
      </rPr>
      <t>Sirum</t>
    </r>
  </si>
  <si>
    <r>
      <rPr>
        <sz val="10"/>
        <color theme="1"/>
        <rFont val="Calibri"/>
        <family val="2"/>
      </rPr>
      <t>Koenigbauer</t>
    </r>
  </si>
  <si>
    <r>
      <rPr>
        <sz val="10"/>
        <color theme="1"/>
        <rFont val="Calibri"/>
        <family val="2"/>
      </rPr>
      <t>Lee Ann</t>
    </r>
  </si>
  <si>
    <r>
      <rPr>
        <sz val="10"/>
        <color theme="1"/>
        <rFont val="Calibri"/>
        <family val="2"/>
      </rPr>
      <t>Director, A &amp; S Advising</t>
    </r>
  </si>
  <si>
    <r>
      <rPr>
        <sz val="10"/>
        <color theme="1"/>
        <rFont val="Calibri"/>
        <family val="2"/>
      </rPr>
      <t>Bang</t>
    </r>
  </si>
  <si>
    <r>
      <rPr>
        <sz val="10"/>
        <color theme="1"/>
        <rFont val="Calibri"/>
        <family val="2"/>
      </rPr>
      <t>Hyeyoung</t>
    </r>
  </si>
  <si>
    <r>
      <rPr>
        <sz val="10"/>
        <color theme="1"/>
        <rFont val="Calibri"/>
        <family val="2"/>
      </rPr>
      <t>Childers</t>
    </r>
  </si>
  <si>
    <r>
      <rPr>
        <sz val="10"/>
        <color theme="1"/>
        <rFont val="Calibri"/>
        <family val="2"/>
      </rPr>
      <t>Blaine</t>
    </r>
  </si>
  <si>
    <r>
      <rPr>
        <sz val="10"/>
        <color theme="1"/>
        <rFont val="Calibri"/>
        <family val="2"/>
      </rPr>
      <t>Watson</t>
    </r>
  </si>
  <si>
    <r>
      <rPr>
        <sz val="10"/>
        <color theme="1"/>
        <rFont val="Calibri"/>
        <family val="2"/>
      </rPr>
      <t>Kirkum</t>
    </r>
  </si>
  <si>
    <r>
      <rPr>
        <sz val="10"/>
        <color theme="1"/>
        <rFont val="Calibri"/>
        <family val="2"/>
      </rPr>
      <t>Endpoint AdministrationManager</t>
    </r>
  </si>
  <si>
    <r>
      <rPr>
        <sz val="10"/>
        <color theme="1"/>
        <rFont val="Calibri"/>
        <family val="2"/>
      </rPr>
      <t>Long</t>
    </r>
  </si>
  <si>
    <r>
      <rPr>
        <sz val="10"/>
        <color theme="1"/>
        <rFont val="Calibri"/>
        <family val="2"/>
      </rPr>
      <t>Thaddeus</t>
    </r>
  </si>
  <si>
    <r>
      <rPr>
        <sz val="10"/>
        <color theme="1"/>
        <rFont val="Calibri"/>
        <family val="2"/>
      </rPr>
      <t>Associate Dir Rec Wellness</t>
    </r>
  </si>
  <si>
    <r>
      <rPr>
        <sz val="10"/>
        <color theme="1"/>
        <rFont val="Calibri"/>
        <family val="2"/>
      </rPr>
      <t>Director, Student/Acad Svcs</t>
    </r>
  </si>
  <si>
    <r>
      <rPr>
        <sz val="10"/>
        <color theme="1"/>
        <rFont val="Calibri"/>
        <family val="2"/>
      </rPr>
      <t>Student Services EDHD</t>
    </r>
  </si>
  <si>
    <r>
      <rPr>
        <sz val="10"/>
        <color theme="1"/>
        <rFont val="Calibri"/>
        <family val="2"/>
      </rPr>
      <t>Rohrs</t>
    </r>
  </si>
  <si>
    <r>
      <rPr>
        <sz val="10"/>
        <color theme="1"/>
        <rFont val="Calibri"/>
        <family val="2"/>
      </rPr>
      <t>Holden</t>
    </r>
  </si>
  <si>
    <r>
      <rPr>
        <sz val="10"/>
        <color theme="1"/>
        <rFont val="Calibri"/>
        <family val="2"/>
      </rPr>
      <t>Coord Lrn Comm, Dir Chap L Cnt</t>
    </r>
  </si>
  <si>
    <r>
      <rPr>
        <sz val="10"/>
        <color theme="1"/>
        <rFont val="Calibri"/>
        <family val="2"/>
      </rPr>
      <t>Chapman Learning Community</t>
    </r>
  </si>
  <si>
    <r>
      <rPr>
        <sz val="10"/>
        <color theme="1"/>
        <rFont val="Calibri"/>
        <family val="2"/>
      </rPr>
      <t>Oelkrug</t>
    </r>
  </si>
  <si>
    <r>
      <rPr>
        <sz val="10"/>
        <color theme="1"/>
        <rFont val="Calibri"/>
        <family val="2"/>
      </rPr>
      <t>Tammy</t>
    </r>
  </si>
  <si>
    <r>
      <rPr>
        <sz val="10"/>
        <color theme="1"/>
        <rFont val="Calibri"/>
        <family val="2"/>
      </rPr>
      <t>Director, MS in Anlytcs Progr</t>
    </r>
  </si>
  <si>
    <r>
      <rPr>
        <sz val="10"/>
        <color theme="1"/>
        <rFont val="Calibri"/>
        <family val="2"/>
      </rPr>
      <t>Zeigler</t>
    </r>
  </si>
  <si>
    <r>
      <rPr>
        <sz val="10"/>
        <color theme="1"/>
        <rFont val="Calibri"/>
        <family val="2"/>
      </rPr>
      <t>Stinson</t>
    </r>
  </si>
  <si>
    <r>
      <rPr>
        <sz val="10"/>
        <color theme="1"/>
        <rFont val="Calibri"/>
        <family val="2"/>
      </rPr>
      <t>Hampton</t>
    </r>
  </si>
  <si>
    <r>
      <rPr>
        <sz val="10"/>
        <color theme="1"/>
        <rFont val="Calibri"/>
        <family val="2"/>
      </rPr>
      <t>Janik</t>
    </r>
  </si>
  <si>
    <r>
      <rPr>
        <sz val="10"/>
        <color theme="1"/>
        <rFont val="Calibri"/>
        <family val="2"/>
      </rPr>
      <t>Director, Pre-College Programs</t>
    </r>
  </si>
  <si>
    <r>
      <rPr>
        <sz val="10"/>
        <color theme="1"/>
        <rFont val="Calibri"/>
        <family val="2"/>
      </rPr>
      <t>College Credit Plus Programs</t>
    </r>
  </si>
  <si>
    <r>
      <rPr>
        <sz val="10"/>
        <color theme="1"/>
        <rFont val="Calibri"/>
        <family val="2"/>
      </rPr>
      <t>Jurkovac</t>
    </r>
  </si>
  <si>
    <r>
      <rPr>
        <sz val="10"/>
        <color theme="1"/>
        <rFont val="Calibri"/>
        <family val="2"/>
      </rPr>
      <t>Fire-Political Science</t>
    </r>
  </si>
  <si>
    <r>
      <rPr>
        <sz val="10"/>
        <color theme="1"/>
        <rFont val="Calibri"/>
        <family val="2"/>
      </rPr>
      <t>Carle</t>
    </r>
  </si>
  <si>
    <r>
      <rPr>
        <sz val="10"/>
        <color theme="1"/>
        <rFont val="Calibri"/>
        <family val="2"/>
      </rPr>
      <t>Mkt &amp; Comm Account Manager</t>
    </r>
  </si>
  <si>
    <r>
      <rPr>
        <sz val="10"/>
        <color theme="1"/>
        <rFont val="Calibri"/>
        <family val="2"/>
      </rPr>
      <t>Braden</t>
    </r>
  </si>
  <si>
    <r>
      <rPr>
        <sz val="10"/>
        <color theme="1"/>
        <rFont val="Calibri"/>
        <family val="2"/>
      </rPr>
      <t>Abby</t>
    </r>
  </si>
  <si>
    <r>
      <rPr>
        <sz val="10"/>
        <color theme="1"/>
        <rFont val="Calibri"/>
        <family val="2"/>
      </rPr>
      <t>Watkins</t>
    </r>
  </si>
  <si>
    <r>
      <rPr>
        <sz val="10"/>
        <color theme="1"/>
        <rFont val="Calibri"/>
        <family val="2"/>
      </rPr>
      <t>Detwiler</t>
    </r>
  </si>
  <si>
    <r>
      <rPr>
        <sz val="10"/>
        <color theme="1"/>
        <rFont val="Calibri"/>
        <family val="2"/>
      </rPr>
      <t>Director, Web and New Media</t>
    </r>
  </si>
  <si>
    <r>
      <rPr>
        <sz val="10"/>
        <color theme="1"/>
        <rFont val="Calibri"/>
        <family val="2"/>
      </rPr>
      <t>Hamann</t>
    </r>
  </si>
  <si>
    <r>
      <rPr>
        <sz val="10"/>
        <color theme="1"/>
        <rFont val="Calibri"/>
        <family val="2"/>
      </rPr>
      <t>Dir Technology Support Svcs</t>
    </r>
  </si>
  <si>
    <r>
      <rPr>
        <sz val="10"/>
        <color theme="1"/>
        <rFont val="Calibri"/>
        <family val="2"/>
      </rPr>
      <t>Fire-Instructional Media</t>
    </r>
  </si>
  <si>
    <r>
      <rPr>
        <sz val="10"/>
        <color theme="1"/>
        <rFont val="Calibri"/>
        <family val="2"/>
      </rPr>
      <t>Williams</t>
    </r>
  </si>
  <si>
    <r>
      <rPr>
        <sz val="10"/>
        <color theme="1"/>
        <rFont val="Calibri"/>
        <family val="2"/>
      </rPr>
      <t>Lisk</t>
    </r>
  </si>
  <si>
    <r>
      <rPr>
        <sz val="10"/>
        <color theme="1"/>
        <rFont val="Calibri"/>
        <family val="2"/>
      </rPr>
      <t>Acad &amp; Collab Support Manager</t>
    </r>
  </si>
  <si>
    <r>
      <rPr>
        <sz val="10"/>
        <color theme="1"/>
        <rFont val="Calibri"/>
        <family val="2"/>
      </rPr>
      <t>Lemmerbrock</t>
    </r>
  </si>
  <si>
    <r>
      <rPr>
        <sz val="10"/>
        <color theme="1"/>
        <rFont val="Calibri"/>
        <family val="2"/>
      </rPr>
      <t>Facilities Information Mgr</t>
    </r>
  </si>
  <si>
    <r>
      <rPr>
        <sz val="10"/>
        <color theme="1"/>
        <rFont val="Calibri"/>
        <family val="2"/>
      </rPr>
      <t>Genovese</t>
    </r>
  </si>
  <si>
    <r>
      <rPr>
        <sz val="10"/>
        <color theme="1"/>
        <rFont val="Calibri"/>
        <family val="2"/>
      </rPr>
      <t>Fire-Natural/Social Science</t>
    </r>
  </si>
  <si>
    <r>
      <rPr>
        <sz val="10"/>
        <color theme="1"/>
        <rFont val="Calibri"/>
        <family val="2"/>
      </rPr>
      <t>Coons</t>
    </r>
  </si>
  <si>
    <r>
      <rPr>
        <sz val="10"/>
        <color theme="1"/>
        <rFont val="Calibri"/>
        <family val="2"/>
      </rPr>
      <t>Christian</t>
    </r>
  </si>
  <si>
    <r>
      <rPr>
        <sz val="10"/>
        <color theme="1"/>
        <rFont val="Calibri"/>
        <family val="2"/>
      </rPr>
      <t>Zayak</t>
    </r>
  </si>
  <si>
    <r>
      <rPr>
        <sz val="10"/>
        <color theme="1"/>
        <rFont val="Calibri"/>
        <family val="2"/>
      </rPr>
      <t>Alexey</t>
    </r>
  </si>
  <si>
    <r>
      <rPr>
        <sz val="10"/>
        <color theme="1"/>
        <rFont val="Calibri"/>
        <family val="2"/>
      </rPr>
      <t>Janusziewicz</t>
    </r>
  </si>
  <si>
    <r>
      <rPr>
        <sz val="10"/>
        <color theme="1"/>
        <rFont val="Calibri"/>
        <family val="2"/>
      </rPr>
      <t>Office of Residence Life</t>
    </r>
  </si>
  <si>
    <r>
      <rPr>
        <sz val="10"/>
        <color theme="1"/>
        <rFont val="Calibri"/>
        <family val="2"/>
      </rPr>
      <t>Fry</t>
    </r>
  </si>
  <si>
    <r>
      <rPr>
        <sz val="10"/>
        <color theme="1"/>
        <rFont val="Calibri"/>
        <family val="2"/>
      </rPr>
      <t>Electronic Resources Coordinat</t>
    </r>
  </si>
  <si>
    <r>
      <rPr>
        <sz val="10"/>
        <color theme="1"/>
        <rFont val="Calibri"/>
        <family val="2"/>
      </rPr>
      <t>Arnold</t>
    </r>
  </si>
  <si>
    <r>
      <rPr>
        <sz val="10"/>
        <color theme="1"/>
        <rFont val="Calibri"/>
        <family val="2"/>
      </rPr>
      <t>Dir Registration &amp; Scheduling</t>
    </r>
  </si>
  <si>
    <r>
      <rPr>
        <sz val="10"/>
        <color theme="1"/>
        <rFont val="Calibri"/>
        <family val="2"/>
      </rPr>
      <t>Burke</t>
    </r>
  </si>
  <si>
    <r>
      <rPr>
        <sz val="10"/>
        <color theme="1"/>
        <rFont val="Calibri"/>
        <family val="2"/>
      </rPr>
      <t>Brigid</t>
    </r>
  </si>
  <si>
    <r>
      <rPr>
        <sz val="10"/>
        <color theme="1"/>
        <rFont val="Calibri"/>
        <family val="2"/>
      </rPr>
      <t>Downard</t>
    </r>
  </si>
  <si>
    <r>
      <rPr>
        <sz val="10"/>
        <color theme="1"/>
        <rFont val="Calibri"/>
        <family val="2"/>
      </rPr>
      <t>Grubbs</t>
    </r>
  </si>
  <si>
    <r>
      <rPr>
        <sz val="10"/>
        <color theme="1"/>
        <rFont val="Calibri"/>
        <family val="2"/>
      </rPr>
      <t>Joshua</t>
    </r>
  </si>
  <si>
    <r>
      <rPr>
        <sz val="10"/>
        <color theme="1"/>
        <rFont val="Calibri"/>
        <family val="2"/>
      </rPr>
      <t>Mereoiu</t>
    </r>
  </si>
  <si>
    <r>
      <rPr>
        <sz val="10"/>
        <color theme="1"/>
        <rFont val="Calibri"/>
        <family val="2"/>
      </rPr>
      <t>Mariana</t>
    </r>
  </si>
  <si>
    <r>
      <rPr>
        <sz val="10"/>
        <color theme="1"/>
        <rFont val="Calibri"/>
        <family val="2"/>
      </rPr>
      <t>DeNardo</t>
    </r>
  </si>
  <si>
    <r>
      <rPr>
        <sz val="10"/>
        <color theme="1"/>
        <rFont val="Calibri"/>
        <family val="2"/>
      </rPr>
      <t>Faith</t>
    </r>
  </si>
  <si>
    <r>
      <rPr>
        <sz val="10"/>
        <color theme="1"/>
        <rFont val="Calibri"/>
        <family val="2"/>
      </rPr>
      <t>Title IX Coord/Dir of Wellness</t>
    </r>
  </si>
  <si>
    <r>
      <rPr>
        <sz val="10"/>
        <color theme="1"/>
        <rFont val="Calibri"/>
        <family val="2"/>
      </rPr>
      <t>Barhite</t>
    </r>
  </si>
  <si>
    <r>
      <rPr>
        <sz val="10"/>
        <color theme="1"/>
        <rFont val="Calibri"/>
        <family val="2"/>
      </rPr>
      <t>Brandi</t>
    </r>
  </si>
  <si>
    <r>
      <rPr>
        <sz val="10"/>
        <color theme="1"/>
        <rFont val="Calibri"/>
        <family val="2"/>
      </rPr>
      <t>Director, Enrollment Communica</t>
    </r>
  </si>
  <si>
    <r>
      <rPr>
        <sz val="10"/>
        <color theme="1"/>
        <rFont val="Calibri"/>
        <family val="2"/>
      </rPr>
      <t>Brigette</t>
    </r>
  </si>
  <si>
    <r>
      <rPr>
        <sz val="10"/>
        <color theme="1"/>
        <rFont val="Calibri"/>
        <family val="2"/>
      </rPr>
      <t>Kimaid</t>
    </r>
  </si>
  <si>
    <r>
      <rPr>
        <sz val="10"/>
        <color theme="1"/>
        <rFont val="Calibri"/>
        <family val="2"/>
      </rPr>
      <t>Fire-History</t>
    </r>
  </si>
  <si>
    <r>
      <rPr>
        <sz val="10"/>
        <color theme="1"/>
        <rFont val="Calibri"/>
        <family val="2"/>
      </rPr>
      <t>Mora</t>
    </r>
  </si>
  <si>
    <r>
      <rPr>
        <sz val="10"/>
        <color theme="1"/>
        <rFont val="Calibri"/>
        <family val="2"/>
      </rPr>
      <t>Cordula</t>
    </r>
  </si>
  <si>
    <r>
      <rPr>
        <sz val="10"/>
        <color theme="1"/>
        <rFont val="Calibri"/>
        <family val="2"/>
      </rPr>
      <t>Director, Undergrad Research</t>
    </r>
  </si>
  <si>
    <r>
      <rPr>
        <sz val="10"/>
        <color theme="1"/>
        <rFont val="Calibri"/>
        <family val="2"/>
      </rPr>
      <t>Bidart-Bouzat</t>
    </r>
  </si>
  <si>
    <r>
      <rPr>
        <sz val="10"/>
        <color theme="1"/>
        <rFont val="Calibri"/>
        <family val="2"/>
      </rPr>
      <t>Dicke</t>
    </r>
  </si>
  <si>
    <r>
      <rPr>
        <sz val="10"/>
        <color theme="1"/>
        <rFont val="Calibri"/>
        <family val="2"/>
      </rPr>
      <t>Rhonda</t>
    </r>
  </si>
  <si>
    <r>
      <rPr>
        <sz val="10"/>
        <color theme="1"/>
        <rFont val="Calibri"/>
        <family val="2"/>
      </rPr>
      <t>Manager, Payroll Accounting</t>
    </r>
  </si>
  <si>
    <r>
      <rPr>
        <sz val="10"/>
        <color theme="1"/>
        <rFont val="Calibri"/>
        <family val="2"/>
      </rPr>
      <t>Bostic</t>
    </r>
  </si>
  <si>
    <r>
      <rPr>
        <sz val="10"/>
        <color theme="1"/>
        <rFont val="Calibri"/>
        <family val="2"/>
      </rPr>
      <t>Keyes</t>
    </r>
  </si>
  <si>
    <r>
      <rPr>
        <sz val="10"/>
        <color theme="1"/>
        <rFont val="Calibri"/>
        <family val="2"/>
      </rPr>
      <t>Starr</t>
    </r>
  </si>
  <si>
    <r>
      <rPr>
        <sz val="10"/>
        <color theme="1"/>
        <rFont val="Calibri"/>
        <family val="2"/>
      </rPr>
      <t>Boman</t>
    </r>
  </si>
  <si>
    <r>
      <rPr>
        <sz val="10"/>
        <color theme="1"/>
        <rFont val="Calibri"/>
        <family val="2"/>
      </rPr>
      <t>Ilbeigi</t>
    </r>
  </si>
  <si>
    <r>
      <rPr>
        <sz val="10"/>
        <color theme="1"/>
        <rFont val="Calibri"/>
        <family val="2"/>
      </rPr>
      <t>Jianxuan</t>
    </r>
  </si>
  <si>
    <r>
      <rPr>
        <sz val="10"/>
        <color theme="1"/>
        <rFont val="Calibri"/>
        <family val="2"/>
      </rPr>
      <t>McBride</t>
    </r>
  </si>
  <si>
    <r>
      <rPr>
        <sz val="10"/>
        <color theme="1"/>
        <rFont val="Calibri"/>
        <family val="2"/>
      </rPr>
      <t>Mills</t>
    </r>
  </si>
  <si>
    <r>
      <rPr>
        <sz val="10"/>
        <color theme="1"/>
        <rFont val="Calibri"/>
        <family val="2"/>
      </rPr>
      <t>Russell</t>
    </r>
  </si>
  <si>
    <r>
      <rPr>
        <sz val="10"/>
        <color theme="1"/>
        <rFont val="Calibri"/>
        <family val="2"/>
      </rPr>
      <t>Bechstein</t>
    </r>
  </si>
  <si>
    <r>
      <rPr>
        <sz val="10"/>
        <color theme="1"/>
        <rFont val="Calibri"/>
        <family val="2"/>
      </rPr>
      <t>Senior Systems Administrator</t>
    </r>
  </si>
  <si>
    <r>
      <rPr>
        <sz val="10"/>
        <color theme="1"/>
        <rFont val="Calibri"/>
        <family val="2"/>
      </rPr>
      <t>Fritsch</t>
    </r>
  </si>
  <si>
    <r>
      <rPr>
        <sz val="10"/>
        <color theme="1"/>
        <rFont val="Calibri"/>
        <family val="2"/>
      </rPr>
      <t>Stefan</t>
    </r>
  </si>
  <si>
    <r>
      <rPr>
        <sz val="10"/>
        <color theme="1"/>
        <rFont val="Calibri"/>
        <family val="2"/>
      </rPr>
      <t>Hester</t>
    </r>
  </si>
  <si>
    <r>
      <rPr>
        <sz val="10"/>
        <color theme="1"/>
        <rFont val="Calibri"/>
        <family val="2"/>
      </rPr>
      <t>Manager, Electrical/Mechanical</t>
    </r>
  </si>
  <si>
    <r>
      <rPr>
        <sz val="10"/>
        <color theme="1"/>
        <rFont val="Calibri"/>
        <family val="2"/>
      </rPr>
      <t>Nichols</t>
    </r>
  </si>
  <si>
    <r>
      <rPr>
        <sz val="10"/>
        <color theme="1"/>
        <rFont val="Calibri"/>
        <family val="2"/>
      </rPr>
      <t>Head Men's Soccer Coach</t>
    </r>
  </si>
  <si>
    <r>
      <rPr>
        <sz val="10"/>
        <color theme="1"/>
        <rFont val="Calibri"/>
        <family val="2"/>
      </rPr>
      <t>Soccer - Men</t>
    </r>
  </si>
  <si>
    <r>
      <rPr>
        <sz val="10"/>
        <color theme="1"/>
        <rFont val="Calibri"/>
        <family val="2"/>
      </rPr>
      <t>Kendall</t>
    </r>
  </si>
  <si>
    <r>
      <rPr>
        <sz val="10"/>
        <color theme="1"/>
        <rFont val="Calibri"/>
        <family val="2"/>
      </rPr>
      <t>Dir Media Acquision/Stor/Distr</t>
    </r>
  </si>
  <si>
    <r>
      <rPr>
        <sz val="10"/>
        <color theme="1"/>
        <rFont val="Calibri"/>
        <family val="2"/>
      </rPr>
      <t>Good</t>
    </r>
  </si>
  <si>
    <r>
      <rPr>
        <sz val="10"/>
        <color theme="1"/>
        <rFont val="Calibri"/>
        <family val="2"/>
      </rPr>
      <t>Stucker</t>
    </r>
  </si>
  <si>
    <r>
      <rPr>
        <sz val="10"/>
        <color theme="1"/>
        <rFont val="Calibri"/>
        <family val="2"/>
      </rPr>
      <t>Handyside</t>
    </r>
  </si>
  <si>
    <r>
      <rPr>
        <sz val="10"/>
        <color theme="1"/>
        <rFont val="Calibri"/>
        <family val="2"/>
      </rPr>
      <t>Pelini</t>
    </r>
  </si>
  <si>
    <r>
      <rPr>
        <sz val="10"/>
        <color theme="1"/>
        <rFont val="Calibri"/>
        <family val="2"/>
      </rPr>
      <t>Shaal</t>
    </r>
  </si>
  <si>
    <r>
      <rPr>
        <sz val="10"/>
        <color theme="1"/>
        <rFont val="Calibri"/>
        <family val="2"/>
      </rPr>
      <t>Senior Associate Director</t>
    </r>
  </si>
  <si>
    <r>
      <rPr>
        <sz val="10"/>
        <color theme="1"/>
        <rFont val="Calibri"/>
        <family val="2"/>
      </rPr>
      <t>Ducar</t>
    </r>
  </si>
  <si>
    <r>
      <rPr>
        <sz val="10"/>
        <color theme="1"/>
        <rFont val="Calibri"/>
        <family val="2"/>
      </rPr>
      <t>Sweetser</t>
    </r>
  </si>
  <si>
    <r>
      <rPr>
        <sz val="10"/>
        <color theme="1"/>
        <rFont val="Calibri"/>
        <family val="2"/>
      </rPr>
      <t>Head, Archival Collections</t>
    </r>
  </si>
  <si>
    <r>
      <rPr>
        <sz val="10"/>
        <color theme="1"/>
        <rFont val="Calibri"/>
        <family val="2"/>
      </rPr>
      <t>Engebretsen-Broman</t>
    </r>
  </si>
  <si>
    <r>
      <rPr>
        <sz val="10"/>
        <color theme="1"/>
        <rFont val="Calibri"/>
        <family val="2"/>
      </rPr>
      <t>Nora</t>
    </r>
  </si>
  <si>
    <r>
      <rPr>
        <sz val="10"/>
        <color theme="1"/>
        <rFont val="Calibri"/>
        <family val="2"/>
      </rPr>
      <t>Pearson</t>
    </r>
  </si>
  <si>
    <r>
      <rPr>
        <sz val="10"/>
        <color theme="1"/>
        <rFont val="Calibri"/>
        <family val="2"/>
      </rPr>
      <t>Petrea</t>
    </r>
  </si>
  <si>
    <r>
      <rPr>
        <sz val="10"/>
        <color theme="1"/>
        <rFont val="Calibri"/>
        <family val="2"/>
      </rPr>
      <t>Senior Systems Analyst</t>
    </r>
  </si>
  <si>
    <r>
      <rPr>
        <sz val="10"/>
        <color theme="1"/>
        <rFont val="Calibri"/>
        <family val="2"/>
      </rPr>
      <t>Rainey</t>
    </r>
  </si>
  <si>
    <r>
      <rPr>
        <sz val="10"/>
        <color theme="1"/>
        <rFont val="Calibri"/>
        <family val="2"/>
      </rPr>
      <t>Sarah</t>
    </r>
  </si>
  <si>
    <r>
      <rPr>
        <sz val="10"/>
        <color theme="1"/>
        <rFont val="Calibri"/>
        <family val="2"/>
      </rPr>
      <t>Foell</t>
    </r>
  </si>
  <si>
    <r>
      <rPr>
        <sz val="10"/>
        <color theme="1"/>
        <rFont val="Calibri"/>
        <family val="2"/>
      </rPr>
      <t>Kristie</t>
    </r>
  </si>
  <si>
    <r>
      <rPr>
        <sz val="10"/>
        <color theme="1"/>
        <rFont val="Calibri"/>
        <family val="2"/>
      </rPr>
      <t>Peggy</t>
    </r>
  </si>
  <si>
    <r>
      <rPr>
        <sz val="10"/>
        <color theme="1"/>
        <rFont val="Calibri"/>
        <family val="2"/>
      </rPr>
      <t>Director, Accessibility Servcs</t>
    </r>
  </si>
  <si>
    <r>
      <rPr>
        <sz val="10"/>
        <color theme="1"/>
        <rFont val="Calibri"/>
        <family val="2"/>
      </rPr>
      <t>Accessibility Services</t>
    </r>
  </si>
  <si>
    <r>
      <rPr>
        <sz val="10"/>
        <color theme="1"/>
        <rFont val="Calibri"/>
        <family val="2"/>
      </rPr>
      <t>Vallier</t>
    </r>
  </si>
  <si>
    <r>
      <rPr>
        <sz val="10"/>
        <color theme="1"/>
        <rFont val="Calibri"/>
        <family val="2"/>
      </rPr>
      <t>Schnepp</t>
    </r>
  </si>
  <si>
    <r>
      <rPr>
        <sz val="10"/>
        <color theme="1"/>
        <rFont val="Calibri"/>
        <family val="2"/>
      </rPr>
      <t>Jerry</t>
    </r>
  </si>
  <si>
    <r>
      <rPr>
        <sz val="10"/>
        <color theme="1"/>
        <rFont val="Calibri"/>
        <family val="2"/>
      </rPr>
      <t>Jacqueline</t>
    </r>
  </si>
  <si>
    <r>
      <rPr>
        <sz val="10"/>
        <color theme="1"/>
        <rFont val="Calibri"/>
        <family val="2"/>
      </rPr>
      <t>Gallery Director/Art</t>
    </r>
  </si>
  <si>
    <r>
      <rPr>
        <sz val="10"/>
        <color theme="1"/>
        <rFont val="Calibri"/>
        <family val="2"/>
      </rPr>
      <t>Panas</t>
    </r>
  </si>
  <si>
    <r>
      <rPr>
        <sz val="10"/>
        <color theme="1"/>
        <rFont val="Calibri"/>
        <family val="2"/>
      </rPr>
      <t>Ludmyla</t>
    </r>
  </si>
  <si>
    <r>
      <rPr>
        <sz val="10"/>
        <color theme="1"/>
        <rFont val="Calibri"/>
        <family val="2"/>
      </rPr>
      <t>Rudisill</t>
    </r>
  </si>
  <si>
    <r>
      <rPr>
        <sz val="10"/>
        <color theme="1"/>
        <rFont val="Calibri"/>
        <family val="2"/>
      </rPr>
      <t>Diehl</t>
    </r>
  </si>
  <si>
    <r>
      <rPr>
        <sz val="10"/>
        <color theme="1"/>
        <rFont val="Calibri"/>
        <family val="2"/>
      </rPr>
      <t>Cardenas</t>
    </r>
  </si>
  <si>
    <r>
      <rPr>
        <sz val="10"/>
        <color theme="1"/>
        <rFont val="Calibri"/>
        <family val="2"/>
      </rPr>
      <t>Admin, Assess, Accred, Analytc</t>
    </r>
  </si>
  <si>
    <r>
      <rPr>
        <sz val="10"/>
        <color theme="1"/>
        <rFont val="Calibri"/>
        <family val="2"/>
      </rPr>
      <t>McCluney</t>
    </r>
  </si>
  <si>
    <r>
      <rPr>
        <sz val="10"/>
        <color theme="1"/>
        <rFont val="Calibri"/>
        <family val="2"/>
      </rPr>
      <t>Carlson</t>
    </r>
  </si>
  <si>
    <r>
      <rPr>
        <sz val="10"/>
        <color theme="1"/>
        <rFont val="Calibri"/>
        <family val="2"/>
      </rPr>
      <t>Jadwiga</t>
    </r>
  </si>
  <si>
    <r>
      <rPr>
        <sz val="10"/>
        <color theme="1"/>
        <rFont val="Calibri"/>
        <family val="2"/>
      </rPr>
      <t>Siebenaler</t>
    </r>
  </si>
  <si>
    <r>
      <rPr>
        <sz val="10"/>
        <color theme="1"/>
        <rFont val="Calibri"/>
        <family val="2"/>
      </rPr>
      <t>Assoc Dir, Career Accelerater</t>
    </r>
  </si>
  <si>
    <r>
      <rPr>
        <sz val="10"/>
        <color theme="1"/>
        <rFont val="Calibri"/>
        <family val="2"/>
      </rPr>
      <t>Treece</t>
    </r>
  </si>
  <si>
    <r>
      <rPr>
        <sz val="10"/>
        <color theme="1"/>
        <rFont val="Calibri"/>
        <family val="2"/>
      </rPr>
      <t>Fuller</t>
    </r>
  </si>
  <si>
    <r>
      <rPr>
        <sz val="10"/>
        <color theme="1"/>
        <rFont val="Calibri"/>
        <family val="2"/>
      </rPr>
      <t>Senior System Administrator-Ac</t>
    </r>
  </si>
  <si>
    <r>
      <rPr>
        <sz val="10"/>
        <color theme="1"/>
        <rFont val="Calibri"/>
        <family val="2"/>
      </rPr>
      <t>Simic</t>
    </r>
  </si>
  <si>
    <r>
      <rPr>
        <sz val="10"/>
        <color theme="1"/>
        <rFont val="Calibri"/>
        <family val="2"/>
      </rPr>
      <t>Anita</t>
    </r>
  </si>
  <si>
    <r>
      <rPr>
        <sz val="10"/>
        <color theme="1"/>
        <rFont val="Calibri"/>
        <family val="2"/>
      </rPr>
      <t>Thomson</t>
    </r>
  </si>
  <si>
    <r>
      <rPr>
        <sz val="10"/>
        <color theme="1"/>
        <rFont val="Calibri"/>
        <family val="2"/>
      </rPr>
      <t>University Bookstore</t>
    </r>
  </si>
  <si>
    <r>
      <rPr>
        <sz val="10"/>
        <color theme="1"/>
        <rFont val="Calibri"/>
        <family val="2"/>
      </rPr>
      <t>Heilmeier</t>
    </r>
  </si>
  <si>
    <r>
      <rPr>
        <sz val="10"/>
        <color theme="1"/>
        <rFont val="Calibri"/>
        <family val="2"/>
      </rPr>
      <t>Associate Director, Admissions</t>
    </r>
  </si>
  <si>
    <r>
      <rPr>
        <sz val="10"/>
        <color theme="1"/>
        <rFont val="Calibri"/>
        <family val="2"/>
      </rPr>
      <t>Hall</t>
    </r>
  </si>
  <si>
    <r>
      <rPr>
        <sz val="10"/>
        <color theme="1"/>
        <rFont val="Calibri"/>
        <family val="2"/>
      </rPr>
      <t>Applications Developer</t>
    </r>
  </si>
  <si>
    <r>
      <rPr>
        <sz val="10"/>
        <color theme="1"/>
        <rFont val="Calibri"/>
        <family val="2"/>
      </rPr>
      <t>Robinson</t>
    </r>
  </si>
  <si>
    <r>
      <rPr>
        <sz val="10"/>
        <color theme="1"/>
        <rFont val="Calibri"/>
        <family val="2"/>
      </rPr>
      <t>Sohoni</t>
    </r>
  </si>
  <si>
    <r>
      <rPr>
        <sz val="10"/>
        <color theme="1"/>
        <rFont val="Calibri"/>
        <family val="2"/>
      </rPr>
      <t>Ashutosh</t>
    </r>
  </si>
  <si>
    <r>
      <rPr>
        <sz val="10"/>
        <color theme="1"/>
        <rFont val="Calibri"/>
        <family val="2"/>
      </rPr>
      <t>Kita</t>
    </r>
  </si>
  <si>
    <r>
      <rPr>
        <sz val="10"/>
        <color theme="1"/>
        <rFont val="Calibri"/>
        <family val="2"/>
      </rPr>
      <t>Rosati</t>
    </r>
  </si>
  <si>
    <r>
      <rPr>
        <sz val="10"/>
        <color theme="1"/>
        <rFont val="Calibri"/>
        <family val="2"/>
      </rPr>
      <t>Clayton</t>
    </r>
  </si>
  <si>
    <r>
      <rPr>
        <sz val="10"/>
        <color theme="1"/>
        <rFont val="Calibri"/>
        <family val="2"/>
      </rPr>
      <t>Boo</t>
    </r>
  </si>
  <si>
    <r>
      <rPr>
        <sz val="10"/>
        <color theme="1"/>
        <rFont val="Calibri"/>
        <family val="2"/>
      </rPr>
      <t>Senior Internal Auditor</t>
    </r>
  </si>
  <si>
    <r>
      <rPr>
        <sz val="10"/>
        <color theme="1"/>
        <rFont val="Calibri"/>
        <family val="2"/>
      </rPr>
      <t>Conor</t>
    </r>
  </si>
  <si>
    <r>
      <rPr>
        <sz val="10"/>
        <color theme="1"/>
        <rFont val="Calibri"/>
        <family val="2"/>
      </rPr>
      <t>Eggenton</t>
    </r>
  </si>
  <si>
    <r>
      <rPr>
        <sz val="10"/>
        <color theme="1"/>
        <rFont val="Calibri"/>
        <family val="2"/>
      </rPr>
      <t>Associate Director for Systems</t>
    </r>
  </si>
  <si>
    <r>
      <rPr>
        <sz val="10"/>
        <color theme="1"/>
        <rFont val="Calibri"/>
        <family val="2"/>
      </rPr>
      <t>Larry</t>
    </r>
  </si>
  <si>
    <r>
      <rPr>
        <sz val="10"/>
        <color theme="1"/>
        <rFont val="Calibri"/>
        <family val="2"/>
      </rPr>
      <t>Manager, Budgets &amp; Operations</t>
    </r>
  </si>
  <si>
    <r>
      <rPr>
        <sz val="10"/>
        <color theme="1"/>
        <rFont val="Calibri"/>
        <family val="2"/>
      </rPr>
      <t>Eid</t>
    </r>
  </si>
  <si>
    <r>
      <rPr>
        <sz val="10"/>
        <color theme="1"/>
        <rFont val="Calibri"/>
        <family val="2"/>
      </rPr>
      <t>Mowen</t>
    </r>
  </si>
  <si>
    <r>
      <rPr>
        <sz val="10"/>
        <color theme="1"/>
        <rFont val="Calibri"/>
        <family val="2"/>
      </rPr>
      <t>Dimoff</t>
    </r>
  </si>
  <si>
    <r>
      <rPr>
        <sz val="10"/>
        <color theme="1"/>
        <rFont val="Calibri"/>
        <family val="2"/>
      </rPr>
      <t>Director, Career Center</t>
    </r>
  </si>
  <si>
    <r>
      <rPr>
        <sz val="10"/>
        <color theme="1"/>
        <rFont val="Calibri"/>
        <family val="2"/>
      </rPr>
      <t>Lawson-Miesmer</t>
    </r>
  </si>
  <si>
    <r>
      <rPr>
        <sz val="10"/>
        <color theme="1"/>
        <rFont val="Calibri"/>
        <family val="2"/>
      </rPr>
      <t>HHS Advising Center</t>
    </r>
  </si>
  <si>
    <r>
      <rPr>
        <sz val="10"/>
        <color theme="1"/>
        <rFont val="Calibri"/>
        <family val="2"/>
      </rPr>
      <t>Director of Stewardship</t>
    </r>
  </si>
  <si>
    <r>
      <rPr>
        <sz val="10"/>
        <color theme="1"/>
        <rFont val="Calibri"/>
        <family val="2"/>
      </rPr>
      <t>Bixler</t>
    </r>
  </si>
  <si>
    <r>
      <rPr>
        <sz val="10"/>
        <color theme="1"/>
        <rFont val="Calibri"/>
        <family val="2"/>
      </rPr>
      <t>Montana</t>
    </r>
  </si>
  <si>
    <r>
      <rPr>
        <sz val="10"/>
        <color theme="1"/>
        <rFont val="Calibri"/>
        <family val="2"/>
      </rPr>
      <t>Khorshidifard</t>
    </r>
  </si>
  <si>
    <r>
      <rPr>
        <sz val="10"/>
        <color theme="1"/>
        <rFont val="Calibri"/>
        <family val="2"/>
      </rPr>
      <t>Fairbairn</t>
    </r>
  </si>
  <si>
    <r>
      <rPr>
        <sz val="10"/>
        <color theme="1"/>
        <rFont val="Calibri"/>
        <family val="2"/>
      </rPr>
      <t>Wells-Jensen</t>
    </r>
  </si>
  <si>
    <r>
      <rPr>
        <sz val="10"/>
        <color theme="1"/>
        <rFont val="Calibri"/>
        <family val="2"/>
      </rPr>
      <t>Atkinson</t>
    </r>
  </si>
  <si>
    <r>
      <rPr>
        <sz val="10"/>
        <color theme="1"/>
        <rFont val="Calibri"/>
        <family val="2"/>
      </rPr>
      <t>Kern</t>
    </r>
  </si>
  <si>
    <r>
      <rPr>
        <sz val="10"/>
        <color theme="1"/>
        <rFont val="Calibri"/>
        <family val="2"/>
      </rPr>
      <t>Kirk</t>
    </r>
  </si>
  <si>
    <r>
      <rPr>
        <sz val="10"/>
        <color theme="1"/>
        <rFont val="Calibri"/>
        <family val="2"/>
      </rPr>
      <t>Int Director, Dallas Hamltn Cr</t>
    </r>
  </si>
  <si>
    <r>
      <rPr>
        <sz val="10"/>
        <color theme="1"/>
        <rFont val="Calibri"/>
        <family val="2"/>
      </rPr>
      <t>Konecny</t>
    </r>
  </si>
  <si>
    <r>
      <rPr>
        <sz val="10"/>
        <color theme="1"/>
        <rFont val="Calibri"/>
        <family val="2"/>
      </rPr>
      <t>Lise</t>
    </r>
  </si>
  <si>
    <r>
      <rPr>
        <sz val="10"/>
        <color theme="1"/>
        <rFont val="Calibri"/>
        <family val="2"/>
      </rPr>
      <t>Associate Director, Campus Svc</t>
    </r>
  </si>
  <si>
    <r>
      <rPr>
        <sz val="10"/>
        <color theme="1"/>
        <rFont val="Calibri"/>
        <family val="2"/>
      </rPr>
      <t>Campus Services</t>
    </r>
  </si>
  <si>
    <r>
      <rPr>
        <sz val="10"/>
        <color theme="1"/>
        <rFont val="Calibri"/>
        <family val="2"/>
      </rPr>
      <t>Agrawal</t>
    </r>
  </si>
  <si>
    <r>
      <rPr>
        <sz val="10"/>
        <color theme="1"/>
        <rFont val="Calibri"/>
        <family val="2"/>
      </rPr>
      <t>Pallavi</t>
    </r>
  </si>
  <si>
    <r>
      <rPr>
        <sz val="10"/>
        <color theme="1"/>
        <rFont val="Calibri"/>
        <family val="2"/>
      </rPr>
      <t>Love</t>
    </r>
  </si>
  <si>
    <r>
      <rPr>
        <sz val="10"/>
        <color theme="1"/>
        <rFont val="Calibri"/>
        <family val="2"/>
      </rPr>
      <t>Kimmel</t>
    </r>
  </si>
  <si>
    <r>
      <rPr>
        <sz val="10"/>
        <color theme="1"/>
        <rFont val="Calibri"/>
        <family val="2"/>
      </rPr>
      <t>Peet</t>
    </r>
  </si>
  <si>
    <r>
      <rPr>
        <sz val="10"/>
        <color theme="1"/>
        <rFont val="Calibri"/>
        <family val="2"/>
      </rPr>
      <t>Poor</t>
    </r>
  </si>
  <si>
    <r>
      <rPr>
        <sz val="10"/>
        <color theme="1"/>
        <rFont val="Calibri"/>
        <family val="2"/>
      </rPr>
      <t>Delgado</t>
    </r>
  </si>
  <si>
    <r>
      <rPr>
        <sz val="10"/>
        <color theme="1"/>
        <rFont val="Calibri"/>
        <family val="2"/>
      </rPr>
      <t>Ernesto</t>
    </r>
  </si>
  <si>
    <r>
      <rPr>
        <sz val="10"/>
        <color theme="1"/>
        <rFont val="Calibri"/>
        <family val="2"/>
      </rPr>
      <t>Bell</t>
    </r>
  </si>
  <si>
    <r>
      <rPr>
        <sz val="10"/>
        <color theme="1"/>
        <rFont val="Calibri"/>
        <family val="2"/>
      </rPr>
      <t>Director of Photography</t>
    </r>
  </si>
  <si>
    <r>
      <rPr>
        <sz val="10"/>
        <color theme="1"/>
        <rFont val="Calibri"/>
        <family val="2"/>
      </rPr>
      <t>Adams</t>
    </r>
  </si>
  <si>
    <r>
      <rPr>
        <sz val="10"/>
        <color theme="1"/>
        <rFont val="Calibri"/>
        <family val="2"/>
      </rPr>
      <t>Addison</t>
    </r>
  </si>
  <si>
    <r>
      <rPr>
        <sz val="10"/>
        <color theme="1"/>
        <rFont val="Calibri"/>
        <family val="2"/>
      </rPr>
      <t>Beck</t>
    </r>
  </si>
  <si>
    <r>
      <rPr>
        <sz val="10"/>
        <color theme="1"/>
        <rFont val="Calibri"/>
        <family val="2"/>
      </rPr>
      <t>DeGroot</t>
    </r>
  </si>
  <si>
    <r>
      <rPr>
        <sz val="10"/>
        <color theme="1"/>
        <rFont val="Calibri"/>
        <family val="2"/>
      </rPr>
      <t>Karly</t>
    </r>
  </si>
  <si>
    <r>
      <rPr>
        <sz val="10"/>
        <color theme="1"/>
        <rFont val="Calibri"/>
        <family val="2"/>
      </rPr>
      <t>Director of Development</t>
    </r>
  </si>
  <si>
    <r>
      <rPr>
        <sz val="10"/>
        <color theme="1"/>
        <rFont val="Calibri"/>
        <family val="2"/>
      </rPr>
      <t>Kristina</t>
    </r>
  </si>
  <si>
    <r>
      <rPr>
        <sz val="10"/>
        <color theme="1"/>
        <rFont val="Calibri"/>
        <family val="2"/>
      </rPr>
      <t>Lawrie</t>
    </r>
  </si>
  <si>
    <r>
      <rPr>
        <sz val="10"/>
        <color theme="1"/>
        <rFont val="Calibri"/>
        <family val="2"/>
      </rPr>
      <t>Int Director of Residence Life</t>
    </r>
  </si>
  <si>
    <r>
      <rPr>
        <sz val="10"/>
        <color theme="1"/>
        <rFont val="Calibri"/>
        <family val="2"/>
      </rPr>
      <t>Terry-Fritsch</t>
    </r>
  </si>
  <si>
    <r>
      <rPr>
        <sz val="10"/>
        <color theme="1"/>
        <rFont val="Calibri"/>
        <family val="2"/>
      </rPr>
      <t>Allison</t>
    </r>
  </si>
  <si>
    <r>
      <rPr>
        <sz val="10"/>
        <color theme="1"/>
        <rFont val="Calibri"/>
        <family val="2"/>
      </rPr>
      <t>Courbat</t>
    </r>
  </si>
  <si>
    <r>
      <rPr>
        <sz val="10"/>
        <color theme="1"/>
        <rFont val="Calibri"/>
        <family val="2"/>
      </rPr>
      <t>Rinearson</t>
    </r>
  </si>
  <si>
    <r>
      <rPr>
        <sz val="10"/>
        <color theme="1"/>
        <rFont val="Calibri"/>
        <family val="2"/>
      </rPr>
      <t>Carla</t>
    </r>
  </si>
  <si>
    <r>
      <rPr>
        <sz val="10"/>
        <color theme="1"/>
        <rFont val="Calibri"/>
        <family val="2"/>
      </rPr>
      <t>Dubasik</t>
    </r>
  </si>
  <si>
    <r>
      <rPr>
        <sz val="10"/>
        <color theme="1"/>
        <rFont val="Calibri"/>
        <family val="2"/>
      </rPr>
      <t>Edminster</t>
    </r>
  </si>
  <si>
    <r>
      <rPr>
        <sz val="10"/>
        <color theme="1"/>
        <rFont val="Calibri"/>
        <family val="2"/>
      </rPr>
      <t>Strang</t>
    </r>
  </si>
  <si>
    <r>
      <rPr>
        <sz val="10"/>
        <color theme="1"/>
        <rFont val="Calibri"/>
        <family val="2"/>
      </rPr>
      <t>Library ITS Manager</t>
    </r>
  </si>
  <si>
    <r>
      <rPr>
        <sz val="10"/>
        <color theme="1"/>
        <rFont val="Calibri"/>
        <family val="2"/>
      </rPr>
      <t>Sutton</t>
    </r>
  </si>
  <si>
    <r>
      <rPr>
        <sz val="10"/>
        <color theme="1"/>
        <rFont val="Calibri"/>
        <family val="2"/>
      </rPr>
      <t>Mearl</t>
    </r>
  </si>
  <si>
    <r>
      <rPr>
        <sz val="10"/>
        <color theme="1"/>
        <rFont val="Calibri"/>
        <family val="2"/>
      </rPr>
      <t>Pardon</t>
    </r>
  </si>
  <si>
    <r>
      <rPr>
        <sz val="10"/>
        <color theme="1"/>
        <rFont val="Calibri"/>
        <family val="2"/>
      </rPr>
      <t>Joanna</t>
    </r>
  </si>
  <si>
    <r>
      <rPr>
        <sz val="10"/>
        <color theme="1"/>
        <rFont val="Calibri"/>
        <family val="2"/>
      </rPr>
      <t>Manager, Grants Accounting</t>
    </r>
  </si>
  <si>
    <r>
      <rPr>
        <sz val="10"/>
        <color theme="1"/>
        <rFont val="Calibri"/>
        <family val="2"/>
      </rPr>
      <t>Mancuso</t>
    </r>
  </si>
  <si>
    <r>
      <rPr>
        <sz val="10"/>
        <color theme="1"/>
        <rFont val="Calibri"/>
        <family val="2"/>
      </rPr>
      <t>Hanna-Garlitz</t>
    </r>
  </si>
  <si>
    <r>
      <rPr>
        <sz val="10"/>
        <color theme="1"/>
        <rFont val="Calibri"/>
        <family val="2"/>
      </rPr>
      <t>Kalaf-Hughes</t>
    </r>
  </si>
  <si>
    <r>
      <rPr>
        <sz val="10"/>
        <color theme="1"/>
        <rFont val="Calibri"/>
        <family val="2"/>
      </rPr>
      <t>Nicole</t>
    </r>
  </si>
  <si>
    <r>
      <rPr>
        <sz val="10"/>
        <color theme="1"/>
        <rFont val="Calibri"/>
        <family val="2"/>
      </rPr>
      <t>Gruenhagen</t>
    </r>
  </si>
  <si>
    <r>
      <rPr>
        <sz val="10"/>
        <color theme="1"/>
        <rFont val="Calibri"/>
        <family val="2"/>
      </rPr>
      <t>Euler</t>
    </r>
  </si>
  <si>
    <r>
      <rPr>
        <sz val="10"/>
        <color theme="1"/>
        <rFont val="Calibri"/>
        <family val="2"/>
      </rPr>
      <t>Robin</t>
    </r>
  </si>
  <si>
    <r>
      <rPr>
        <sz val="10"/>
        <color theme="1"/>
        <rFont val="Calibri"/>
        <family val="2"/>
      </rPr>
      <t>Clemens</t>
    </r>
  </si>
  <si>
    <r>
      <rPr>
        <sz val="10"/>
        <color theme="1"/>
        <rFont val="Calibri"/>
        <family val="2"/>
      </rPr>
      <t>Jacob</t>
    </r>
  </si>
  <si>
    <r>
      <rPr>
        <sz val="10"/>
        <color theme="1"/>
        <rFont val="Calibri"/>
        <family val="2"/>
      </rPr>
      <t>Associate Dean of Student</t>
    </r>
  </si>
  <si>
    <r>
      <rPr>
        <sz val="10"/>
        <color theme="1"/>
        <rFont val="Calibri"/>
        <family val="2"/>
      </rPr>
      <t>President's Leadership Academy</t>
    </r>
  </si>
  <si>
    <r>
      <rPr>
        <sz val="10"/>
        <color theme="1"/>
        <rFont val="Calibri"/>
        <family val="2"/>
      </rPr>
      <t>Deitering</t>
    </r>
  </si>
  <si>
    <r>
      <rPr>
        <sz val="10"/>
        <color theme="1"/>
        <rFont val="Calibri"/>
        <family val="2"/>
      </rPr>
      <t>Spohr</t>
    </r>
  </si>
  <si>
    <r>
      <rPr>
        <sz val="10"/>
        <color theme="1"/>
        <rFont val="Calibri"/>
        <family val="2"/>
      </rPr>
      <t>Arne</t>
    </r>
  </si>
  <si>
    <r>
      <rPr>
        <sz val="10"/>
        <color theme="1"/>
        <rFont val="Calibri"/>
        <family val="2"/>
      </rPr>
      <t>Rosenkranz</t>
    </r>
  </si>
  <si>
    <r>
      <rPr>
        <sz val="10"/>
        <color theme="1"/>
        <rFont val="Calibri"/>
        <family val="2"/>
      </rPr>
      <t>Deng-Ywan</t>
    </r>
  </si>
  <si>
    <r>
      <rPr>
        <sz val="10"/>
        <color theme="1"/>
        <rFont val="Calibri"/>
        <family val="2"/>
      </rPr>
      <t>NMR Spectroscopy Supervisor</t>
    </r>
  </si>
  <si>
    <r>
      <rPr>
        <sz val="10"/>
        <color theme="1"/>
        <rFont val="Calibri"/>
        <family val="2"/>
      </rPr>
      <t>A17</t>
    </r>
  </si>
  <si>
    <r>
      <rPr>
        <sz val="10"/>
        <color theme="1"/>
        <rFont val="Calibri"/>
        <family val="2"/>
      </rPr>
      <t>Kelly</t>
    </r>
  </si>
  <si>
    <r>
      <rPr>
        <sz val="10"/>
        <color theme="1"/>
        <rFont val="Calibri"/>
        <family val="2"/>
      </rPr>
      <t>Shiple</t>
    </r>
  </si>
  <si>
    <r>
      <rPr>
        <sz val="10"/>
        <color theme="1"/>
        <rFont val="Calibri"/>
        <family val="2"/>
      </rPr>
      <t>Papanikolaou</t>
    </r>
  </si>
  <si>
    <r>
      <rPr>
        <sz val="10"/>
        <color theme="1"/>
        <rFont val="Calibri"/>
        <family val="2"/>
      </rPr>
      <t>Eftychia</t>
    </r>
  </si>
  <si>
    <r>
      <rPr>
        <sz val="10"/>
        <color theme="1"/>
        <rFont val="Calibri"/>
        <family val="2"/>
      </rPr>
      <t>Myers</t>
    </r>
  </si>
  <si>
    <r>
      <rPr>
        <sz val="10"/>
        <color theme="1"/>
        <rFont val="Calibri"/>
        <family val="2"/>
      </rPr>
      <t>Holly</t>
    </r>
  </si>
  <si>
    <r>
      <rPr>
        <sz val="10"/>
        <color theme="1"/>
        <rFont val="Calibri"/>
        <family val="2"/>
      </rPr>
      <t>Dietz</t>
    </r>
  </si>
  <si>
    <r>
      <rPr>
        <sz val="10"/>
        <color theme="1"/>
        <rFont val="Calibri"/>
        <family val="2"/>
      </rPr>
      <t>Albertini</t>
    </r>
  </si>
  <si>
    <r>
      <rPr>
        <sz val="10"/>
        <color theme="1"/>
        <rFont val="Calibri"/>
        <family val="2"/>
      </rPr>
      <t>Menard</t>
    </r>
  </si>
  <si>
    <r>
      <rPr>
        <sz val="10"/>
        <color theme="1"/>
        <rFont val="Calibri"/>
        <family val="2"/>
      </rPr>
      <t>Elizabeth</t>
    </r>
  </si>
  <si>
    <r>
      <rPr>
        <sz val="10"/>
        <color theme="1"/>
        <rFont val="Calibri"/>
        <family val="2"/>
      </rPr>
      <t>Solungga</t>
    </r>
  </si>
  <si>
    <r>
      <rPr>
        <sz val="10"/>
        <color theme="1"/>
        <rFont val="Calibri"/>
        <family val="2"/>
      </rPr>
      <t>Weimer</t>
    </r>
  </si>
  <si>
    <r>
      <rPr>
        <sz val="10"/>
        <color theme="1"/>
        <rFont val="Calibri"/>
        <family val="2"/>
      </rPr>
      <t>Asst Athl Dir Sports Medicine</t>
    </r>
  </si>
  <si>
    <r>
      <rPr>
        <sz val="10"/>
        <color theme="1"/>
        <rFont val="Calibri"/>
        <family val="2"/>
      </rPr>
      <t>Furgal</t>
    </r>
  </si>
  <si>
    <r>
      <rPr>
        <sz val="10"/>
        <color theme="1"/>
        <rFont val="Calibri"/>
        <family val="2"/>
      </rPr>
      <t>Schommer</t>
    </r>
  </si>
  <si>
    <r>
      <rPr>
        <sz val="10"/>
        <color theme="1"/>
        <rFont val="Calibri"/>
        <family val="2"/>
      </rPr>
      <t>Kear</t>
    </r>
  </si>
  <si>
    <r>
      <rPr>
        <sz val="10"/>
        <color theme="1"/>
        <rFont val="Calibri"/>
        <family val="2"/>
      </rPr>
      <t>Sheffer</t>
    </r>
  </si>
  <si>
    <r>
      <rPr>
        <sz val="10"/>
        <color theme="1"/>
        <rFont val="Calibri"/>
        <family val="2"/>
      </rPr>
      <t>Jolie</t>
    </r>
  </si>
  <si>
    <r>
      <rPr>
        <sz val="10"/>
        <color theme="1"/>
        <rFont val="Calibri"/>
        <family val="2"/>
      </rPr>
      <t>Fu</t>
    </r>
  </si>
  <si>
    <r>
      <rPr>
        <sz val="10"/>
        <color theme="1"/>
        <rFont val="Calibri"/>
        <family val="2"/>
      </rPr>
      <t>Yuning</t>
    </r>
  </si>
  <si>
    <r>
      <rPr>
        <sz val="10"/>
        <color theme="1"/>
        <rFont val="Calibri"/>
        <family val="2"/>
      </rPr>
      <t>Mbuthia</t>
    </r>
  </si>
  <si>
    <r>
      <rPr>
        <sz val="10"/>
        <color theme="1"/>
        <rFont val="Calibri"/>
        <family val="2"/>
      </rPr>
      <t>Kamau</t>
    </r>
  </si>
  <si>
    <r>
      <rPr>
        <sz val="10"/>
        <color theme="1"/>
        <rFont val="Calibri"/>
        <family val="2"/>
      </rPr>
      <t>Greene</t>
    </r>
  </si>
  <si>
    <r>
      <rPr>
        <sz val="10"/>
        <color theme="1"/>
        <rFont val="Calibri"/>
        <family val="2"/>
      </rPr>
      <t>Benjamin</t>
    </r>
  </si>
  <si>
    <r>
      <rPr>
        <sz val="10"/>
        <color theme="1"/>
        <rFont val="Calibri"/>
        <family val="2"/>
      </rPr>
      <t>Gearhart</t>
    </r>
  </si>
  <si>
    <r>
      <rPr>
        <sz val="10"/>
        <color theme="1"/>
        <rFont val="Calibri"/>
        <family val="2"/>
      </rPr>
      <t>Stephannie</t>
    </r>
  </si>
  <si>
    <r>
      <rPr>
        <sz val="10"/>
        <color theme="1"/>
        <rFont val="Calibri"/>
        <family val="2"/>
      </rPr>
      <t>Lynch</t>
    </r>
  </si>
  <si>
    <r>
      <rPr>
        <sz val="10"/>
        <color theme="1"/>
        <rFont val="Calibri"/>
        <family val="2"/>
      </rPr>
      <t>Desktop Support Supervisor</t>
    </r>
  </si>
  <si>
    <r>
      <rPr>
        <sz val="10"/>
        <color theme="1"/>
        <rFont val="Calibri"/>
        <family val="2"/>
      </rPr>
      <t>Flight Instruction</t>
    </r>
  </si>
  <si>
    <r>
      <rPr>
        <sz val="10"/>
        <color theme="1"/>
        <rFont val="Calibri"/>
        <family val="2"/>
      </rPr>
      <t>AbouZied</t>
    </r>
  </si>
  <si>
    <r>
      <rPr>
        <sz val="10"/>
        <color theme="1"/>
        <rFont val="Calibri"/>
        <family val="2"/>
      </rPr>
      <t>Magdy</t>
    </r>
  </si>
  <si>
    <r>
      <rPr>
        <sz val="10"/>
        <color theme="1"/>
        <rFont val="Calibri"/>
        <family val="2"/>
      </rPr>
      <t>Assc Director Operations</t>
    </r>
  </si>
  <si>
    <r>
      <rPr>
        <sz val="10"/>
        <color theme="1"/>
        <rFont val="Calibri"/>
        <family val="2"/>
      </rPr>
      <t>Dining Services</t>
    </r>
  </si>
  <si>
    <r>
      <rPr>
        <sz val="10"/>
        <color theme="1"/>
        <rFont val="Calibri"/>
        <family val="2"/>
      </rPr>
      <t>Gerwin</t>
    </r>
  </si>
  <si>
    <r>
      <rPr>
        <sz val="10"/>
        <color theme="1"/>
        <rFont val="Calibri"/>
        <family val="2"/>
      </rPr>
      <t>Executive Assistant to VP/Dean</t>
    </r>
  </si>
  <si>
    <r>
      <rPr>
        <sz val="10"/>
        <color theme="1"/>
        <rFont val="Calibri"/>
        <family val="2"/>
      </rPr>
      <t>Place</t>
    </r>
  </si>
  <si>
    <r>
      <rPr>
        <sz val="10"/>
        <color theme="1"/>
        <rFont val="Calibri"/>
        <family val="2"/>
      </rPr>
      <t>Bridget</t>
    </r>
  </si>
  <si>
    <r>
      <rPr>
        <sz val="10"/>
        <color theme="1"/>
        <rFont val="Calibri"/>
        <family val="2"/>
      </rPr>
      <t>Lux</t>
    </r>
  </si>
  <si>
    <r>
      <rPr>
        <sz val="10"/>
        <color theme="1"/>
        <rFont val="Calibri"/>
        <family val="2"/>
      </rPr>
      <t>Vera</t>
    </r>
  </si>
  <si>
    <r>
      <rPr>
        <sz val="10"/>
        <color theme="1"/>
        <rFont val="Calibri"/>
        <family val="2"/>
      </rPr>
      <t>Assc Prof/Acting Refr Coord</t>
    </r>
  </si>
  <si>
    <r>
      <rPr>
        <sz val="10"/>
        <color theme="1"/>
        <rFont val="Calibri"/>
        <family val="2"/>
      </rPr>
      <t>Boone</t>
    </r>
  </si>
  <si>
    <r>
      <rPr>
        <sz val="10"/>
        <color theme="1"/>
        <rFont val="Calibri"/>
        <family val="2"/>
      </rPr>
      <t>Willis</t>
    </r>
  </si>
  <si>
    <r>
      <rPr>
        <sz val="10"/>
        <color theme="1"/>
        <rFont val="Calibri"/>
        <family val="2"/>
      </rPr>
      <t>Porben</t>
    </r>
  </si>
  <si>
    <r>
      <rPr>
        <sz val="10"/>
        <color theme="1"/>
        <rFont val="Calibri"/>
        <family val="2"/>
      </rPr>
      <t>Pedro</t>
    </r>
  </si>
  <si>
    <r>
      <rPr>
        <sz val="10"/>
        <color theme="1"/>
        <rFont val="Calibri"/>
        <family val="2"/>
      </rPr>
      <t>Lau</t>
    </r>
  </si>
  <si>
    <r>
      <rPr>
        <sz val="10"/>
        <color theme="1"/>
        <rFont val="Calibri"/>
        <family val="2"/>
      </rPr>
      <t>Director of Records</t>
    </r>
  </si>
  <si>
    <r>
      <rPr>
        <sz val="10"/>
        <color theme="1"/>
        <rFont val="Calibri"/>
        <family val="2"/>
      </rPr>
      <t>King</t>
    </r>
  </si>
  <si>
    <r>
      <rPr>
        <sz val="10"/>
        <color theme="1"/>
        <rFont val="Calibri"/>
        <family val="2"/>
      </rPr>
      <t>Meizel</t>
    </r>
  </si>
  <si>
    <r>
      <rPr>
        <sz val="10"/>
        <color theme="1"/>
        <rFont val="Calibri"/>
        <family val="2"/>
      </rPr>
      <t>Magsamen-Conrad</t>
    </r>
  </si>
  <si>
    <r>
      <rPr>
        <sz val="10"/>
        <color theme="1"/>
        <rFont val="Calibri"/>
        <family val="2"/>
      </rPr>
      <t>Katie</t>
    </r>
  </si>
  <si>
    <r>
      <rPr>
        <sz val="10"/>
        <color theme="1"/>
        <rFont val="Calibri"/>
        <family val="2"/>
      </rPr>
      <t>Schrock</t>
    </r>
  </si>
  <si>
    <r>
      <rPr>
        <sz val="10"/>
        <color theme="1"/>
        <rFont val="Calibri"/>
        <family val="2"/>
      </rPr>
      <t>Gharanfoli</t>
    </r>
  </si>
  <si>
    <r>
      <rPr>
        <sz val="10"/>
        <color theme="1"/>
        <rFont val="Calibri"/>
        <family val="2"/>
      </rPr>
      <t>Hossein</t>
    </r>
  </si>
  <si>
    <r>
      <rPr>
        <sz val="10"/>
        <color theme="1"/>
        <rFont val="Calibri"/>
        <family val="2"/>
      </rPr>
      <t>Hanasono</t>
    </r>
  </si>
  <si>
    <r>
      <rPr>
        <sz val="10"/>
        <color theme="1"/>
        <rFont val="Calibri"/>
        <family val="2"/>
      </rPr>
      <t>Spontelli</t>
    </r>
  </si>
  <si>
    <r>
      <rPr>
        <sz val="10"/>
        <color theme="1"/>
        <rFont val="Calibri"/>
        <family val="2"/>
      </rPr>
      <t>Cummings</t>
    </r>
  </si>
  <si>
    <r>
      <rPr>
        <sz val="10"/>
        <color theme="1"/>
        <rFont val="Calibri"/>
        <family val="2"/>
      </rPr>
      <t>Tech Svcs Coord, WBGU-TV Lrn S</t>
    </r>
  </si>
  <si>
    <r>
      <rPr>
        <sz val="10"/>
        <color theme="1"/>
        <rFont val="Calibri"/>
        <family val="2"/>
      </rPr>
      <t>Ilrang</t>
    </r>
  </si>
  <si>
    <r>
      <rPr>
        <sz val="10"/>
        <color theme="1"/>
        <rFont val="Calibri"/>
        <family val="2"/>
      </rPr>
      <t>Greenwald</t>
    </r>
  </si>
  <si>
    <r>
      <rPr>
        <sz val="10"/>
        <color theme="1"/>
        <rFont val="Calibri"/>
        <family val="2"/>
      </rPr>
      <t>Tiede</t>
    </r>
  </si>
  <si>
    <r>
      <rPr>
        <sz val="10"/>
        <color theme="1"/>
        <rFont val="Calibri"/>
        <family val="2"/>
      </rPr>
      <t>Glenn</t>
    </r>
  </si>
  <si>
    <r>
      <rPr>
        <sz val="10"/>
        <color theme="1"/>
        <rFont val="Calibri"/>
        <family val="2"/>
      </rPr>
      <t>LaVenia</t>
    </r>
  </si>
  <si>
    <r>
      <rPr>
        <sz val="10"/>
        <color theme="1"/>
        <rFont val="Calibri"/>
        <family val="2"/>
      </rPr>
      <t>Crawford</t>
    </r>
  </si>
  <si>
    <r>
      <rPr>
        <sz val="10"/>
        <color theme="1"/>
        <rFont val="Calibri"/>
        <family val="2"/>
      </rPr>
      <t>Kyle</t>
    </r>
  </si>
  <si>
    <r>
      <rPr>
        <sz val="10"/>
        <color theme="1"/>
        <rFont val="Calibri"/>
        <family val="2"/>
      </rPr>
      <t>Manager, Informational Service</t>
    </r>
  </si>
  <si>
    <r>
      <rPr>
        <sz val="10"/>
        <color theme="1"/>
        <rFont val="Calibri"/>
        <family val="2"/>
      </rPr>
      <t>Orwick Ogden</t>
    </r>
  </si>
  <si>
    <r>
      <rPr>
        <sz val="10"/>
        <color theme="1"/>
        <rFont val="Calibri"/>
        <family val="2"/>
      </rPr>
      <t>eCampus Associate Director</t>
    </r>
  </si>
  <si>
    <r>
      <rPr>
        <sz val="10"/>
        <color theme="1"/>
        <rFont val="Calibri"/>
        <family val="2"/>
      </rPr>
      <t>Planthaber</t>
    </r>
  </si>
  <si>
    <r>
      <rPr>
        <sz val="10"/>
        <color theme="1"/>
        <rFont val="Calibri"/>
        <family val="2"/>
      </rPr>
      <t>Director, Academic Advising</t>
    </r>
  </si>
  <si>
    <r>
      <rPr>
        <sz val="10"/>
        <color theme="1"/>
        <rFont val="Calibri"/>
        <family val="2"/>
      </rPr>
      <t>Fire-Student Services</t>
    </r>
  </si>
  <si>
    <r>
      <rPr>
        <sz val="10"/>
        <color theme="1"/>
        <rFont val="Calibri"/>
        <family val="2"/>
      </rPr>
      <t>Williamson</t>
    </r>
  </si>
  <si>
    <r>
      <rPr>
        <sz val="10"/>
        <color theme="1"/>
        <rFont val="Calibri"/>
        <family val="2"/>
      </rPr>
      <t>Enterprise Application Admin</t>
    </r>
  </si>
  <si>
    <r>
      <rPr>
        <sz val="10"/>
        <color theme="1"/>
        <rFont val="Calibri"/>
        <family val="2"/>
      </rPr>
      <t>Blumenthal</t>
    </r>
  </si>
  <si>
    <r>
      <rPr>
        <sz val="10"/>
        <color theme="1"/>
        <rFont val="Calibri"/>
        <family val="2"/>
      </rPr>
      <t>Beltano</t>
    </r>
  </si>
  <si>
    <r>
      <rPr>
        <sz val="10"/>
        <color theme="1"/>
        <rFont val="Calibri"/>
        <family val="2"/>
      </rPr>
      <t>Sr Financial Systems Analyst</t>
    </r>
  </si>
  <si>
    <r>
      <rPr>
        <sz val="10"/>
        <color theme="1"/>
        <rFont val="Calibri"/>
        <family val="2"/>
      </rPr>
      <t>Mallias</t>
    </r>
  </si>
  <si>
    <r>
      <rPr>
        <sz val="10"/>
        <color theme="1"/>
        <rFont val="Calibri"/>
        <family val="2"/>
      </rPr>
      <t>Leonidas</t>
    </r>
  </si>
  <si>
    <r>
      <rPr>
        <sz val="10"/>
        <color theme="1"/>
        <rFont val="Calibri"/>
        <family val="2"/>
      </rPr>
      <t>Library Director</t>
    </r>
  </si>
  <si>
    <r>
      <rPr>
        <sz val="10"/>
        <color theme="1"/>
        <rFont val="Calibri"/>
        <family val="2"/>
      </rPr>
      <t>Fire-Library</t>
    </r>
  </si>
  <si>
    <r>
      <rPr>
        <sz val="10"/>
        <color theme="1"/>
        <rFont val="Calibri"/>
        <family val="2"/>
      </rPr>
      <t>Head Women's Softball Coach</t>
    </r>
  </si>
  <si>
    <r>
      <rPr>
        <sz val="10"/>
        <color theme="1"/>
        <rFont val="Calibri"/>
        <family val="2"/>
      </rPr>
      <t>Softball - Women</t>
    </r>
  </si>
  <si>
    <r>
      <rPr>
        <sz val="10"/>
        <color theme="1"/>
        <rFont val="Calibri"/>
        <family val="2"/>
      </rPr>
      <t>Dalton</t>
    </r>
  </si>
  <si>
    <r>
      <rPr>
        <sz val="10"/>
        <color theme="1"/>
        <rFont val="Calibri"/>
        <family val="2"/>
      </rPr>
      <t>Zappitelli</t>
    </r>
  </si>
  <si>
    <r>
      <rPr>
        <sz val="10"/>
        <color theme="1"/>
        <rFont val="Calibri"/>
        <family val="2"/>
      </rPr>
      <t>Debra</t>
    </r>
  </si>
  <si>
    <r>
      <rPr>
        <sz val="10"/>
        <color theme="1"/>
        <rFont val="Calibri"/>
        <family val="2"/>
      </rPr>
      <t>Galletta Horner</t>
    </r>
  </si>
  <si>
    <r>
      <rPr>
        <sz val="10"/>
        <color theme="1"/>
        <rFont val="Calibri"/>
        <family val="2"/>
      </rPr>
      <t>Christy</t>
    </r>
  </si>
  <si>
    <r>
      <rPr>
        <sz val="10"/>
        <color theme="1"/>
        <rFont val="Calibri"/>
        <family val="2"/>
      </rPr>
      <t>Fisher</t>
    </r>
  </si>
  <si>
    <r>
      <rPr>
        <sz val="10"/>
        <color theme="1"/>
        <rFont val="Calibri"/>
        <family val="2"/>
      </rPr>
      <t>Server Administrator</t>
    </r>
  </si>
  <si>
    <r>
      <rPr>
        <sz val="10"/>
        <color theme="1"/>
        <rFont val="Calibri"/>
        <family val="2"/>
      </rPr>
      <t>IT Systems Analyst</t>
    </r>
  </si>
  <si>
    <r>
      <rPr>
        <sz val="10"/>
        <color theme="1"/>
        <rFont val="Calibri"/>
        <family val="2"/>
      </rPr>
      <t>Hertenstein</t>
    </r>
  </si>
  <si>
    <r>
      <rPr>
        <sz val="10"/>
        <color theme="1"/>
        <rFont val="Calibri"/>
        <family val="2"/>
      </rPr>
      <t>Assc Prof/Cataloger &amp; Metadata</t>
    </r>
  </si>
  <si>
    <r>
      <rPr>
        <sz val="10"/>
        <color theme="1"/>
        <rFont val="Calibri"/>
        <family val="2"/>
      </rPr>
      <t>Lavery</t>
    </r>
  </si>
  <si>
    <r>
      <rPr>
        <sz val="10"/>
        <color theme="1"/>
        <rFont val="Calibri"/>
        <family val="2"/>
      </rPr>
      <t>Coss</t>
    </r>
  </si>
  <si>
    <r>
      <rPr>
        <sz val="10"/>
        <color theme="1"/>
        <rFont val="Calibri"/>
        <family val="2"/>
      </rPr>
      <t>Teresa</t>
    </r>
  </si>
  <si>
    <r>
      <rPr>
        <sz val="10"/>
        <color theme="1"/>
        <rFont val="Calibri"/>
        <family val="2"/>
      </rPr>
      <t>Procurement to Pay Manager</t>
    </r>
  </si>
  <si>
    <r>
      <rPr>
        <sz val="10"/>
        <color theme="1"/>
        <rFont val="Calibri"/>
        <family val="2"/>
      </rPr>
      <t>Hayes</t>
    </r>
  </si>
  <si>
    <r>
      <rPr>
        <sz val="10"/>
        <color theme="1"/>
        <rFont val="Calibri"/>
        <family val="2"/>
      </rPr>
      <t>Information Security Analyst</t>
    </r>
  </si>
  <si>
    <r>
      <rPr>
        <sz val="10"/>
        <color theme="1"/>
        <rFont val="Calibri"/>
        <family val="2"/>
      </rPr>
      <t>Brigadier</t>
    </r>
  </si>
  <si>
    <r>
      <rPr>
        <sz val="10"/>
        <color theme="1"/>
        <rFont val="Calibri"/>
        <family val="2"/>
      </rPr>
      <t>IR Report Developer</t>
    </r>
  </si>
  <si>
    <r>
      <rPr>
        <sz val="10"/>
        <color theme="1"/>
        <rFont val="Calibri"/>
        <family val="2"/>
      </rPr>
      <t>Institutional Research</t>
    </r>
  </si>
  <si>
    <r>
      <rPr>
        <sz val="10"/>
        <color theme="1"/>
        <rFont val="Calibri"/>
        <family val="2"/>
      </rPr>
      <t>Ganming</t>
    </r>
  </si>
  <si>
    <r>
      <rPr>
        <sz val="10"/>
        <color theme="1"/>
        <rFont val="Calibri"/>
        <family val="2"/>
      </rPr>
      <t>Baker</t>
    </r>
  </si>
  <si>
    <r>
      <rPr>
        <sz val="10"/>
        <color theme="1"/>
        <rFont val="Calibri"/>
        <family val="2"/>
      </rPr>
      <t>Manager, Classroom Technology</t>
    </r>
  </si>
  <si>
    <r>
      <rPr>
        <sz val="10"/>
        <color theme="1"/>
        <rFont val="Calibri"/>
        <family val="2"/>
      </rPr>
      <t>Vazquez Ortega</t>
    </r>
  </si>
  <si>
    <r>
      <rPr>
        <sz val="10"/>
        <color theme="1"/>
        <rFont val="Calibri"/>
        <family val="2"/>
      </rPr>
      <t>Angelica</t>
    </r>
  </si>
  <si>
    <r>
      <rPr>
        <sz val="10"/>
        <color theme="1"/>
        <rFont val="Calibri"/>
        <family val="2"/>
      </rPr>
      <t>Taylor</t>
    </r>
  </si>
  <si>
    <r>
      <rPr>
        <sz val="10"/>
        <color theme="1"/>
        <rFont val="Calibri"/>
        <family val="2"/>
      </rPr>
      <t>Blankinship</t>
    </r>
  </si>
  <si>
    <r>
      <rPr>
        <sz val="10"/>
        <color theme="1"/>
        <rFont val="Calibri"/>
        <family val="2"/>
      </rPr>
      <t>Chong</t>
    </r>
  </si>
  <si>
    <r>
      <rPr>
        <sz val="10"/>
        <color theme="1"/>
        <rFont val="Calibri"/>
        <family val="2"/>
      </rPr>
      <t>Director, Student Empl Servics</t>
    </r>
  </si>
  <si>
    <r>
      <rPr>
        <sz val="10"/>
        <color theme="1"/>
        <rFont val="Calibri"/>
        <family val="2"/>
      </rPr>
      <t>Student Employment</t>
    </r>
  </si>
  <si>
    <r>
      <rPr>
        <sz val="10"/>
        <color theme="1"/>
        <rFont val="Calibri"/>
        <family val="2"/>
      </rPr>
      <t>Welch</t>
    </r>
  </si>
  <si>
    <r>
      <rPr>
        <sz val="10"/>
        <color theme="1"/>
        <rFont val="Calibri"/>
        <family val="2"/>
      </rPr>
      <t>Gunka</t>
    </r>
  </si>
  <si>
    <r>
      <rPr>
        <sz val="10"/>
        <color theme="1"/>
        <rFont val="Calibri"/>
        <family val="2"/>
      </rPr>
      <t>Danee</t>
    </r>
  </si>
  <si>
    <r>
      <rPr>
        <sz val="10"/>
        <color theme="1"/>
        <rFont val="Calibri"/>
        <family val="2"/>
      </rPr>
      <t>Jacobs</t>
    </r>
  </si>
  <si>
    <r>
      <rPr>
        <sz val="10"/>
        <color theme="1"/>
        <rFont val="Calibri"/>
        <family val="2"/>
      </rPr>
      <t>Ro</t>
    </r>
  </si>
  <si>
    <r>
      <rPr>
        <sz val="10"/>
        <color theme="1"/>
        <rFont val="Calibri"/>
        <family val="2"/>
      </rPr>
      <t>Hyun Kyoung</t>
    </r>
  </si>
  <si>
    <r>
      <rPr>
        <sz val="10"/>
        <color theme="1"/>
        <rFont val="Calibri"/>
        <family val="2"/>
      </rPr>
      <t>Montague</t>
    </r>
  </si>
  <si>
    <r>
      <rPr>
        <sz val="10"/>
        <color theme="1"/>
        <rFont val="Calibri"/>
        <family val="2"/>
      </rPr>
      <t>Senior Systems Analyst-St Acct</t>
    </r>
  </si>
  <si>
    <r>
      <rPr>
        <sz val="10"/>
        <color theme="1"/>
        <rFont val="Calibri"/>
        <family val="2"/>
      </rPr>
      <t>Schaeffer</t>
    </r>
  </si>
  <si>
    <r>
      <rPr>
        <sz val="10"/>
        <color theme="1"/>
        <rFont val="Calibri"/>
        <family val="2"/>
      </rPr>
      <t>Dir of Trans Eval &amp; Grad</t>
    </r>
  </si>
  <si>
    <r>
      <rPr>
        <sz val="10"/>
        <color theme="1"/>
        <rFont val="Calibri"/>
        <family val="2"/>
      </rPr>
      <t>Classification/Compstn Analyst</t>
    </r>
  </si>
  <si>
    <r>
      <rPr>
        <sz val="10"/>
        <color theme="1"/>
        <rFont val="Calibri"/>
        <family val="2"/>
      </rPr>
      <t>Newell</t>
    </r>
  </si>
  <si>
    <r>
      <rPr>
        <sz val="10"/>
        <color theme="1"/>
        <rFont val="Calibri"/>
        <family val="2"/>
      </rPr>
      <t>Tyler</t>
    </r>
  </si>
  <si>
    <r>
      <rPr>
        <sz val="10"/>
        <color theme="1"/>
        <rFont val="Calibri"/>
        <family val="2"/>
      </rPr>
      <t>Pavuk</t>
    </r>
  </si>
  <si>
    <r>
      <rPr>
        <sz val="10"/>
        <color theme="1"/>
        <rFont val="Calibri"/>
        <family val="2"/>
      </rPr>
      <t>Sobota</t>
    </r>
  </si>
  <si>
    <r>
      <rPr>
        <sz val="10"/>
        <color theme="1"/>
        <rFont val="Calibri"/>
        <family val="2"/>
      </rPr>
      <t>Selzer</t>
    </r>
  </si>
  <si>
    <r>
      <rPr>
        <sz val="10"/>
        <color theme="1"/>
        <rFont val="Calibri"/>
        <family val="2"/>
      </rPr>
      <t>Sr Manager, Prospect Research</t>
    </r>
  </si>
  <si>
    <r>
      <rPr>
        <sz val="10"/>
        <color theme="1"/>
        <rFont val="Calibri"/>
        <family val="2"/>
      </rPr>
      <t>Holman</t>
    </r>
  </si>
  <si>
    <r>
      <rPr>
        <sz val="10"/>
        <color theme="1"/>
        <rFont val="Calibri"/>
        <family val="2"/>
      </rPr>
      <t>Bratt</t>
    </r>
  </si>
  <si>
    <r>
      <rPr>
        <sz val="10"/>
        <color theme="1"/>
        <rFont val="Calibri"/>
        <family val="2"/>
      </rPr>
      <t>Luring</t>
    </r>
  </si>
  <si>
    <r>
      <rPr>
        <sz val="10"/>
        <color theme="1"/>
        <rFont val="Calibri"/>
        <family val="2"/>
      </rPr>
      <t>Grulke</t>
    </r>
  </si>
  <si>
    <r>
      <rPr>
        <sz val="10"/>
        <color theme="1"/>
        <rFont val="Calibri"/>
        <family val="2"/>
      </rPr>
      <t>Lohr</t>
    </r>
  </si>
  <si>
    <r>
      <rPr>
        <sz val="10"/>
        <color theme="1"/>
        <rFont val="Calibri"/>
        <family val="2"/>
      </rPr>
      <t>Lloyd</t>
    </r>
  </si>
  <si>
    <r>
      <rPr>
        <sz val="10"/>
        <color theme="1"/>
        <rFont val="Calibri"/>
        <family val="2"/>
      </rPr>
      <t>Justice</t>
    </r>
  </si>
  <si>
    <r>
      <rPr>
        <sz val="10"/>
        <color theme="1"/>
        <rFont val="Calibri"/>
        <family val="2"/>
      </rPr>
      <t>Whitfield</t>
    </r>
  </si>
  <si>
    <r>
      <rPr>
        <sz val="10"/>
        <color theme="1"/>
        <rFont val="Calibri"/>
        <family val="2"/>
      </rPr>
      <t>Baratian</t>
    </r>
  </si>
  <si>
    <r>
      <rPr>
        <sz val="10"/>
        <color theme="1"/>
        <rFont val="Calibri"/>
        <family val="2"/>
      </rPr>
      <t>April</t>
    </r>
  </si>
  <si>
    <r>
      <rPr>
        <sz val="10"/>
        <color theme="1"/>
        <rFont val="Calibri"/>
        <family val="2"/>
      </rPr>
      <t>Assistant Director of Dvlpmnt</t>
    </r>
  </si>
  <si>
    <r>
      <rPr>
        <sz val="10"/>
        <color theme="1"/>
        <rFont val="Calibri"/>
        <family val="2"/>
      </rPr>
      <t>Reisner</t>
    </r>
  </si>
  <si>
    <r>
      <rPr>
        <sz val="10"/>
        <color theme="1"/>
        <rFont val="Calibri"/>
        <family val="2"/>
      </rPr>
      <t>Assistant Director, Budgets</t>
    </r>
  </si>
  <si>
    <r>
      <rPr>
        <sz val="10"/>
        <color theme="1"/>
        <rFont val="Calibri"/>
        <family val="2"/>
      </rPr>
      <t>Jose</t>
    </r>
  </si>
  <si>
    <r>
      <rPr>
        <sz val="10"/>
        <color theme="1"/>
        <rFont val="Calibri"/>
        <family val="2"/>
      </rPr>
      <t>Rapier</t>
    </r>
  </si>
  <si>
    <r>
      <rPr>
        <sz val="10"/>
        <color theme="1"/>
        <rFont val="Calibri"/>
        <family val="2"/>
      </rPr>
      <t>Asst Athl Dir, Equipment Oper</t>
    </r>
  </si>
  <si>
    <r>
      <rPr>
        <sz val="10"/>
        <color theme="1"/>
        <rFont val="Calibri"/>
        <family val="2"/>
      </rPr>
      <t>Liggett</t>
    </r>
  </si>
  <si>
    <r>
      <rPr>
        <sz val="10"/>
        <color theme="1"/>
        <rFont val="Calibri"/>
        <family val="2"/>
      </rPr>
      <t>Lori</t>
    </r>
  </si>
  <si>
    <r>
      <rPr>
        <sz val="10"/>
        <color theme="1"/>
        <rFont val="Calibri"/>
        <family val="2"/>
      </rPr>
      <t>Pozniak</t>
    </r>
  </si>
  <si>
    <r>
      <rPr>
        <sz val="10"/>
        <color theme="1"/>
        <rFont val="Calibri"/>
        <family val="2"/>
      </rPr>
      <t>Seigneur-Harris</t>
    </r>
  </si>
  <si>
    <r>
      <rPr>
        <sz val="10"/>
        <color theme="1"/>
        <rFont val="Calibri"/>
        <family val="2"/>
      </rPr>
      <t>Allyson</t>
    </r>
  </si>
  <si>
    <r>
      <rPr>
        <sz val="10"/>
        <color theme="1"/>
        <rFont val="Calibri"/>
        <family val="2"/>
      </rPr>
      <t>Client Support Supervisor</t>
    </r>
  </si>
  <si>
    <r>
      <rPr>
        <sz val="10"/>
        <color theme="1"/>
        <rFont val="Calibri"/>
        <family val="2"/>
      </rPr>
      <t>Browne</t>
    </r>
  </si>
  <si>
    <r>
      <rPr>
        <sz val="10"/>
        <color theme="1"/>
        <rFont val="Calibri"/>
        <family val="2"/>
      </rPr>
      <t>LaForest</t>
    </r>
  </si>
  <si>
    <r>
      <rPr>
        <sz val="10"/>
        <color theme="1"/>
        <rFont val="Calibri"/>
        <family val="2"/>
      </rPr>
      <t>Clinton</t>
    </r>
  </si>
  <si>
    <r>
      <rPr>
        <sz val="10"/>
        <color theme="1"/>
        <rFont val="Calibri"/>
        <family val="2"/>
      </rPr>
      <t>Int Exec Dir, Div, Inclusn Prg</t>
    </r>
  </si>
  <si>
    <r>
      <rPr>
        <sz val="10"/>
        <color theme="1"/>
        <rFont val="Calibri"/>
        <family val="2"/>
      </rPr>
      <t>Office of Multicultural Affrs</t>
    </r>
  </si>
  <si>
    <r>
      <rPr>
        <sz val="10"/>
        <color theme="1"/>
        <rFont val="Calibri"/>
        <family val="2"/>
      </rPr>
      <t>Samelak</t>
    </r>
  </si>
  <si>
    <r>
      <rPr>
        <sz val="10"/>
        <color theme="1"/>
        <rFont val="Calibri"/>
        <family val="2"/>
      </rPr>
      <t>Fitzgerald</t>
    </r>
  </si>
  <si>
    <r>
      <rPr>
        <sz val="10"/>
        <color theme="1"/>
        <rFont val="Calibri"/>
        <family val="2"/>
      </rPr>
      <t>Garrett-Ruffin</t>
    </r>
  </si>
  <si>
    <r>
      <rPr>
        <sz val="10"/>
        <color theme="1"/>
        <rFont val="Calibri"/>
        <family val="2"/>
      </rPr>
      <t>Sherona</t>
    </r>
  </si>
  <si>
    <r>
      <rPr>
        <sz val="10"/>
        <color theme="1"/>
        <rFont val="Calibri"/>
        <family val="2"/>
      </rPr>
      <t>McEwen</t>
    </r>
  </si>
  <si>
    <r>
      <rPr>
        <sz val="10"/>
        <color theme="1"/>
        <rFont val="Calibri"/>
        <family val="2"/>
      </rPr>
      <t>Internal Auditor</t>
    </r>
  </si>
  <si>
    <r>
      <rPr>
        <sz val="10"/>
        <color theme="1"/>
        <rFont val="Calibri"/>
        <family val="2"/>
      </rPr>
      <t>Scontrino</t>
    </r>
  </si>
  <si>
    <r>
      <rPr>
        <sz val="10"/>
        <color theme="1"/>
        <rFont val="Calibri"/>
        <family val="2"/>
      </rPr>
      <t>Antonio</t>
    </r>
  </si>
  <si>
    <r>
      <rPr>
        <sz val="10"/>
        <color theme="1"/>
        <rFont val="Calibri"/>
        <family val="2"/>
      </rPr>
      <t>Enright</t>
    </r>
  </si>
  <si>
    <r>
      <rPr>
        <sz val="10"/>
        <color theme="1"/>
        <rFont val="Calibri"/>
        <family val="2"/>
      </rPr>
      <t>Kinney</t>
    </r>
  </si>
  <si>
    <r>
      <rPr>
        <sz val="10"/>
        <color theme="1"/>
        <rFont val="Calibri"/>
        <family val="2"/>
      </rPr>
      <t>Belcher</t>
    </r>
  </si>
  <si>
    <r>
      <rPr>
        <sz val="10"/>
        <color theme="1"/>
        <rFont val="Calibri"/>
        <family val="2"/>
      </rPr>
      <t>Collingwood</t>
    </r>
  </si>
  <si>
    <r>
      <rPr>
        <sz val="10"/>
        <color theme="1"/>
        <rFont val="Calibri"/>
        <family val="2"/>
      </rPr>
      <t>Haley</t>
    </r>
  </si>
  <si>
    <r>
      <rPr>
        <sz val="10"/>
        <color theme="1"/>
        <rFont val="Calibri"/>
        <family val="2"/>
      </rPr>
      <t>Assistant Budget Director</t>
    </r>
  </si>
  <si>
    <r>
      <rPr>
        <sz val="10"/>
        <color theme="1"/>
        <rFont val="Calibri"/>
        <family val="2"/>
      </rPr>
      <t>Rubel</t>
    </r>
  </si>
  <si>
    <r>
      <rPr>
        <sz val="10"/>
        <color theme="1"/>
        <rFont val="Calibri"/>
        <family val="2"/>
      </rPr>
      <t>Assc Dir, Energy Mgmt &amp; Elctr</t>
    </r>
  </si>
  <si>
    <r>
      <rPr>
        <sz val="10"/>
        <color theme="1"/>
        <rFont val="Calibri"/>
        <family val="2"/>
      </rPr>
      <t>Energy / Elect / HVAC</t>
    </r>
  </si>
  <si>
    <r>
      <rPr>
        <sz val="10"/>
        <color theme="1"/>
        <rFont val="Calibri"/>
        <family val="2"/>
      </rPr>
      <t>Wales</t>
    </r>
  </si>
  <si>
    <r>
      <rPr>
        <sz val="10"/>
        <color theme="1"/>
        <rFont val="Calibri"/>
        <family val="2"/>
      </rPr>
      <t>Tamera</t>
    </r>
  </si>
  <si>
    <r>
      <rPr>
        <sz val="10"/>
        <color theme="1"/>
        <rFont val="Calibri"/>
        <family val="2"/>
      </rPr>
      <t>Leonard</t>
    </r>
  </si>
  <si>
    <r>
      <rPr>
        <sz val="10"/>
        <color theme="1"/>
        <rFont val="Calibri"/>
        <family val="2"/>
      </rPr>
      <t>Assistant Dir/Clinical Directr</t>
    </r>
  </si>
  <si>
    <r>
      <rPr>
        <sz val="10"/>
        <color theme="1"/>
        <rFont val="Calibri"/>
        <family val="2"/>
      </rPr>
      <t>Mays</t>
    </r>
  </si>
  <si>
    <r>
      <rPr>
        <sz val="10"/>
        <color theme="1"/>
        <rFont val="Calibri"/>
        <family val="2"/>
      </rPr>
      <t>Assistant Dean for Inst Resrch</t>
    </r>
  </si>
  <si>
    <r>
      <rPr>
        <sz val="10"/>
        <color theme="1"/>
        <rFont val="Calibri"/>
        <family val="2"/>
      </rPr>
      <t>Su Yun</t>
    </r>
  </si>
  <si>
    <r>
      <rPr>
        <sz val="10"/>
        <color theme="1"/>
        <rFont val="Calibri"/>
        <family val="2"/>
      </rPr>
      <t>Scarletto</t>
    </r>
  </si>
  <si>
    <r>
      <rPr>
        <sz val="10"/>
        <color theme="1"/>
        <rFont val="Calibri"/>
        <family val="2"/>
      </rPr>
      <t>Edith</t>
    </r>
  </si>
  <si>
    <r>
      <rPr>
        <sz val="10"/>
        <color theme="1"/>
        <rFont val="Calibri"/>
        <family val="2"/>
      </rPr>
      <t>Asst Prof, Ref &amp; Instrctn Libr</t>
    </r>
  </si>
  <si>
    <r>
      <rPr>
        <sz val="10"/>
        <color theme="1"/>
        <rFont val="Calibri"/>
        <family val="2"/>
      </rPr>
      <t>Rose</t>
    </r>
  </si>
  <si>
    <r>
      <rPr>
        <sz val="10"/>
        <color theme="1"/>
        <rFont val="Calibri"/>
        <family val="2"/>
      </rPr>
      <t>Crimmins</t>
    </r>
  </si>
  <si>
    <r>
      <rPr>
        <sz val="10"/>
        <color theme="1"/>
        <rFont val="Calibri"/>
        <family val="2"/>
      </rPr>
      <t>Technology Support Specialist</t>
    </r>
  </si>
  <si>
    <r>
      <rPr>
        <sz val="10"/>
        <color theme="1"/>
        <rFont val="Calibri"/>
        <family val="2"/>
      </rPr>
      <t>Fern</t>
    </r>
  </si>
  <si>
    <r>
      <rPr>
        <sz val="10"/>
        <color theme="1"/>
        <rFont val="Calibri"/>
        <family val="2"/>
      </rPr>
      <t>Leslie</t>
    </r>
  </si>
  <si>
    <r>
      <rPr>
        <sz val="10"/>
        <color theme="1"/>
        <rFont val="Calibri"/>
        <family val="2"/>
      </rPr>
      <t>Employment-Employee Rel Spec</t>
    </r>
  </si>
  <si>
    <r>
      <rPr>
        <sz val="10"/>
        <color theme="1"/>
        <rFont val="Calibri"/>
        <family val="2"/>
      </rPr>
      <t>Kelley</t>
    </r>
  </si>
  <si>
    <r>
      <rPr>
        <sz val="10"/>
        <color theme="1"/>
        <rFont val="Calibri"/>
        <family val="2"/>
      </rPr>
      <t>Fire-Geology</t>
    </r>
  </si>
  <si>
    <r>
      <rPr>
        <sz val="10"/>
        <color theme="1"/>
        <rFont val="Calibri"/>
        <family val="2"/>
      </rPr>
      <t>Lavalette</t>
    </r>
  </si>
  <si>
    <r>
      <rPr>
        <sz val="10"/>
        <color theme="1"/>
        <rFont val="Calibri"/>
        <family val="2"/>
      </rPr>
      <t>Reing</t>
    </r>
  </si>
  <si>
    <r>
      <rPr>
        <sz val="10"/>
        <color theme="1"/>
        <rFont val="Calibri"/>
        <family val="2"/>
      </rPr>
      <t>Christensen</t>
    </r>
  </si>
  <si>
    <r>
      <rPr>
        <sz val="10"/>
        <color theme="1"/>
        <rFont val="Calibri"/>
        <family val="2"/>
      </rPr>
      <t>Intrnl Programs &amp; Partnerships</t>
    </r>
  </si>
  <si>
    <r>
      <rPr>
        <sz val="10"/>
        <color theme="1"/>
        <rFont val="Calibri"/>
        <family val="2"/>
      </rPr>
      <t>Haught</t>
    </r>
  </si>
  <si>
    <r>
      <rPr>
        <sz val="10"/>
        <color theme="1"/>
        <rFont val="Calibri"/>
        <family val="2"/>
      </rPr>
      <t>Gardner</t>
    </r>
  </si>
  <si>
    <r>
      <rPr>
        <sz val="10"/>
        <color theme="1"/>
        <rFont val="Calibri"/>
        <family val="2"/>
      </rPr>
      <t>Molly</t>
    </r>
  </si>
  <si>
    <r>
      <rPr>
        <sz val="10"/>
        <color theme="1"/>
        <rFont val="Calibri"/>
        <family val="2"/>
      </rPr>
      <t>Grant</t>
    </r>
  </si>
  <si>
    <r>
      <rPr>
        <sz val="10"/>
        <color theme="1"/>
        <rFont val="Calibri"/>
        <family val="2"/>
      </rPr>
      <t>Roger</t>
    </r>
  </si>
  <si>
    <r>
      <rPr>
        <sz val="10"/>
        <color theme="1"/>
        <rFont val="Calibri"/>
        <family val="2"/>
      </rPr>
      <t>Int Program Mngr, St Supp Svcs</t>
    </r>
  </si>
  <si>
    <r>
      <rPr>
        <sz val="10"/>
        <color theme="1"/>
        <rFont val="Calibri"/>
        <family val="2"/>
      </rPr>
      <t>TRIO Programs</t>
    </r>
  </si>
  <si>
    <r>
      <rPr>
        <sz val="10"/>
        <color theme="1"/>
        <rFont val="Calibri"/>
        <family val="2"/>
      </rPr>
      <t>Daniels</t>
    </r>
  </si>
  <si>
    <r>
      <rPr>
        <sz val="10"/>
        <color theme="1"/>
        <rFont val="Calibri"/>
        <family val="2"/>
      </rPr>
      <t>Assistant Director Grad Studie</t>
    </r>
  </si>
  <si>
    <r>
      <rPr>
        <sz val="10"/>
        <color theme="1"/>
        <rFont val="Calibri"/>
        <family val="2"/>
      </rPr>
      <t>Spikes</t>
    </r>
  </si>
  <si>
    <r>
      <rPr>
        <sz val="10"/>
        <color theme="1"/>
        <rFont val="Calibri"/>
        <family val="2"/>
      </rPr>
      <t>Troy</t>
    </r>
  </si>
  <si>
    <r>
      <rPr>
        <sz val="10"/>
        <color theme="1"/>
        <rFont val="Calibri"/>
        <family val="2"/>
      </rPr>
      <t>Logistics Center Opert Manager</t>
    </r>
  </si>
  <si>
    <r>
      <rPr>
        <sz val="10"/>
        <color theme="1"/>
        <rFont val="Calibri"/>
        <family val="2"/>
      </rPr>
      <t>Mrachko</t>
    </r>
  </si>
  <si>
    <r>
      <rPr>
        <sz val="10"/>
        <color theme="1"/>
        <rFont val="Calibri"/>
        <family val="2"/>
      </rPr>
      <t>Alicia</t>
    </r>
  </si>
  <si>
    <r>
      <rPr>
        <sz val="10"/>
        <color theme="1"/>
        <rFont val="Calibri"/>
        <family val="2"/>
      </rPr>
      <t>Cripps</t>
    </r>
  </si>
  <si>
    <r>
      <rPr>
        <sz val="10"/>
        <color theme="1"/>
        <rFont val="Calibri"/>
        <family val="2"/>
      </rPr>
      <t>Leck</t>
    </r>
  </si>
  <si>
    <r>
      <rPr>
        <sz val="10"/>
        <color theme="1"/>
        <rFont val="Calibri"/>
        <family val="2"/>
      </rPr>
      <t>Lona</t>
    </r>
  </si>
  <si>
    <r>
      <rPr>
        <sz val="10"/>
        <color theme="1"/>
        <rFont val="Calibri"/>
        <family val="2"/>
      </rPr>
      <t>Obringer</t>
    </r>
  </si>
  <si>
    <r>
      <rPr>
        <sz val="10"/>
        <color theme="1"/>
        <rFont val="Calibri"/>
        <family val="2"/>
      </rPr>
      <t>Creative Manager/Design</t>
    </r>
  </si>
  <si>
    <r>
      <rPr>
        <sz val="10"/>
        <color theme="1"/>
        <rFont val="Calibri"/>
        <family val="2"/>
      </rPr>
      <t>Mangette</t>
    </r>
  </si>
  <si>
    <r>
      <rPr>
        <sz val="10"/>
        <color theme="1"/>
        <rFont val="Calibri"/>
        <family val="2"/>
      </rPr>
      <t>Assistant Registrar</t>
    </r>
  </si>
  <si>
    <r>
      <rPr>
        <sz val="10"/>
        <color theme="1"/>
        <rFont val="Calibri"/>
        <family val="2"/>
      </rPr>
      <t>Nagel</t>
    </r>
  </si>
  <si>
    <r>
      <rPr>
        <sz val="10"/>
        <color theme="1"/>
        <rFont val="Calibri"/>
        <family val="2"/>
      </rPr>
      <t>Asst Director of Purchasing</t>
    </r>
  </si>
  <si>
    <r>
      <rPr>
        <sz val="10"/>
        <color theme="1"/>
        <rFont val="Calibri"/>
        <family val="2"/>
      </rPr>
      <t>Snodgrass</t>
    </r>
  </si>
  <si>
    <r>
      <rPr>
        <sz val="10"/>
        <color theme="1"/>
        <rFont val="Calibri"/>
        <family val="2"/>
      </rPr>
      <t>Ricketts</t>
    </r>
  </si>
  <si>
    <r>
      <rPr>
        <sz val="10"/>
        <color theme="1"/>
        <rFont val="Calibri"/>
        <family val="2"/>
      </rPr>
      <t>Cusack</t>
    </r>
  </si>
  <si>
    <r>
      <rPr>
        <sz val="10"/>
        <color theme="1"/>
        <rFont val="Calibri"/>
        <family val="2"/>
      </rPr>
      <t>Director, Ed Outreach/Cnt Excl</t>
    </r>
  </si>
  <si>
    <r>
      <rPr>
        <sz val="10"/>
        <color theme="1"/>
        <rFont val="Calibri"/>
        <family val="2"/>
      </rPr>
      <t>Fire-Educational Outreach</t>
    </r>
  </si>
  <si>
    <r>
      <rPr>
        <sz val="10"/>
        <color theme="1"/>
        <rFont val="Calibri"/>
        <family val="2"/>
      </rPr>
      <t>A10</t>
    </r>
  </si>
  <si>
    <r>
      <rPr>
        <sz val="10"/>
        <color theme="1"/>
        <rFont val="Calibri"/>
        <family val="2"/>
      </rPr>
      <t>10 Month</t>
    </r>
  </si>
  <si>
    <r>
      <rPr>
        <sz val="10"/>
        <color theme="1"/>
        <rFont val="Calibri"/>
        <family val="2"/>
      </rPr>
      <t>Olds</t>
    </r>
  </si>
  <si>
    <r>
      <rPr>
        <sz val="10"/>
        <color theme="1"/>
        <rFont val="Calibri"/>
        <family val="2"/>
      </rPr>
      <t>Mieses</t>
    </r>
  </si>
  <si>
    <r>
      <rPr>
        <sz val="10"/>
        <color theme="1"/>
        <rFont val="Calibri"/>
        <family val="2"/>
      </rPr>
      <t>Nermis</t>
    </r>
  </si>
  <si>
    <r>
      <rPr>
        <sz val="10"/>
        <color theme="1"/>
        <rFont val="Calibri"/>
        <family val="2"/>
      </rPr>
      <t>Schuck</t>
    </r>
  </si>
  <si>
    <r>
      <rPr>
        <sz val="10"/>
        <color theme="1"/>
        <rFont val="Calibri"/>
        <family val="2"/>
      </rPr>
      <t>Sexton</t>
    </r>
  </si>
  <si>
    <r>
      <rPr>
        <sz val="10"/>
        <color theme="1"/>
        <rFont val="Calibri"/>
        <family val="2"/>
      </rPr>
      <t>Collin</t>
    </r>
  </si>
  <si>
    <r>
      <rPr>
        <sz val="10"/>
        <color theme="1"/>
        <rFont val="Calibri"/>
        <family val="2"/>
      </rPr>
      <t>Director, Football Operations</t>
    </r>
  </si>
  <si>
    <r>
      <rPr>
        <sz val="10"/>
        <color theme="1"/>
        <rFont val="Calibri"/>
        <family val="2"/>
      </rPr>
      <t>Oliver</t>
    </r>
  </si>
  <si>
    <r>
      <rPr>
        <sz val="10"/>
        <color theme="1"/>
        <rFont val="Calibri"/>
        <family val="2"/>
      </rPr>
      <t>Cherry Chandler</t>
    </r>
  </si>
  <si>
    <r>
      <rPr>
        <sz val="10"/>
        <color theme="1"/>
        <rFont val="Calibri"/>
        <family val="2"/>
      </rPr>
      <t>Kim</t>
    </r>
  </si>
  <si>
    <r>
      <rPr>
        <sz val="10"/>
        <color theme="1"/>
        <rFont val="Calibri"/>
        <family val="2"/>
      </rPr>
      <t>Heejoo</t>
    </r>
  </si>
  <si>
    <r>
      <rPr>
        <sz val="10"/>
        <color theme="1"/>
        <rFont val="Calibri"/>
        <family val="2"/>
      </rPr>
      <t>MacPherson</t>
    </r>
  </si>
  <si>
    <r>
      <rPr>
        <sz val="10"/>
        <color theme="1"/>
        <rFont val="Calibri"/>
        <family val="2"/>
      </rPr>
      <t>Snelling</t>
    </r>
  </si>
  <si>
    <r>
      <rPr>
        <sz val="10"/>
        <color theme="1"/>
        <rFont val="Calibri"/>
        <family val="2"/>
      </rPr>
      <t>Hd Cch Mns &amp; Wmns CC/Hd Wms TF</t>
    </r>
  </si>
  <si>
    <r>
      <rPr>
        <sz val="10"/>
        <color theme="1"/>
        <rFont val="Calibri"/>
        <family val="2"/>
      </rPr>
      <t>Track-Women</t>
    </r>
  </si>
  <si>
    <r>
      <rPr>
        <sz val="10"/>
        <color theme="1"/>
        <rFont val="Calibri"/>
        <family val="2"/>
      </rPr>
      <t>Heinz</t>
    </r>
  </si>
  <si>
    <r>
      <rPr>
        <sz val="10"/>
        <color theme="1"/>
        <rFont val="Calibri"/>
        <family val="2"/>
      </rPr>
      <t>Asst Athletic Director, Develp</t>
    </r>
  </si>
  <si>
    <r>
      <rPr>
        <sz val="10"/>
        <color theme="1"/>
        <rFont val="Calibri"/>
        <family val="2"/>
      </rPr>
      <t>Lonn</t>
    </r>
  </si>
  <si>
    <r>
      <rPr>
        <sz val="10"/>
        <color theme="1"/>
        <rFont val="Calibri"/>
        <family val="2"/>
      </rPr>
      <t>Marlise</t>
    </r>
  </si>
  <si>
    <r>
      <rPr>
        <sz val="10"/>
        <color theme="1"/>
        <rFont val="Calibri"/>
        <family val="2"/>
      </rPr>
      <t>Popovitch</t>
    </r>
  </si>
  <si>
    <r>
      <rPr>
        <sz val="10"/>
        <color theme="1"/>
        <rFont val="Calibri"/>
        <family val="2"/>
      </rPr>
      <t>Heidi</t>
    </r>
  </si>
  <si>
    <r>
      <rPr>
        <sz val="10"/>
        <color theme="1"/>
        <rFont val="Calibri"/>
        <family val="2"/>
      </rPr>
      <t>Manager, UL Budgets/Facilities</t>
    </r>
  </si>
  <si>
    <r>
      <rPr>
        <sz val="10"/>
        <color theme="1"/>
        <rFont val="Calibri"/>
        <family val="2"/>
      </rPr>
      <t>Coordinator Tech Services</t>
    </r>
  </si>
  <si>
    <r>
      <rPr>
        <sz val="10"/>
        <color theme="1"/>
        <rFont val="Calibri"/>
        <family val="2"/>
      </rPr>
      <t>Theis</t>
    </r>
  </si>
  <si>
    <r>
      <rPr>
        <sz val="10"/>
        <color theme="1"/>
        <rFont val="Calibri"/>
        <family val="2"/>
      </rPr>
      <t>Senior Application Specialist</t>
    </r>
  </si>
  <si>
    <r>
      <rPr>
        <sz val="10"/>
        <color theme="1"/>
        <rFont val="Calibri"/>
        <family val="2"/>
      </rPr>
      <t>Chiarelott</t>
    </r>
  </si>
  <si>
    <r>
      <rPr>
        <sz val="10"/>
        <color theme="1"/>
        <rFont val="Calibri"/>
        <family val="2"/>
      </rPr>
      <t>Veerapaneni</t>
    </r>
  </si>
  <si>
    <r>
      <rPr>
        <sz val="10"/>
        <color theme="1"/>
        <rFont val="Calibri"/>
        <family val="2"/>
      </rPr>
      <t>Ram</t>
    </r>
  </si>
  <si>
    <r>
      <rPr>
        <sz val="10"/>
        <color theme="1"/>
        <rFont val="Calibri"/>
        <family val="2"/>
      </rPr>
      <t>Fire-Biology</t>
    </r>
  </si>
  <si>
    <r>
      <rPr>
        <sz val="10"/>
        <color theme="1"/>
        <rFont val="Calibri"/>
        <family val="2"/>
      </rPr>
      <t>Green-Churchwell</t>
    </r>
  </si>
  <si>
    <r>
      <rPr>
        <sz val="10"/>
        <color theme="1"/>
        <rFont val="Calibri"/>
        <family val="2"/>
      </rPr>
      <t>Brigitte</t>
    </r>
  </si>
  <si>
    <r>
      <rPr>
        <sz val="10"/>
        <color theme="1"/>
        <rFont val="Calibri"/>
        <family val="2"/>
      </rPr>
      <t>Director, Student Acad Enhncmn</t>
    </r>
  </si>
  <si>
    <r>
      <rPr>
        <sz val="10"/>
        <color theme="1"/>
        <rFont val="Calibri"/>
        <family val="2"/>
      </rPr>
      <t>Fire-The Learning Center</t>
    </r>
  </si>
  <si>
    <r>
      <rPr>
        <sz val="10"/>
        <color theme="1"/>
        <rFont val="Calibri"/>
        <family val="2"/>
      </rPr>
      <t>Partin</t>
    </r>
  </si>
  <si>
    <r>
      <rPr>
        <sz val="10"/>
        <color theme="1"/>
        <rFont val="Calibri"/>
        <family val="2"/>
      </rPr>
      <t>Vijaya</t>
    </r>
  </si>
  <si>
    <r>
      <rPr>
        <sz val="10"/>
        <color theme="1"/>
        <rFont val="Calibri"/>
        <family val="2"/>
      </rPr>
      <t>Zawodny</t>
    </r>
  </si>
  <si>
    <r>
      <rPr>
        <sz val="10"/>
        <color theme="1"/>
        <rFont val="Calibri"/>
        <family val="2"/>
      </rPr>
      <t>Laurel</t>
    </r>
  </si>
  <si>
    <r>
      <rPr>
        <sz val="10"/>
        <color theme="1"/>
        <rFont val="Calibri"/>
        <family val="2"/>
      </rPr>
      <t>Ast to President/Budget Admin</t>
    </r>
  </si>
  <si>
    <r>
      <rPr>
        <sz val="10"/>
        <color theme="1"/>
        <rFont val="Calibri"/>
        <family val="2"/>
      </rPr>
      <t>Sadoff Obee</t>
    </r>
  </si>
  <si>
    <r>
      <rPr>
        <sz val="10"/>
        <color theme="1"/>
        <rFont val="Calibri"/>
        <family val="2"/>
      </rPr>
      <t>General Manager</t>
    </r>
  </si>
  <si>
    <r>
      <rPr>
        <sz val="10"/>
        <color theme="1"/>
        <rFont val="Calibri"/>
        <family val="2"/>
      </rPr>
      <t>Jie</t>
    </r>
  </si>
  <si>
    <r>
      <rPr>
        <sz val="10"/>
        <color theme="1"/>
        <rFont val="Calibri"/>
        <family val="2"/>
      </rPr>
      <t>Asst Director Inst Research</t>
    </r>
  </si>
  <si>
    <r>
      <rPr>
        <sz val="10"/>
        <color theme="1"/>
        <rFont val="Calibri"/>
        <family val="2"/>
      </rPr>
      <t>Kari</t>
    </r>
  </si>
  <si>
    <r>
      <rPr>
        <sz val="10"/>
        <color theme="1"/>
        <rFont val="Calibri"/>
        <family val="2"/>
      </rPr>
      <t>Manager, UL Administr Programs</t>
    </r>
  </si>
  <si>
    <r>
      <rPr>
        <sz val="10"/>
        <color theme="1"/>
        <rFont val="Calibri"/>
        <family val="2"/>
      </rPr>
      <t>Dudley</t>
    </r>
  </si>
  <si>
    <r>
      <rPr>
        <sz val="10"/>
        <color theme="1"/>
        <rFont val="Calibri"/>
        <family val="2"/>
      </rPr>
      <t>Van Tress</t>
    </r>
  </si>
  <si>
    <r>
      <rPr>
        <sz val="10"/>
        <color theme="1"/>
        <rFont val="Calibri"/>
        <family val="2"/>
      </rPr>
      <t>Manager, Postal and Printing</t>
    </r>
  </si>
  <si>
    <r>
      <rPr>
        <sz val="10"/>
        <color theme="1"/>
        <rFont val="Calibri"/>
        <family val="2"/>
      </rPr>
      <t>Postal Services</t>
    </r>
  </si>
  <si>
    <r>
      <rPr>
        <sz val="10"/>
        <color theme="1"/>
        <rFont val="Calibri"/>
        <family val="2"/>
      </rPr>
      <t>Jiesun</t>
    </r>
  </si>
  <si>
    <r>
      <rPr>
        <sz val="10"/>
        <color theme="1"/>
        <rFont val="Calibri"/>
        <family val="2"/>
      </rPr>
      <t>Fan</t>
    </r>
  </si>
  <si>
    <r>
      <rPr>
        <sz val="10"/>
        <color theme="1"/>
        <rFont val="Calibri"/>
        <family val="2"/>
      </rPr>
      <t>Kerry</t>
    </r>
  </si>
  <si>
    <r>
      <rPr>
        <sz val="10"/>
        <color theme="1"/>
        <rFont val="Calibri"/>
        <family val="2"/>
      </rPr>
      <t>Fox</t>
    </r>
  </si>
  <si>
    <r>
      <rPr>
        <sz val="10"/>
        <color theme="1"/>
        <rFont val="Calibri"/>
        <family val="2"/>
      </rPr>
      <t>Assistant Director, Operations</t>
    </r>
  </si>
  <si>
    <r>
      <rPr>
        <sz val="10"/>
        <color theme="1"/>
        <rFont val="Calibri"/>
        <family val="2"/>
      </rPr>
      <t>Weihl</t>
    </r>
  </si>
  <si>
    <r>
      <rPr>
        <sz val="10"/>
        <color theme="1"/>
        <rFont val="Calibri"/>
        <family val="2"/>
      </rPr>
      <t>Systems Adminstrator</t>
    </r>
  </si>
  <si>
    <r>
      <rPr>
        <sz val="10"/>
        <color theme="1"/>
        <rFont val="Calibri"/>
        <family val="2"/>
      </rPr>
      <t>Alamina</t>
    </r>
  </si>
  <si>
    <r>
      <rPr>
        <sz val="10"/>
        <color theme="1"/>
        <rFont val="Calibri"/>
        <family val="2"/>
      </rPr>
      <t>Abiye</t>
    </r>
  </si>
  <si>
    <r>
      <rPr>
        <sz val="10"/>
        <color theme="1"/>
        <rFont val="Calibri"/>
        <family val="2"/>
      </rPr>
      <t>Brodeur</t>
    </r>
  </si>
  <si>
    <r>
      <rPr>
        <sz val="10"/>
        <color theme="1"/>
        <rFont val="Calibri"/>
        <family val="2"/>
      </rPr>
      <t>Dadzie</t>
    </r>
  </si>
  <si>
    <r>
      <rPr>
        <sz val="10"/>
        <color theme="1"/>
        <rFont val="Calibri"/>
        <family val="2"/>
      </rPr>
      <t>Ju</t>
    </r>
  </si>
  <si>
    <r>
      <rPr>
        <sz val="10"/>
        <color theme="1"/>
        <rFont val="Calibri"/>
        <family val="2"/>
      </rPr>
      <t>Ilyoung</t>
    </r>
  </si>
  <si>
    <r>
      <rPr>
        <sz val="10"/>
        <color theme="1"/>
        <rFont val="Calibri"/>
        <family val="2"/>
      </rPr>
      <t>Yanqin</t>
    </r>
  </si>
  <si>
    <r>
      <rPr>
        <sz val="10"/>
        <color theme="1"/>
        <rFont val="Calibri"/>
        <family val="2"/>
      </rPr>
      <t>Weaver</t>
    </r>
  </si>
  <si>
    <r>
      <rPr>
        <sz val="10"/>
        <color theme="1"/>
        <rFont val="Calibri"/>
        <family val="2"/>
      </rPr>
      <t>Asst Director Fire Schl Admin</t>
    </r>
  </si>
  <si>
    <r>
      <rPr>
        <sz val="10"/>
        <color theme="1"/>
        <rFont val="Calibri"/>
        <family val="2"/>
      </rPr>
      <t>State Fire School</t>
    </r>
  </si>
  <si>
    <r>
      <rPr>
        <sz val="10"/>
        <color theme="1"/>
        <rFont val="Calibri"/>
        <family val="2"/>
      </rPr>
      <t>Pfundstein</t>
    </r>
  </si>
  <si>
    <r>
      <rPr>
        <sz val="10"/>
        <color theme="1"/>
        <rFont val="Calibri"/>
        <family val="2"/>
      </rPr>
      <t>Archer</t>
    </r>
  </si>
  <si>
    <r>
      <rPr>
        <sz val="10"/>
        <color theme="1"/>
        <rFont val="Calibri"/>
        <family val="2"/>
      </rPr>
      <t>Brent</t>
    </r>
  </si>
  <si>
    <r>
      <rPr>
        <sz val="10"/>
        <color theme="1"/>
        <rFont val="Calibri"/>
        <family val="2"/>
      </rPr>
      <t>Kloor</t>
    </r>
  </si>
  <si>
    <r>
      <rPr>
        <sz val="10"/>
        <color theme="1"/>
        <rFont val="Calibri"/>
        <family val="2"/>
      </rPr>
      <t>Muili</t>
    </r>
  </si>
  <si>
    <r>
      <rPr>
        <sz val="10"/>
        <color theme="1"/>
        <rFont val="Calibri"/>
        <family val="2"/>
      </rPr>
      <t>Kamaldeen</t>
    </r>
  </si>
  <si>
    <r>
      <rPr>
        <sz val="10"/>
        <color theme="1"/>
        <rFont val="Calibri"/>
        <family val="2"/>
      </rPr>
      <t>Medical Laboratory Science</t>
    </r>
  </si>
  <si>
    <r>
      <rPr>
        <sz val="10"/>
        <color theme="1"/>
        <rFont val="Calibri"/>
        <family val="2"/>
      </rPr>
      <t>Ross</t>
    </r>
  </si>
  <si>
    <r>
      <rPr>
        <sz val="10"/>
        <color theme="1"/>
        <rFont val="Calibri"/>
        <family val="2"/>
      </rPr>
      <t>Ireland</t>
    </r>
  </si>
  <si>
    <r>
      <rPr>
        <sz val="10"/>
        <color theme="1"/>
        <rFont val="Calibri"/>
        <family val="2"/>
      </rPr>
      <t>Purchasing Specialist</t>
    </r>
  </si>
  <si>
    <r>
      <rPr>
        <sz val="10"/>
        <color theme="1"/>
        <rFont val="Calibri"/>
        <family val="2"/>
      </rPr>
      <t>Ense</t>
    </r>
  </si>
  <si>
    <r>
      <rPr>
        <sz val="10"/>
        <color theme="1"/>
        <rFont val="Calibri"/>
        <family val="2"/>
      </rPr>
      <t>Head Womns Swimming/Diving Cch</t>
    </r>
  </si>
  <si>
    <r>
      <rPr>
        <sz val="10"/>
        <color theme="1"/>
        <rFont val="Calibri"/>
        <family val="2"/>
      </rPr>
      <t>Swimming - Women</t>
    </r>
  </si>
  <si>
    <r>
      <rPr>
        <sz val="10"/>
        <color theme="1"/>
        <rFont val="Calibri"/>
        <family val="2"/>
      </rPr>
      <t>Goodrich</t>
    </r>
  </si>
  <si>
    <r>
      <rPr>
        <sz val="10"/>
        <color theme="1"/>
        <rFont val="Calibri"/>
        <family val="2"/>
      </rPr>
      <t>Director, Strength and Condt</t>
    </r>
  </si>
  <si>
    <r>
      <rPr>
        <sz val="10"/>
        <color theme="1"/>
        <rFont val="Calibri"/>
        <family val="2"/>
      </rPr>
      <t>Lukosavich</t>
    </r>
  </si>
  <si>
    <r>
      <rPr>
        <sz val="10"/>
        <color theme="1"/>
        <rFont val="Calibri"/>
        <family val="2"/>
      </rPr>
      <t>Asst Athletic Dir for Complinc</t>
    </r>
  </si>
  <si>
    <r>
      <rPr>
        <sz val="10"/>
        <color theme="1"/>
        <rFont val="Calibri"/>
        <family val="2"/>
      </rPr>
      <t>Pilcher</t>
    </r>
  </si>
  <si>
    <r>
      <rPr>
        <sz val="10"/>
        <color theme="1"/>
        <rFont val="Calibri"/>
        <family val="2"/>
      </rPr>
      <t>Business Analyst</t>
    </r>
  </si>
  <si>
    <r>
      <rPr>
        <sz val="10"/>
        <color theme="1"/>
        <rFont val="Calibri"/>
        <family val="2"/>
      </rPr>
      <t>Whipple</t>
    </r>
  </si>
  <si>
    <r>
      <rPr>
        <sz val="10"/>
        <color theme="1"/>
        <rFont val="Calibri"/>
        <family val="2"/>
      </rPr>
      <t>Shammo</t>
    </r>
  </si>
  <si>
    <r>
      <rPr>
        <sz val="10"/>
        <color theme="1"/>
        <rFont val="Calibri"/>
        <family val="2"/>
      </rPr>
      <t>Applications Support Developer</t>
    </r>
  </si>
  <si>
    <r>
      <rPr>
        <sz val="10"/>
        <color theme="1"/>
        <rFont val="Calibri"/>
        <family val="2"/>
      </rPr>
      <t>Ashker</t>
    </r>
  </si>
  <si>
    <r>
      <rPr>
        <sz val="10"/>
        <color theme="1"/>
        <rFont val="Calibri"/>
        <family val="2"/>
      </rPr>
      <t>Walls</t>
    </r>
  </si>
  <si>
    <r>
      <rPr>
        <sz val="10"/>
        <color theme="1"/>
        <rFont val="Calibri"/>
        <family val="2"/>
      </rPr>
      <t>Manager, Parking and Shuttle</t>
    </r>
  </si>
  <si>
    <r>
      <rPr>
        <sz val="10"/>
        <color theme="1"/>
        <rFont val="Calibri"/>
        <family val="2"/>
      </rPr>
      <t>Parking Services</t>
    </r>
  </si>
  <si>
    <r>
      <rPr>
        <sz val="10"/>
        <color theme="1"/>
        <rFont val="Calibri"/>
        <family val="2"/>
      </rPr>
      <t>Hayward</t>
    </r>
  </si>
  <si>
    <r>
      <rPr>
        <sz val="10"/>
        <color theme="1"/>
        <rFont val="Calibri"/>
        <family val="2"/>
      </rPr>
      <t>Max</t>
    </r>
  </si>
  <si>
    <r>
      <rPr>
        <sz val="10"/>
        <color theme="1"/>
        <rFont val="Calibri"/>
        <family val="2"/>
      </rPr>
      <t>Bach</t>
    </r>
  </si>
  <si>
    <r>
      <rPr>
        <sz val="10"/>
        <color theme="1"/>
        <rFont val="Calibri"/>
        <family val="2"/>
      </rPr>
      <t>Bankey</t>
    </r>
  </si>
  <si>
    <r>
      <rPr>
        <sz val="10"/>
        <color theme="1"/>
        <rFont val="Calibri"/>
        <family val="2"/>
      </rPr>
      <t>Warmke</t>
    </r>
  </si>
  <si>
    <r>
      <rPr>
        <sz val="10"/>
        <color theme="1"/>
        <rFont val="Calibri"/>
        <family val="2"/>
      </rPr>
      <t>Brandon</t>
    </r>
  </si>
  <si>
    <r>
      <rPr>
        <sz val="10"/>
        <color theme="1"/>
        <rFont val="Calibri"/>
        <family val="2"/>
      </rPr>
      <t>Dunn</t>
    </r>
  </si>
  <si>
    <r>
      <rPr>
        <sz val="10"/>
        <color theme="1"/>
        <rFont val="Calibri"/>
        <family val="2"/>
      </rPr>
      <t>Sorg</t>
    </r>
  </si>
  <si>
    <r>
      <rPr>
        <sz val="10"/>
        <color theme="1"/>
        <rFont val="Calibri"/>
        <family val="2"/>
      </rPr>
      <t>Knippen</t>
    </r>
  </si>
  <si>
    <r>
      <rPr>
        <sz val="10"/>
        <color theme="1"/>
        <rFont val="Calibri"/>
        <family val="2"/>
      </rPr>
      <t>Kerri</t>
    </r>
  </si>
  <si>
    <r>
      <rPr>
        <sz val="10"/>
        <color theme="1"/>
        <rFont val="Calibri"/>
        <family val="2"/>
      </rPr>
      <t>Maziarz</t>
    </r>
  </si>
  <si>
    <r>
      <rPr>
        <sz val="10"/>
        <color theme="1"/>
        <rFont val="Calibri"/>
        <family val="2"/>
      </rPr>
      <t>Schnipke</t>
    </r>
  </si>
  <si>
    <r>
      <rPr>
        <sz val="10"/>
        <color theme="1"/>
        <rFont val="Calibri"/>
        <family val="2"/>
      </rPr>
      <t>Kessler</t>
    </r>
  </si>
  <si>
    <r>
      <rPr>
        <sz val="10"/>
        <color theme="1"/>
        <rFont val="Calibri"/>
        <family val="2"/>
      </rPr>
      <t>Lea</t>
    </r>
  </si>
  <si>
    <r>
      <rPr>
        <sz val="10"/>
        <color theme="1"/>
        <rFont val="Calibri"/>
        <family val="2"/>
      </rPr>
      <t>Asst Director, Disability Srvs</t>
    </r>
  </si>
  <si>
    <r>
      <rPr>
        <sz val="10"/>
        <color theme="1"/>
        <rFont val="Calibri"/>
        <family val="2"/>
      </rPr>
      <t>Bommarito</t>
    </r>
  </si>
  <si>
    <r>
      <rPr>
        <sz val="10"/>
        <color theme="1"/>
        <rFont val="Calibri"/>
        <family val="2"/>
      </rPr>
      <t>Shahin</t>
    </r>
  </si>
  <si>
    <r>
      <rPr>
        <sz val="10"/>
        <color theme="1"/>
        <rFont val="Calibri"/>
        <family val="2"/>
      </rPr>
      <t>Syed</t>
    </r>
  </si>
  <si>
    <r>
      <rPr>
        <sz val="10"/>
        <color theme="1"/>
        <rFont val="Calibri"/>
        <family val="2"/>
      </rPr>
      <t>Wagner</t>
    </r>
  </si>
  <si>
    <r>
      <rPr>
        <sz val="10"/>
        <color theme="1"/>
        <rFont val="Calibri"/>
        <family val="2"/>
      </rPr>
      <t>Hathaway</t>
    </r>
  </si>
  <si>
    <r>
      <rPr>
        <sz val="10"/>
        <color theme="1"/>
        <rFont val="Calibri"/>
        <family val="2"/>
      </rPr>
      <t>Stefani</t>
    </r>
  </si>
  <si>
    <r>
      <rPr>
        <sz val="10"/>
        <color theme="1"/>
        <rFont val="Calibri"/>
        <family val="2"/>
      </rPr>
      <t>Psychologist</t>
    </r>
  </si>
  <si>
    <r>
      <rPr>
        <sz val="10"/>
        <color theme="1"/>
        <rFont val="Calibri"/>
        <family val="2"/>
      </rPr>
      <t>Vickery</t>
    </r>
  </si>
  <si>
    <r>
      <rPr>
        <sz val="10"/>
        <color theme="1"/>
        <rFont val="Calibri"/>
        <family val="2"/>
      </rPr>
      <t>Cara</t>
    </r>
  </si>
  <si>
    <r>
      <rPr>
        <sz val="10"/>
        <color theme="1"/>
        <rFont val="Calibri"/>
        <family val="2"/>
      </rPr>
      <t>Hubbell-Staeble</t>
    </r>
  </si>
  <si>
    <r>
      <rPr>
        <sz val="10"/>
        <color theme="1"/>
        <rFont val="Calibri"/>
        <family val="2"/>
      </rPr>
      <t>General Studies Writing Prog</t>
    </r>
  </si>
  <si>
    <r>
      <rPr>
        <sz val="10"/>
        <color theme="1"/>
        <rFont val="Calibri"/>
        <family val="2"/>
      </rPr>
      <t>Nardecchia</t>
    </r>
  </si>
  <si>
    <r>
      <rPr>
        <sz val="10"/>
        <color theme="1"/>
        <rFont val="Calibri"/>
        <family val="2"/>
      </rPr>
      <t>Robb</t>
    </r>
  </si>
  <si>
    <r>
      <rPr>
        <sz val="10"/>
        <color theme="1"/>
        <rFont val="Calibri"/>
        <family val="2"/>
      </rPr>
      <t>Carlton</t>
    </r>
  </si>
  <si>
    <r>
      <rPr>
        <sz val="10"/>
        <color theme="1"/>
        <rFont val="Calibri"/>
        <family val="2"/>
      </rPr>
      <t>Cayer</t>
    </r>
  </si>
  <si>
    <r>
      <rPr>
        <sz val="10"/>
        <color theme="1"/>
        <rFont val="Calibri"/>
        <family val="2"/>
      </rPr>
      <t>Tech Dir Ctr/Micros &amp; Microan</t>
    </r>
  </si>
  <si>
    <r>
      <rPr>
        <sz val="10"/>
        <color theme="1"/>
        <rFont val="Calibri"/>
        <family val="2"/>
      </rPr>
      <t>Kozal</t>
    </r>
  </si>
  <si>
    <r>
      <rPr>
        <sz val="10"/>
        <color theme="1"/>
        <rFont val="Calibri"/>
        <family val="2"/>
      </rPr>
      <t>Sheaffer</t>
    </r>
  </si>
  <si>
    <r>
      <rPr>
        <sz val="10"/>
        <color theme="1"/>
        <rFont val="Calibri"/>
        <family val="2"/>
      </rPr>
      <t>Technology Projects Coordinatr</t>
    </r>
  </si>
  <si>
    <r>
      <rPr>
        <sz val="10"/>
        <color theme="1"/>
        <rFont val="Calibri"/>
        <family val="2"/>
      </rPr>
      <t>McComas</t>
    </r>
  </si>
  <si>
    <r>
      <rPr>
        <sz val="10"/>
        <color theme="1"/>
        <rFont val="Calibri"/>
        <family val="2"/>
      </rPr>
      <t>Carrillo</t>
    </r>
  </si>
  <si>
    <r>
      <rPr>
        <sz val="10"/>
        <color theme="1"/>
        <rFont val="Calibri"/>
        <family val="2"/>
      </rPr>
      <t>Leonel</t>
    </r>
  </si>
  <si>
    <r>
      <rPr>
        <sz val="10"/>
        <color theme="1"/>
        <rFont val="Calibri"/>
        <family val="2"/>
      </rPr>
      <t>Walterhouse</t>
    </r>
  </si>
  <si>
    <r>
      <rPr>
        <sz val="10"/>
        <color theme="1"/>
        <rFont val="Calibri"/>
        <family val="2"/>
      </rPr>
      <t>Feasel</t>
    </r>
  </si>
  <si>
    <r>
      <rPr>
        <sz val="10"/>
        <color theme="1"/>
        <rFont val="Calibri"/>
        <family val="2"/>
      </rPr>
      <t>Carroll</t>
    </r>
  </si>
  <si>
    <r>
      <rPr>
        <sz val="10"/>
        <color theme="1"/>
        <rFont val="Calibri"/>
        <family val="2"/>
      </rPr>
      <t>Exec Assistant/Budget Admin</t>
    </r>
  </si>
  <si>
    <r>
      <rPr>
        <sz val="10"/>
        <color theme="1"/>
        <rFont val="Calibri"/>
        <family val="2"/>
      </rPr>
      <t>Rogel</t>
    </r>
  </si>
  <si>
    <r>
      <rPr>
        <sz val="10"/>
        <color theme="1"/>
        <rFont val="Calibri"/>
        <family val="2"/>
      </rPr>
      <t>Allen</t>
    </r>
  </si>
  <si>
    <r>
      <rPr>
        <sz val="10"/>
        <color theme="1"/>
        <rFont val="Calibri"/>
        <family val="2"/>
      </rPr>
      <t>Hensley</t>
    </r>
  </si>
  <si>
    <r>
      <rPr>
        <sz val="10"/>
        <color theme="1"/>
        <rFont val="Calibri"/>
        <family val="2"/>
      </rPr>
      <t>Rybak</t>
    </r>
  </si>
  <si>
    <r>
      <rPr>
        <sz val="10"/>
        <color theme="1"/>
        <rFont val="Calibri"/>
        <family val="2"/>
      </rPr>
      <t>Westrick</t>
    </r>
  </si>
  <si>
    <r>
      <rPr>
        <sz val="10"/>
        <color theme="1"/>
        <rFont val="Calibri"/>
        <family val="2"/>
      </rPr>
      <t>Pahapill</t>
    </r>
  </si>
  <si>
    <r>
      <rPr>
        <sz val="10"/>
        <color theme="1"/>
        <rFont val="Calibri"/>
        <family val="2"/>
      </rPr>
      <t>Leigh-Ann</t>
    </r>
  </si>
  <si>
    <r>
      <rPr>
        <sz val="10"/>
        <color theme="1"/>
        <rFont val="Calibri"/>
        <family val="2"/>
      </rPr>
      <t>Fannon</t>
    </r>
  </si>
  <si>
    <r>
      <rPr>
        <sz val="10"/>
        <color theme="1"/>
        <rFont val="Calibri"/>
        <family val="2"/>
      </rPr>
      <t>Head Women's Soccer Coach</t>
    </r>
  </si>
  <si>
    <r>
      <rPr>
        <sz val="10"/>
        <color theme="1"/>
        <rFont val="Calibri"/>
        <family val="2"/>
      </rPr>
      <t>Soccer - Women</t>
    </r>
  </si>
  <si>
    <r>
      <rPr>
        <sz val="10"/>
        <color theme="1"/>
        <rFont val="Calibri"/>
        <family val="2"/>
      </rPr>
      <t>Ivey</t>
    </r>
  </si>
  <si>
    <r>
      <rPr>
        <sz val="10"/>
        <color theme="1"/>
        <rFont val="Calibri"/>
        <family val="2"/>
      </rPr>
      <t>Assistant Womns Bsktball Coach</t>
    </r>
  </si>
  <si>
    <r>
      <rPr>
        <sz val="10"/>
        <color theme="1"/>
        <rFont val="Calibri"/>
        <family val="2"/>
      </rPr>
      <t>Gilbert</t>
    </r>
  </si>
  <si>
    <r>
      <rPr>
        <sz val="10"/>
        <color theme="1"/>
        <rFont val="Calibri"/>
        <family val="2"/>
      </rPr>
      <t>Hardware &amp; Software Supervisor</t>
    </r>
  </si>
  <si>
    <r>
      <rPr>
        <sz val="10"/>
        <color theme="1"/>
        <rFont val="Calibri"/>
        <family val="2"/>
      </rPr>
      <t>Chung</t>
    </r>
  </si>
  <si>
    <r>
      <rPr>
        <sz val="10"/>
        <color theme="1"/>
        <rFont val="Calibri"/>
        <family val="2"/>
      </rPr>
      <t>Terrie</t>
    </r>
  </si>
  <si>
    <r>
      <rPr>
        <sz val="10"/>
        <color theme="1"/>
        <rFont val="Calibri"/>
        <family val="2"/>
      </rPr>
      <t>Program Manager, Upward Bound</t>
    </r>
  </si>
  <si>
    <r>
      <rPr>
        <sz val="10"/>
        <color theme="1"/>
        <rFont val="Calibri"/>
        <family val="2"/>
      </rPr>
      <t>Daughton</t>
    </r>
  </si>
  <si>
    <r>
      <rPr>
        <sz val="10"/>
        <color theme="1"/>
        <rFont val="Calibri"/>
        <family val="2"/>
      </rPr>
      <t>Dowd</t>
    </r>
  </si>
  <si>
    <r>
      <rPr>
        <sz val="10"/>
        <color theme="1"/>
        <rFont val="Calibri"/>
        <family val="2"/>
      </rPr>
      <t>Ampiaw</t>
    </r>
  </si>
  <si>
    <r>
      <rPr>
        <sz val="10"/>
        <color theme="1"/>
        <rFont val="Calibri"/>
        <family val="2"/>
      </rPr>
      <t>Interm Director, TRIO Programs</t>
    </r>
  </si>
  <si>
    <r>
      <rPr>
        <sz val="10"/>
        <color theme="1"/>
        <rFont val="Calibri"/>
        <family val="2"/>
      </rPr>
      <t>Gilbertson</t>
    </r>
  </si>
  <si>
    <r>
      <rPr>
        <sz val="10"/>
        <color theme="1"/>
        <rFont val="Calibri"/>
        <family val="2"/>
      </rPr>
      <t>Meredith</t>
    </r>
  </si>
  <si>
    <r>
      <rPr>
        <sz val="10"/>
        <color theme="1"/>
        <rFont val="Calibri"/>
        <family val="2"/>
      </rPr>
      <t>Peiffer</t>
    </r>
  </si>
  <si>
    <r>
      <rPr>
        <sz val="10"/>
        <color theme="1"/>
        <rFont val="Calibri"/>
        <family val="2"/>
      </rPr>
      <t>Kristin</t>
    </r>
  </si>
  <si>
    <r>
      <rPr>
        <sz val="10"/>
        <color theme="1"/>
        <rFont val="Calibri"/>
        <family val="2"/>
      </rPr>
      <t>Project Manager</t>
    </r>
  </si>
  <si>
    <r>
      <rPr>
        <sz val="10"/>
        <color theme="1"/>
        <rFont val="Calibri"/>
        <family val="2"/>
      </rPr>
      <t>Parsons</t>
    </r>
  </si>
  <si>
    <r>
      <rPr>
        <sz val="10"/>
        <color theme="1"/>
        <rFont val="Calibri"/>
        <family val="2"/>
      </rPr>
      <t>Senior Network Technician</t>
    </r>
  </si>
  <si>
    <r>
      <rPr>
        <sz val="10"/>
        <color theme="1"/>
        <rFont val="Calibri"/>
        <family val="2"/>
      </rPr>
      <t>Toth</t>
    </r>
  </si>
  <si>
    <r>
      <rPr>
        <sz val="10"/>
        <color theme="1"/>
        <rFont val="Calibri"/>
        <family val="2"/>
      </rPr>
      <t>Lambdin</t>
    </r>
  </si>
  <si>
    <r>
      <rPr>
        <sz val="10"/>
        <color theme="1"/>
        <rFont val="Calibri"/>
        <family val="2"/>
      </rPr>
      <t>Accts Rec/Collections Manager</t>
    </r>
  </si>
  <si>
    <r>
      <rPr>
        <sz val="10"/>
        <color theme="1"/>
        <rFont val="Calibri"/>
        <family val="2"/>
      </rPr>
      <t>Moor</t>
    </r>
  </si>
  <si>
    <r>
      <rPr>
        <sz val="10"/>
        <color theme="1"/>
        <rFont val="Calibri"/>
        <family val="2"/>
      </rPr>
      <t>Piano Technician</t>
    </r>
  </si>
  <si>
    <r>
      <rPr>
        <sz val="10"/>
        <color theme="1"/>
        <rFont val="Calibri"/>
        <family val="2"/>
      </rPr>
      <t>Phillips</t>
    </r>
  </si>
  <si>
    <r>
      <rPr>
        <sz val="10"/>
        <color theme="1"/>
        <rFont val="Calibri"/>
        <family val="2"/>
      </rPr>
      <t>Waltonen Moore</t>
    </r>
  </si>
  <si>
    <r>
      <rPr>
        <sz val="10"/>
        <color theme="1"/>
        <rFont val="Calibri"/>
        <family val="2"/>
      </rPr>
      <t>Shelley</t>
    </r>
  </si>
  <si>
    <r>
      <rPr>
        <sz val="10"/>
        <color theme="1"/>
        <rFont val="Calibri"/>
        <family val="2"/>
      </rPr>
      <t>Mejiritski</t>
    </r>
  </si>
  <si>
    <r>
      <rPr>
        <sz val="10"/>
        <color theme="1"/>
        <rFont val="Calibri"/>
        <family val="2"/>
      </rPr>
      <t>Ekaterina</t>
    </r>
  </si>
  <si>
    <r>
      <rPr>
        <sz val="10"/>
        <color theme="1"/>
        <rFont val="Calibri"/>
        <family val="2"/>
      </rPr>
      <t>Mgr Introductory Chem Labs</t>
    </r>
  </si>
  <si>
    <r>
      <rPr>
        <sz val="10"/>
        <color theme="1"/>
        <rFont val="Calibri"/>
        <family val="2"/>
      </rPr>
      <t>Blanc</t>
    </r>
  </si>
  <si>
    <r>
      <rPr>
        <sz val="10"/>
        <color theme="1"/>
        <rFont val="Calibri"/>
        <family val="2"/>
      </rPr>
      <t>Associate Head Coach</t>
    </r>
  </si>
  <si>
    <r>
      <rPr>
        <sz val="10"/>
        <color theme="1"/>
        <rFont val="Calibri"/>
        <family val="2"/>
      </rPr>
      <t>Piroth</t>
    </r>
  </si>
  <si>
    <r>
      <rPr>
        <sz val="10"/>
        <color theme="1"/>
        <rFont val="Calibri"/>
        <family val="2"/>
      </rPr>
      <t>Goedde</t>
    </r>
  </si>
  <si>
    <r>
      <rPr>
        <sz val="10"/>
        <color theme="1"/>
        <rFont val="Calibri"/>
        <family val="2"/>
      </rPr>
      <t>Powers</t>
    </r>
  </si>
  <si>
    <r>
      <rPr>
        <sz val="10"/>
        <color theme="1"/>
        <rFont val="Calibri"/>
        <family val="2"/>
      </rPr>
      <t>Asst Manager, Prkng and Shuttl</t>
    </r>
  </si>
  <si>
    <r>
      <rPr>
        <sz val="10"/>
        <color theme="1"/>
        <rFont val="Calibri"/>
        <family val="2"/>
      </rPr>
      <t>Kern-Blystone</t>
    </r>
  </si>
  <si>
    <r>
      <rPr>
        <sz val="10"/>
        <color theme="1"/>
        <rFont val="Calibri"/>
        <family val="2"/>
      </rPr>
      <t>Dorothy</t>
    </r>
  </si>
  <si>
    <r>
      <rPr>
        <sz val="10"/>
        <color theme="1"/>
        <rFont val="Calibri"/>
        <family val="2"/>
      </rPr>
      <t>Burroughs</t>
    </r>
  </si>
  <si>
    <r>
      <rPr>
        <sz val="10"/>
        <color theme="1"/>
        <rFont val="Calibri"/>
        <family val="2"/>
      </rPr>
      <t>Siew</t>
    </r>
  </si>
  <si>
    <r>
      <rPr>
        <sz val="10"/>
        <color theme="1"/>
        <rFont val="Calibri"/>
        <family val="2"/>
      </rPr>
      <t>Wright</t>
    </r>
  </si>
  <si>
    <r>
      <rPr>
        <sz val="10"/>
        <color theme="1"/>
        <rFont val="Calibri"/>
        <family val="2"/>
      </rPr>
      <t>Volney</t>
    </r>
  </si>
  <si>
    <r>
      <rPr>
        <sz val="10"/>
        <color theme="1"/>
        <rFont val="Calibri"/>
        <family val="2"/>
      </rPr>
      <t>Asst to VP for Strt Enrl Plng</t>
    </r>
  </si>
  <si>
    <r>
      <rPr>
        <sz val="10"/>
        <color theme="1"/>
        <rFont val="Calibri"/>
        <family val="2"/>
      </rPr>
      <t>Julien</t>
    </r>
  </si>
  <si>
    <r>
      <rPr>
        <sz val="10"/>
        <color theme="1"/>
        <rFont val="Calibri"/>
        <family val="2"/>
      </rPr>
      <t>Jayson</t>
    </r>
  </si>
  <si>
    <r>
      <rPr>
        <sz val="10"/>
        <color theme="1"/>
        <rFont val="Calibri"/>
        <family val="2"/>
      </rPr>
      <t>Systems Programmer</t>
    </r>
  </si>
  <si>
    <r>
      <rPr>
        <sz val="10"/>
        <color theme="1"/>
        <rFont val="Calibri"/>
        <family val="2"/>
      </rPr>
      <t>CBA Information Services</t>
    </r>
  </si>
  <si>
    <r>
      <rPr>
        <sz val="10"/>
        <color theme="1"/>
        <rFont val="Calibri"/>
        <family val="2"/>
      </rPr>
      <t>Hillary</t>
    </r>
  </si>
  <si>
    <r>
      <rPr>
        <sz val="10"/>
        <color theme="1"/>
        <rFont val="Calibri"/>
        <family val="2"/>
      </rPr>
      <t>Research Compliance Officer</t>
    </r>
  </si>
  <si>
    <r>
      <rPr>
        <sz val="10"/>
        <color theme="1"/>
        <rFont val="Calibri"/>
        <family val="2"/>
      </rPr>
      <t>Office of Research Compliance</t>
    </r>
  </si>
  <si>
    <r>
      <rPr>
        <sz val="10"/>
        <color theme="1"/>
        <rFont val="Calibri"/>
        <family val="2"/>
      </rPr>
      <t>Juarez</t>
    </r>
  </si>
  <si>
    <r>
      <rPr>
        <sz val="10"/>
        <color theme="1"/>
        <rFont val="Calibri"/>
        <family val="2"/>
      </rPr>
      <t>Huyghe</t>
    </r>
  </si>
  <si>
    <r>
      <rPr>
        <sz val="10"/>
        <color theme="1"/>
        <rFont val="Calibri"/>
        <family val="2"/>
      </rPr>
      <t>Bess</t>
    </r>
  </si>
  <si>
    <r>
      <rPr>
        <sz val="10"/>
        <color theme="1"/>
        <rFont val="Calibri"/>
        <family val="2"/>
      </rPr>
      <t>Industrial Hygienist</t>
    </r>
  </si>
  <si>
    <r>
      <rPr>
        <sz val="10"/>
        <color theme="1"/>
        <rFont val="Calibri"/>
        <family val="2"/>
      </rPr>
      <t>Coordinator, Landscape Service</t>
    </r>
  </si>
  <si>
    <r>
      <rPr>
        <sz val="10"/>
        <color theme="1"/>
        <rFont val="Calibri"/>
        <family val="2"/>
      </rPr>
      <t>Sidra</t>
    </r>
  </si>
  <si>
    <r>
      <rPr>
        <sz val="10"/>
        <color theme="1"/>
        <rFont val="Calibri"/>
        <family val="2"/>
      </rPr>
      <t>Filippova</t>
    </r>
  </si>
  <si>
    <r>
      <rPr>
        <sz val="10"/>
        <color theme="1"/>
        <rFont val="Calibri"/>
        <family val="2"/>
      </rPr>
      <t>Daria</t>
    </r>
  </si>
  <si>
    <r>
      <rPr>
        <sz val="10"/>
        <color theme="1"/>
        <rFont val="Calibri"/>
        <family val="2"/>
      </rPr>
      <t>Joost</t>
    </r>
  </si>
  <si>
    <r>
      <rPr>
        <sz val="10"/>
        <color theme="1"/>
        <rFont val="Calibri"/>
        <family val="2"/>
      </rPr>
      <t>Program Coordinator</t>
    </r>
  </si>
  <si>
    <r>
      <rPr>
        <sz val="10"/>
        <color theme="1"/>
        <rFont val="Calibri"/>
        <family val="2"/>
      </rPr>
      <t>Sabo</t>
    </r>
  </si>
  <si>
    <r>
      <rPr>
        <sz val="10"/>
        <color theme="1"/>
        <rFont val="Calibri"/>
        <family val="2"/>
      </rPr>
      <t>Stahl</t>
    </r>
  </si>
  <si>
    <r>
      <rPr>
        <sz val="10"/>
        <color theme="1"/>
        <rFont val="Calibri"/>
        <family val="2"/>
      </rPr>
      <t>Fidler</t>
    </r>
  </si>
  <si>
    <r>
      <rPr>
        <sz val="10"/>
        <color theme="1"/>
        <rFont val="Calibri"/>
        <family val="2"/>
      </rPr>
      <t>Bylsma</t>
    </r>
  </si>
  <si>
    <r>
      <rPr>
        <sz val="10"/>
        <color theme="1"/>
        <rFont val="Calibri"/>
        <family val="2"/>
      </rPr>
      <t>Hamady</t>
    </r>
  </si>
  <si>
    <r>
      <rPr>
        <sz val="10"/>
        <color theme="1"/>
        <rFont val="Calibri"/>
        <family val="2"/>
      </rPr>
      <t>Carrie</t>
    </r>
  </si>
  <si>
    <r>
      <rPr>
        <sz val="10"/>
        <color theme="1"/>
        <rFont val="Calibri"/>
        <family val="2"/>
      </rPr>
      <t>Valdez</t>
    </r>
  </si>
  <si>
    <r>
      <rPr>
        <sz val="10"/>
        <color theme="1"/>
        <rFont val="Calibri"/>
        <family val="2"/>
      </rPr>
      <t>Associate Director, Srvc Lrng</t>
    </r>
  </si>
  <si>
    <r>
      <rPr>
        <sz val="10"/>
        <color theme="1"/>
        <rFont val="Calibri"/>
        <family val="2"/>
      </rPr>
      <t>Mahaffey</t>
    </r>
  </si>
  <si>
    <r>
      <rPr>
        <sz val="10"/>
        <color theme="1"/>
        <rFont val="Calibri"/>
        <family val="2"/>
      </rPr>
      <t>Knavel</t>
    </r>
  </si>
  <si>
    <r>
      <rPr>
        <sz val="10"/>
        <color theme="1"/>
        <rFont val="Calibri"/>
        <family val="2"/>
      </rPr>
      <t>Asst Athl Dir for Athl Comm</t>
    </r>
  </si>
  <si>
    <r>
      <rPr>
        <sz val="10"/>
        <color theme="1"/>
        <rFont val="Calibri"/>
        <family val="2"/>
      </rPr>
      <t>Chin</t>
    </r>
  </si>
  <si>
    <r>
      <rPr>
        <sz val="10"/>
        <color theme="1"/>
        <rFont val="Calibri"/>
        <family val="2"/>
      </rPr>
      <t>Caroline</t>
    </r>
  </si>
  <si>
    <r>
      <rPr>
        <sz val="10"/>
        <color theme="1"/>
        <rFont val="Calibri"/>
        <family val="2"/>
      </rPr>
      <t>Radford</t>
    </r>
  </si>
  <si>
    <r>
      <rPr>
        <sz val="10"/>
        <color theme="1"/>
        <rFont val="Calibri"/>
        <family val="2"/>
      </rPr>
      <t>Records Manager/Asst Univ Arch</t>
    </r>
  </si>
  <si>
    <r>
      <rPr>
        <sz val="10"/>
        <color theme="1"/>
        <rFont val="Calibri"/>
        <family val="2"/>
      </rPr>
      <t>Zilmer</t>
    </r>
  </si>
  <si>
    <r>
      <rPr>
        <sz val="10"/>
        <color theme="1"/>
        <rFont val="Calibri"/>
        <family val="2"/>
      </rPr>
      <t>Assistant Dean of Students</t>
    </r>
  </si>
  <si>
    <r>
      <rPr>
        <sz val="10"/>
        <color theme="1"/>
        <rFont val="Calibri"/>
        <family val="2"/>
      </rPr>
      <t>Office of the Dean of Students</t>
    </r>
  </si>
  <si>
    <r>
      <rPr>
        <sz val="10"/>
        <color theme="1"/>
        <rFont val="Calibri"/>
        <family val="2"/>
      </rPr>
      <t>Server Manager</t>
    </r>
  </si>
  <si>
    <r>
      <rPr>
        <sz val="10"/>
        <color theme="1"/>
        <rFont val="Calibri"/>
        <family val="2"/>
      </rPr>
      <t>Burger</t>
    </r>
  </si>
  <si>
    <r>
      <rPr>
        <sz val="10"/>
        <color theme="1"/>
        <rFont val="Calibri"/>
        <family val="2"/>
      </rPr>
      <t>Cole</t>
    </r>
  </si>
  <si>
    <r>
      <rPr>
        <sz val="10"/>
        <color theme="1"/>
        <rFont val="Calibri"/>
        <family val="2"/>
      </rPr>
      <t>Director of Math Emporium</t>
    </r>
  </si>
  <si>
    <r>
      <rPr>
        <sz val="10"/>
        <color theme="1"/>
        <rFont val="Calibri"/>
        <family val="2"/>
      </rPr>
      <t>Fluckinger</t>
    </r>
  </si>
  <si>
    <r>
      <rPr>
        <sz val="10"/>
        <color theme="1"/>
        <rFont val="Calibri"/>
        <family val="2"/>
      </rPr>
      <t>Benedict</t>
    </r>
  </si>
  <si>
    <r>
      <rPr>
        <sz val="10"/>
        <color theme="1"/>
        <rFont val="Calibri"/>
        <family val="2"/>
      </rPr>
      <t>Justin</t>
    </r>
  </si>
  <si>
    <r>
      <rPr>
        <sz val="10"/>
        <color theme="1"/>
        <rFont val="Calibri"/>
        <family val="2"/>
      </rPr>
      <t>Pavlik</t>
    </r>
  </si>
  <si>
    <r>
      <rPr>
        <sz val="10"/>
        <color theme="1"/>
        <rFont val="Calibri"/>
        <family val="2"/>
      </rPr>
      <t>Curator, Manuscrpts &amp; Digital</t>
    </r>
  </si>
  <si>
    <r>
      <rPr>
        <sz val="10"/>
        <color theme="1"/>
        <rFont val="Calibri"/>
        <family val="2"/>
      </rPr>
      <t>Cravens</t>
    </r>
  </si>
  <si>
    <r>
      <rPr>
        <sz val="10"/>
        <color theme="1"/>
        <rFont val="Calibri"/>
        <family val="2"/>
      </rPr>
      <t>Jordan</t>
    </r>
  </si>
  <si>
    <r>
      <rPr>
        <sz val="10"/>
        <color theme="1"/>
        <rFont val="Calibri"/>
        <family val="2"/>
      </rPr>
      <t>Assoc Dir, Leadership Giving</t>
    </r>
  </si>
  <si>
    <r>
      <rPr>
        <sz val="10"/>
        <color theme="1"/>
        <rFont val="Calibri"/>
        <family val="2"/>
      </rPr>
      <t>Armentano</t>
    </r>
  </si>
  <si>
    <r>
      <rPr>
        <sz val="10"/>
        <color theme="1"/>
        <rFont val="Calibri"/>
        <family val="2"/>
      </rPr>
      <t>Terence</t>
    </r>
  </si>
  <si>
    <r>
      <rPr>
        <sz val="10"/>
        <color theme="1"/>
        <rFont val="Calibri"/>
        <family val="2"/>
      </rPr>
      <t>Sampen</t>
    </r>
  </si>
  <si>
    <r>
      <rPr>
        <sz val="10"/>
        <color theme="1"/>
        <rFont val="Calibri"/>
        <family val="2"/>
      </rPr>
      <t>Vollmar</t>
    </r>
  </si>
  <si>
    <r>
      <rPr>
        <sz val="10"/>
        <color theme="1"/>
        <rFont val="Calibri"/>
        <family val="2"/>
      </rPr>
      <t>Asst Dir, Pckg, Scholshp, Fund</t>
    </r>
  </si>
  <si>
    <r>
      <rPr>
        <sz val="10"/>
        <color theme="1"/>
        <rFont val="Calibri"/>
        <family val="2"/>
      </rPr>
      <t>Honneffer</t>
    </r>
  </si>
  <si>
    <r>
      <rPr>
        <sz val="10"/>
        <color theme="1"/>
        <rFont val="Calibri"/>
        <family val="2"/>
      </rPr>
      <t>Archivist and Manuscript Proce</t>
    </r>
  </si>
  <si>
    <r>
      <rPr>
        <sz val="10"/>
        <color theme="1"/>
        <rFont val="Calibri"/>
        <family val="2"/>
      </rPr>
      <t>Fugett</t>
    </r>
  </si>
  <si>
    <r>
      <rPr>
        <sz val="10"/>
        <color theme="1"/>
        <rFont val="Calibri"/>
        <family val="2"/>
      </rPr>
      <t>Laney</t>
    </r>
  </si>
  <si>
    <r>
      <rPr>
        <sz val="10"/>
        <color theme="1"/>
        <rFont val="Calibri"/>
        <family val="2"/>
      </rPr>
      <t>Yang</t>
    </r>
  </si>
  <si>
    <r>
      <rPr>
        <sz val="10"/>
        <color theme="1"/>
        <rFont val="Calibri"/>
        <family val="2"/>
      </rPr>
      <t>Castillo</t>
    </r>
  </si>
  <si>
    <r>
      <rPr>
        <sz val="10"/>
        <color theme="1"/>
        <rFont val="Calibri"/>
        <family val="2"/>
      </rPr>
      <t>Kerrie</t>
    </r>
  </si>
  <si>
    <r>
      <rPr>
        <sz val="10"/>
        <color theme="1"/>
        <rFont val="Calibri"/>
        <family val="2"/>
      </rPr>
      <t>Head Gymnastics Coach</t>
    </r>
  </si>
  <si>
    <r>
      <rPr>
        <sz val="10"/>
        <color theme="1"/>
        <rFont val="Calibri"/>
        <family val="2"/>
      </rPr>
      <t>Gymnastic - Women</t>
    </r>
  </si>
  <si>
    <r>
      <rPr>
        <sz val="10"/>
        <color theme="1"/>
        <rFont val="Calibri"/>
        <family val="2"/>
      </rPr>
      <t>Bergstrom</t>
    </r>
  </si>
  <si>
    <r>
      <rPr>
        <sz val="10"/>
        <color theme="1"/>
        <rFont val="Calibri"/>
        <family val="2"/>
      </rPr>
      <t>Litterer</t>
    </r>
  </si>
  <si>
    <r>
      <rPr>
        <sz val="10"/>
        <color theme="1"/>
        <rFont val="Calibri"/>
        <family val="2"/>
      </rPr>
      <t>Denise</t>
    </r>
  </si>
  <si>
    <r>
      <rPr>
        <sz val="10"/>
        <color theme="1"/>
        <rFont val="Calibri"/>
        <family val="2"/>
      </rPr>
      <t>Asst Director/Training Directr</t>
    </r>
  </si>
  <si>
    <r>
      <rPr>
        <sz val="10"/>
        <color theme="1"/>
        <rFont val="Calibri"/>
        <family val="2"/>
      </rPr>
      <t>Hesson</t>
    </r>
  </si>
  <si>
    <r>
      <rPr>
        <sz val="10"/>
        <color theme="1"/>
        <rFont val="Calibri"/>
        <family val="2"/>
      </rPr>
      <t>Chet</t>
    </r>
  </si>
  <si>
    <r>
      <rPr>
        <sz val="10"/>
        <color theme="1"/>
        <rFont val="Calibri"/>
        <family val="2"/>
      </rPr>
      <t>Asst Athletic Director/SAS</t>
    </r>
  </si>
  <si>
    <r>
      <rPr>
        <sz val="10"/>
        <color theme="1"/>
        <rFont val="Calibri"/>
        <family val="2"/>
      </rPr>
      <t>Wiemken</t>
    </r>
  </si>
  <si>
    <r>
      <rPr>
        <sz val="10"/>
        <color theme="1"/>
        <rFont val="Calibri"/>
        <family val="2"/>
      </rPr>
      <t>Sharon</t>
    </r>
  </si>
  <si>
    <r>
      <rPr>
        <sz val="10"/>
        <color theme="1"/>
        <rFont val="Calibri"/>
        <family val="2"/>
      </rPr>
      <t>Training and Doc Specialist</t>
    </r>
  </si>
  <si>
    <r>
      <rPr>
        <sz val="10"/>
        <color theme="1"/>
        <rFont val="Calibri"/>
        <family val="2"/>
      </rPr>
      <t>Schultz</t>
    </r>
  </si>
  <si>
    <r>
      <rPr>
        <sz val="10"/>
        <color theme="1"/>
        <rFont val="Calibri"/>
        <family val="2"/>
      </rPr>
      <t>Assistant Director of Advising</t>
    </r>
  </si>
  <si>
    <r>
      <rPr>
        <sz val="10"/>
        <color theme="1"/>
        <rFont val="Calibri"/>
        <family val="2"/>
      </rPr>
      <t>Co-Op Education</t>
    </r>
  </si>
  <si>
    <r>
      <rPr>
        <sz val="10"/>
        <color theme="1"/>
        <rFont val="Calibri"/>
        <family val="2"/>
      </rPr>
      <t>Marketing Communications Spec</t>
    </r>
  </si>
  <si>
    <r>
      <rPr>
        <sz val="10"/>
        <color theme="1"/>
        <rFont val="Calibri"/>
        <family val="2"/>
      </rPr>
      <t>Gattozzi</t>
    </r>
  </si>
  <si>
    <r>
      <rPr>
        <sz val="10"/>
        <color theme="1"/>
        <rFont val="Calibri"/>
        <family val="2"/>
      </rPr>
      <t>Coordinator, Scholarly Publish</t>
    </r>
  </si>
  <si>
    <r>
      <rPr>
        <sz val="10"/>
        <color theme="1"/>
        <rFont val="Calibri"/>
        <family val="2"/>
      </rPr>
      <t>Werdebaugh</t>
    </r>
  </si>
  <si>
    <r>
      <rPr>
        <sz val="10"/>
        <color theme="1"/>
        <rFont val="Calibri"/>
        <family val="2"/>
      </rPr>
      <t>Ahlgren</t>
    </r>
  </si>
  <si>
    <r>
      <rPr>
        <sz val="10"/>
        <color theme="1"/>
        <rFont val="Calibri"/>
        <family val="2"/>
      </rPr>
      <t>Hagenbuch</t>
    </r>
  </si>
  <si>
    <r>
      <rPr>
        <sz val="10"/>
        <color theme="1"/>
        <rFont val="Calibri"/>
        <family val="2"/>
      </rPr>
      <t>Cruea</t>
    </r>
  </si>
  <si>
    <r>
      <rPr>
        <sz val="10"/>
        <color theme="1"/>
        <rFont val="Calibri"/>
        <family val="2"/>
      </rPr>
      <t>Sehmann</t>
    </r>
  </si>
  <si>
    <r>
      <rPr>
        <sz val="10"/>
        <color theme="1"/>
        <rFont val="Calibri"/>
        <family val="2"/>
      </rPr>
      <t>Teeple</t>
    </r>
  </si>
  <si>
    <r>
      <rPr>
        <sz val="10"/>
        <color theme="1"/>
        <rFont val="Calibri"/>
        <family val="2"/>
      </rPr>
      <t>Darin</t>
    </r>
  </si>
  <si>
    <r>
      <rPr>
        <sz val="10"/>
        <color theme="1"/>
        <rFont val="Calibri"/>
        <family val="2"/>
      </rPr>
      <t>Strategic Sourcing Analyst</t>
    </r>
  </si>
  <si>
    <r>
      <rPr>
        <sz val="10"/>
        <color theme="1"/>
        <rFont val="Calibri"/>
        <family val="2"/>
      </rPr>
      <t>Semer</t>
    </r>
  </si>
  <si>
    <r>
      <rPr>
        <sz val="10"/>
        <color theme="1"/>
        <rFont val="Calibri"/>
        <family val="2"/>
      </rPr>
      <t>Claire</t>
    </r>
  </si>
  <si>
    <r>
      <rPr>
        <sz val="10"/>
        <color theme="1"/>
        <rFont val="Calibri"/>
        <family val="2"/>
      </rPr>
      <t>Assistant Director, Res Life</t>
    </r>
  </si>
  <si>
    <r>
      <rPr>
        <sz val="10"/>
        <color theme="1"/>
        <rFont val="Calibri"/>
        <family val="2"/>
      </rPr>
      <t>Weinberger</t>
    </r>
  </si>
  <si>
    <r>
      <rPr>
        <sz val="10"/>
        <color theme="1"/>
        <rFont val="Calibri"/>
        <family val="2"/>
      </rPr>
      <t>Han</t>
    </r>
  </si>
  <si>
    <r>
      <rPr>
        <sz val="10"/>
        <color theme="1"/>
        <rFont val="Calibri"/>
        <family val="2"/>
      </rPr>
      <t>Krishna</t>
    </r>
  </si>
  <si>
    <r>
      <rPr>
        <sz val="10"/>
        <color theme="1"/>
        <rFont val="Calibri"/>
        <family val="2"/>
      </rPr>
      <t>Asst Dir Cross Cultrl Ed Progr</t>
    </r>
  </si>
  <si>
    <r>
      <rPr>
        <sz val="10"/>
        <color theme="1"/>
        <rFont val="Calibri"/>
        <family val="2"/>
      </rPr>
      <t>Kosakowski</t>
    </r>
  </si>
  <si>
    <r>
      <rPr>
        <sz val="10"/>
        <color theme="1"/>
        <rFont val="Calibri"/>
        <family val="2"/>
      </rPr>
      <t>Mgr Student Recruitment</t>
    </r>
  </si>
  <si>
    <r>
      <rPr>
        <sz val="10"/>
        <color theme="1"/>
        <rFont val="Calibri"/>
        <family val="2"/>
      </rPr>
      <t>Rancier</t>
    </r>
  </si>
  <si>
    <r>
      <rPr>
        <sz val="10"/>
        <color theme="1"/>
        <rFont val="Calibri"/>
        <family val="2"/>
      </rPr>
      <t>Naderer</t>
    </r>
  </si>
  <si>
    <r>
      <rPr>
        <sz val="10"/>
        <color theme="1"/>
        <rFont val="Calibri"/>
        <family val="2"/>
      </rPr>
      <t>Fire-Nursing Program</t>
    </r>
  </si>
  <si>
    <r>
      <rPr>
        <sz val="10"/>
        <color theme="1"/>
        <rFont val="Calibri"/>
        <family val="2"/>
      </rPr>
      <t>Walsh</t>
    </r>
  </si>
  <si>
    <r>
      <rPr>
        <sz val="10"/>
        <color theme="1"/>
        <rFont val="Calibri"/>
        <family val="2"/>
      </rPr>
      <t>Michaela</t>
    </r>
  </si>
  <si>
    <r>
      <rPr>
        <sz val="10"/>
        <color theme="1"/>
        <rFont val="Calibri"/>
        <family val="2"/>
      </rPr>
      <t>Brokamp</t>
    </r>
  </si>
  <si>
    <r>
      <rPr>
        <sz val="10"/>
        <color theme="1"/>
        <rFont val="Calibri"/>
        <family val="2"/>
      </rPr>
      <t>Special Assistant VPUA</t>
    </r>
  </si>
  <si>
    <r>
      <rPr>
        <sz val="10"/>
        <color theme="1"/>
        <rFont val="Calibri"/>
        <family val="2"/>
      </rPr>
      <t>Schaad</t>
    </r>
  </si>
  <si>
    <r>
      <rPr>
        <sz val="10"/>
        <color theme="1"/>
        <rFont val="Calibri"/>
        <family val="2"/>
      </rPr>
      <t>Staff Psychologist</t>
    </r>
  </si>
  <si>
    <r>
      <rPr>
        <sz val="10"/>
        <color theme="1"/>
        <rFont val="Calibri"/>
        <family val="2"/>
      </rPr>
      <t>Alyson</t>
    </r>
  </si>
  <si>
    <r>
      <rPr>
        <sz val="10"/>
        <color theme="1"/>
        <rFont val="Calibri"/>
        <family val="2"/>
      </rPr>
      <t>Haar</t>
    </r>
  </si>
  <si>
    <r>
      <rPr>
        <sz val="10"/>
        <color theme="1"/>
        <rFont val="Calibri"/>
        <family val="2"/>
      </rPr>
      <t>Coord Clin Site/Dir Diet Int</t>
    </r>
  </si>
  <si>
    <r>
      <rPr>
        <sz val="10"/>
        <color theme="1"/>
        <rFont val="Calibri"/>
        <family val="2"/>
      </rPr>
      <t>Afroze</t>
    </r>
  </si>
  <si>
    <r>
      <rPr>
        <sz val="10"/>
        <color theme="1"/>
        <rFont val="Calibri"/>
        <family val="2"/>
      </rPr>
      <t>Salma</t>
    </r>
  </si>
  <si>
    <r>
      <rPr>
        <sz val="10"/>
        <color theme="1"/>
        <rFont val="Calibri"/>
        <family val="2"/>
      </rPr>
      <t>Graser</t>
    </r>
  </si>
  <si>
    <r>
      <rPr>
        <sz val="10"/>
        <color theme="1"/>
        <rFont val="Calibri"/>
        <family val="2"/>
      </rPr>
      <t>O'Dorisio</t>
    </r>
  </si>
  <si>
    <r>
      <rPr>
        <sz val="10"/>
        <color theme="1"/>
        <rFont val="Calibri"/>
        <family val="2"/>
      </rPr>
      <t>Mandell</t>
    </r>
  </si>
  <si>
    <r>
      <rPr>
        <sz val="10"/>
        <color theme="1"/>
        <rFont val="Calibri"/>
        <family val="2"/>
      </rPr>
      <t>Alday</t>
    </r>
  </si>
  <si>
    <r>
      <rPr>
        <sz val="10"/>
        <color theme="1"/>
        <rFont val="Calibri"/>
        <family val="2"/>
      </rPr>
      <t>Snow</t>
    </r>
  </si>
  <si>
    <r>
      <rPr>
        <sz val="10"/>
        <color theme="1"/>
        <rFont val="Calibri"/>
        <family val="2"/>
      </rPr>
      <t>Piccolo</t>
    </r>
  </si>
  <si>
    <r>
      <rPr>
        <sz val="10"/>
        <color theme="1"/>
        <rFont val="Calibri"/>
        <family val="2"/>
      </rPr>
      <t>Kauffman</t>
    </r>
  </si>
  <si>
    <r>
      <rPr>
        <sz val="10"/>
        <color theme="1"/>
        <rFont val="Calibri"/>
        <family val="2"/>
      </rPr>
      <t>Ash</t>
    </r>
  </si>
  <si>
    <r>
      <rPr>
        <sz val="10"/>
        <color theme="1"/>
        <rFont val="Calibri"/>
        <family val="2"/>
      </rPr>
      <t>Asistant Director Undrgrd Stds</t>
    </r>
  </si>
  <si>
    <r>
      <rPr>
        <sz val="10"/>
        <color theme="1"/>
        <rFont val="Calibri"/>
        <family val="2"/>
      </rPr>
      <t>Lucas</t>
    </r>
  </si>
  <si>
    <r>
      <rPr>
        <sz val="10"/>
        <color theme="1"/>
        <rFont val="Calibri"/>
        <family val="2"/>
      </rPr>
      <t>Saundra</t>
    </r>
  </si>
  <si>
    <r>
      <rPr>
        <sz val="10"/>
        <color theme="1"/>
        <rFont val="Calibri"/>
        <family val="2"/>
      </rPr>
      <t>Englehart</t>
    </r>
  </si>
  <si>
    <r>
      <rPr>
        <sz val="10"/>
        <color theme="1"/>
        <rFont val="Calibri"/>
        <family val="2"/>
      </rPr>
      <t>Neil</t>
    </r>
  </si>
  <si>
    <r>
      <rPr>
        <sz val="10"/>
        <color theme="1"/>
        <rFont val="Calibri"/>
        <family val="2"/>
      </rPr>
      <t>Ebright</t>
    </r>
  </si>
  <si>
    <r>
      <rPr>
        <sz val="10"/>
        <color theme="1"/>
        <rFont val="Calibri"/>
        <family val="2"/>
      </rPr>
      <t>Hannan</t>
    </r>
  </si>
  <si>
    <r>
      <rPr>
        <sz val="10"/>
        <color theme="1"/>
        <rFont val="Calibri"/>
        <family val="2"/>
      </rPr>
      <t>Khyle</t>
    </r>
  </si>
  <si>
    <r>
      <rPr>
        <sz val="10"/>
        <color theme="1"/>
        <rFont val="Calibri"/>
        <family val="2"/>
      </rPr>
      <t>Asst Prof/Ref &amp; Inst Librarian</t>
    </r>
  </si>
  <si>
    <r>
      <rPr>
        <sz val="10"/>
        <color theme="1"/>
        <rFont val="Calibri"/>
        <family val="2"/>
      </rPr>
      <t>Valentine</t>
    </r>
  </si>
  <si>
    <r>
      <rPr>
        <sz val="10"/>
        <color theme="1"/>
        <rFont val="Calibri"/>
        <family val="2"/>
      </rPr>
      <t>Michele</t>
    </r>
  </si>
  <si>
    <r>
      <rPr>
        <sz val="10"/>
        <color theme="1"/>
        <rFont val="Calibri"/>
        <family val="2"/>
      </rPr>
      <t>Budget Administrator</t>
    </r>
  </si>
  <si>
    <r>
      <rPr>
        <sz val="10"/>
        <color theme="1"/>
        <rFont val="Calibri"/>
        <family val="2"/>
      </rPr>
      <t>Freeworth</t>
    </r>
  </si>
  <si>
    <r>
      <rPr>
        <sz val="10"/>
        <color theme="1"/>
        <rFont val="Calibri"/>
        <family val="2"/>
      </rPr>
      <t>Staci</t>
    </r>
  </si>
  <si>
    <r>
      <rPr>
        <sz val="10"/>
        <color theme="1"/>
        <rFont val="Calibri"/>
        <family val="2"/>
      </rPr>
      <t>Schulz</t>
    </r>
  </si>
  <si>
    <r>
      <rPr>
        <sz val="10"/>
        <color theme="1"/>
        <rFont val="Calibri"/>
        <family val="2"/>
      </rPr>
      <t>Huepenbecker</t>
    </r>
  </si>
  <si>
    <r>
      <rPr>
        <sz val="10"/>
        <color theme="1"/>
        <rFont val="Calibri"/>
        <family val="2"/>
      </rPr>
      <t>Assistant Director, Services</t>
    </r>
  </si>
  <si>
    <r>
      <rPr>
        <sz val="10"/>
        <color theme="1"/>
        <rFont val="Calibri"/>
        <family val="2"/>
      </rPr>
      <t>Office of Student Retention</t>
    </r>
  </si>
  <si>
    <r>
      <rPr>
        <sz val="10"/>
        <color theme="1"/>
        <rFont val="Calibri"/>
        <family val="2"/>
      </rPr>
      <t>Okamura</t>
    </r>
  </si>
  <si>
    <r>
      <rPr>
        <sz val="10"/>
        <color theme="1"/>
        <rFont val="Calibri"/>
        <family val="2"/>
      </rPr>
      <t>Ryoko</t>
    </r>
  </si>
  <si>
    <r>
      <rPr>
        <sz val="10"/>
        <color theme="1"/>
        <rFont val="Calibri"/>
        <family val="2"/>
      </rPr>
      <t>Presley</t>
    </r>
  </si>
  <si>
    <r>
      <rPr>
        <sz val="10"/>
        <color theme="1"/>
        <rFont val="Calibri"/>
        <family val="2"/>
      </rPr>
      <t>Ref and Instruction Librarian</t>
    </r>
  </si>
  <si>
    <r>
      <rPr>
        <sz val="10"/>
        <color theme="1"/>
        <rFont val="Calibri"/>
        <family val="2"/>
      </rPr>
      <t>Vrooman</t>
    </r>
  </si>
  <si>
    <r>
      <rPr>
        <sz val="10"/>
        <color theme="1"/>
        <rFont val="Calibri"/>
        <family val="2"/>
      </rPr>
      <t>Stephenson</t>
    </r>
  </si>
  <si>
    <r>
      <rPr>
        <sz val="10"/>
        <color theme="1"/>
        <rFont val="Calibri"/>
        <family val="2"/>
      </rPr>
      <t>Pinkelman</t>
    </r>
  </si>
  <si>
    <r>
      <rPr>
        <sz val="10"/>
        <color theme="1"/>
        <rFont val="Calibri"/>
        <family val="2"/>
      </rPr>
      <t>Ginny</t>
    </r>
  </si>
  <si>
    <r>
      <rPr>
        <sz val="10"/>
        <color theme="1"/>
        <rFont val="Calibri"/>
        <family val="2"/>
      </rPr>
      <t>Executive Assistant to CIO</t>
    </r>
  </si>
  <si>
    <r>
      <rPr>
        <sz val="10"/>
        <color theme="1"/>
        <rFont val="Calibri"/>
        <family val="2"/>
      </rPr>
      <t>Lachowski</t>
    </r>
  </si>
  <si>
    <r>
      <rPr>
        <sz val="10"/>
        <color theme="1"/>
        <rFont val="Calibri"/>
        <family val="2"/>
      </rPr>
      <t>Cheryl</t>
    </r>
  </si>
  <si>
    <r>
      <rPr>
        <sz val="10"/>
        <color theme="1"/>
        <rFont val="Calibri"/>
        <family val="2"/>
      </rPr>
      <t>Prchlik</t>
    </r>
  </si>
  <si>
    <r>
      <rPr>
        <sz val="10"/>
        <color theme="1"/>
        <rFont val="Calibri"/>
        <family val="2"/>
      </rPr>
      <t>Dionna</t>
    </r>
  </si>
  <si>
    <r>
      <rPr>
        <sz val="10"/>
        <color theme="1"/>
        <rFont val="Calibri"/>
        <family val="2"/>
      </rPr>
      <t>Customer Service Manager</t>
    </r>
  </si>
  <si>
    <r>
      <rPr>
        <sz val="10"/>
        <color theme="1"/>
        <rFont val="Calibri"/>
        <family val="2"/>
      </rPr>
      <t>Lomeli</t>
    </r>
  </si>
  <si>
    <r>
      <rPr>
        <sz val="10"/>
        <color theme="1"/>
        <rFont val="Calibri"/>
        <family val="2"/>
      </rPr>
      <t>Asst Director of Diversity</t>
    </r>
  </si>
  <si>
    <r>
      <rPr>
        <sz val="10"/>
        <color theme="1"/>
        <rFont val="Calibri"/>
        <family val="2"/>
      </rPr>
      <t>Mangan</t>
    </r>
  </si>
  <si>
    <r>
      <rPr>
        <sz val="10"/>
        <color theme="1"/>
        <rFont val="Calibri"/>
        <family val="2"/>
      </rPr>
      <t>Ian</t>
    </r>
  </si>
  <si>
    <r>
      <rPr>
        <sz val="10"/>
        <color theme="1"/>
        <rFont val="Calibri"/>
        <family val="2"/>
      </rPr>
      <t>Coughlin</t>
    </r>
  </si>
  <si>
    <r>
      <rPr>
        <sz val="10"/>
        <color theme="1"/>
        <rFont val="Calibri"/>
        <family val="2"/>
      </rPr>
      <t>Cameron</t>
    </r>
  </si>
  <si>
    <r>
      <rPr>
        <sz val="10"/>
        <color theme="1"/>
        <rFont val="Calibri"/>
        <family val="2"/>
      </rPr>
      <t>Corporate Relations Specialist</t>
    </r>
  </si>
  <si>
    <r>
      <rPr>
        <sz val="10"/>
        <color theme="1"/>
        <rFont val="Calibri"/>
        <family val="2"/>
      </rPr>
      <t>Blass</t>
    </r>
  </si>
  <si>
    <r>
      <rPr>
        <sz val="10"/>
        <color theme="1"/>
        <rFont val="Calibri"/>
        <family val="2"/>
      </rPr>
      <t>Conference/Event Srvcs Manager</t>
    </r>
  </si>
  <si>
    <r>
      <rPr>
        <sz val="10"/>
        <color theme="1"/>
        <rFont val="Calibri"/>
        <family val="2"/>
      </rPr>
      <t>Hoag</t>
    </r>
  </si>
  <si>
    <r>
      <rPr>
        <sz val="10"/>
        <color theme="1"/>
        <rFont val="Calibri"/>
        <family val="2"/>
      </rPr>
      <t>Hofacker</t>
    </r>
  </si>
  <si>
    <r>
      <rPr>
        <sz val="10"/>
        <color theme="1"/>
        <rFont val="Calibri"/>
        <family val="2"/>
      </rPr>
      <t>Technical Director/Designer</t>
    </r>
  </si>
  <si>
    <r>
      <rPr>
        <sz val="10"/>
        <color theme="1"/>
        <rFont val="Calibri"/>
        <family val="2"/>
      </rPr>
      <t>Design Engineer/Elec Tech</t>
    </r>
  </si>
  <si>
    <r>
      <rPr>
        <sz val="10"/>
        <color theme="1"/>
        <rFont val="Calibri"/>
        <family val="2"/>
      </rPr>
      <t>De Silva</t>
    </r>
  </si>
  <si>
    <r>
      <rPr>
        <sz val="10"/>
        <color theme="1"/>
        <rFont val="Calibri"/>
        <family val="2"/>
      </rPr>
      <t>Dilum</t>
    </r>
  </si>
  <si>
    <r>
      <rPr>
        <sz val="10"/>
        <color theme="1"/>
        <rFont val="Calibri"/>
        <family val="2"/>
      </rPr>
      <t>Somasa</t>
    </r>
  </si>
  <si>
    <r>
      <rPr>
        <sz val="10"/>
        <color theme="1"/>
        <rFont val="Calibri"/>
        <family val="2"/>
      </rPr>
      <t>Saritdikhun</t>
    </r>
  </si>
  <si>
    <r>
      <rPr>
        <sz val="10"/>
        <color theme="1"/>
        <rFont val="Calibri"/>
        <family val="2"/>
      </rPr>
      <t>Donahue</t>
    </r>
  </si>
  <si>
    <r>
      <rPr>
        <sz val="10"/>
        <color theme="1"/>
        <rFont val="Calibri"/>
        <family val="2"/>
      </rPr>
      <t>Dellenbusch</t>
    </r>
  </si>
  <si>
    <r>
      <rPr>
        <sz val="10"/>
        <color theme="1"/>
        <rFont val="Calibri"/>
        <family val="2"/>
      </rPr>
      <t>Kate</t>
    </r>
  </si>
  <si>
    <r>
      <rPr>
        <sz val="10"/>
        <color theme="1"/>
        <rFont val="Calibri"/>
        <family val="2"/>
      </rPr>
      <t>Tamara</t>
    </r>
  </si>
  <si>
    <r>
      <rPr>
        <sz val="10"/>
        <color theme="1"/>
        <rFont val="Calibri"/>
        <family val="2"/>
      </rPr>
      <t>Lindsay</t>
    </r>
  </si>
  <si>
    <r>
      <rPr>
        <sz val="10"/>
        <color theme="1"/>
        <rFont val="Calibri"/>
        <family val="2"/>
      </rPr>
      <t>Manager Public Comm Relations</t>
    </r>
  </si>
  <si>
    <r>
      <rPr>
        <sz val="10"/>
        <color theme="1"/>
        <rFont val="Calibri"/>
        <family val="2"/>
      </rPr>
      <t>Garland</t>
    </r>
  </si>
  <si>
    <r>
      <rPr>
        <sz val="10"/>
        <color theme="1"/>
        <rFont val="Calibri"/>
        <family val="2"/>
      </rPr>
      <t>Fleshman</t>
    </r>
  </si>
  <si>
    <r>
      <rPr>
        <sz val="10"/>
        <color theme="1"/>
        <rFont val="Calibri"/>
        <family val="2"/>
      </rPr>
      <t>Coord Tech Assistance Cntr</t>
    </r>
  </si>
  <si>
    <r>
      <rPr>
        <sz val="10"/>
        <color theme="1"/>
        <rFont val="Calibri"/>
        <family val="2"/>
      </rPr>
      <t>Muckerheide</t>
    </r>
  </si>
  <si>
    <r>
      <rPr>
        <sz val="10"/>
        <color theme="1"/>
        <rFont val="Calibri"/>
        <family val="2"/>
      </rPr>
      <t>Foos</t>
    </r>
  </si>
  <si>
    <r>
      <rPr>
        <sz val="10"/>
        <color theme="1"/>
        <rFont val="Calibri"/>
        <family val="2"/>
      </rPr>
      <t>Learning Specialist</t>
    </r>
  </si>
  <si>
    <r>
      <rPr>
        <sz val="10"/>
        <color theme="1"/>
        <rFont val="Calibri"/>
        <family val="2"/>
      </rPr>
      <t>Learning Commons</t>
    </r>
  </si>
  <si>
    <r>
      <rPr>
        <sz val="10"/>
        <color theme="1"/>
        <rFont val="Calibri"/>
        <family val="2"/>
      </rPr>
      <t>Pump</t>
    </r>
  </si>
  <si>
    <r>
      <rPr>
        <sz val="10"/>
        <color theme="1"/>
        <rFont val="Calibri"/>
        <family val="2"/>
      </rPr>
      <t>Antra</t>
    </r>
  </si>
  <si>
    <r>
      <rPr>
        <sz val="10"/>
        <color theme="1"/>
        <rFont val="Calibri"/>
        <family val="2"/>
      </rPr>
      <t>Moninger</t>
    </r>
  </si>
  <si>
    <r>
      <rPr>
        <sz val="10"/>
        <color theme="1"/>
        <rFont val="Calibri"/>
        <family val="2"/>
      </rPr>
      <t>Gutierrez</t>
    </r>
  </si>
  <si>
    <r>
      <rPr>
        <sz val="10"/>
        <color theme="1"/>
        <rFont val="Calibri"/>
        <family val="2"/>
      </rPr>
      <t>Assistant Director Coop Prog</t>
    </r>
  </si>
  <si>
    <r>
      <rPr>
        <sz val="10"/>
        <color theme="1"/>
        <rFont val="Calibri"/>
        <family val="2"/>
      </rPr>
      <t>Cooperative Education</t>
    </r>
  </si>
  <si>
    <r>
      <rPr>
        <sz val="10"/>
        <color theme="1"/>
        <rFont val="Calibri"/>
        <family val="2"/>
      </rPr>
      <t>Molek</t>
    </r>
  </si>
  <si>
    <r>
      <rPr>
        <sz val="10"/>
        <color theme="1"/>
        <rFont val="Calibri"/>
        <family val="2"/>
      </rPr>
      <t>Senior Auxiliary Accountant</t>
    </r>
  </si>
  <si>
    <r>
      <rPr>
        <sz val="10"/>
        <color theme="1"/>
        <rFont val="Calibri"/>
        <family val="2"/>
      </rPr>
      <t>Horne</t>
    </r>
  </si>
  <si>
    <r>
      <rPr>
        <sz val="10"/>
        <color theme="1"/>
        <rFont val="Calibri"/>
        <family val="2"/>
      </rPr>
      <t>Ass Professor, Sound Archivist</t>
    </r>
  </si>
  <si>
    <r>
      <rPr>
        <sz val="10"/>
        <color theme="1"/>
        <rFont val="Calibri"/>
        <family val="2"/>
      </rPr>
      <t>Kacee</t>
    </r>
  </si>
  <si>
    <r>
      <rPr>
        <sz val="10"/>
        <color theme="1"/>
        <rFont val="Calibri"/>
        <family val="2"/>
      </rPr>
      <t>Assistant Dean, Honor's Progrm</t>
    </r>
  </si>
  <si>
    <r>
      <rPr>
        <sz val="10"/>
        <color theme="1"/>
        <rFont val="Calibri"/>
        <family val="2"/>
      </rPr>
      <t>Galan</t>
    </r>
  </si>
  <si>
    <r>
      <rPr>
        <sz val="10"/>
        <color theme="1"/>
        <rFont val="Calibri"/>
        <family val="2"/>
      </rPr>
      <t>Chafee</t>
    </r>
  </si>
  <si>
    <r>
      <rPr>
        <sz val="10"/>
        <color theme="1"/>
        <rFont val="Calibri"/>
        <family val="2"/>
      </rPr>
      <t>Barnes</t>
    </r>
  </si>
  <si>
    <r>
      <rPr>
        <sz val="10"/>
        <color theme="1"/>
        <rFont val="Calibri"/>
        <family val="2"/>
      </rPr>
      <t>Manager of Technical Services</t>
    </r>
  </si>
  <si>
    <r>
      <rPr>
        <sz val="10"/>
        <color theme="1"/>
        <rFont val="Calibri"/>
        <family val="2"/>
      </rPr>
      <t>Coletta</t>
    </r>
  </si>
  <si>
    <r>
      <rPr>
        <sz val="10"/>
        <color theme="1"/>
        <rFont val="Calibri"/>
        <family val="2"/>
      </rPr>
      <t>Hoy</t>
    </r>
  </si>
  <si>
    <r>
      <rPr>
        <sz val="10"/>
        <color theme="1"/>
        <rFont val="Calibri"/>
        <family val="2"/>
      </rPr>
      <t>Fall</t>
    </r>
  </si>
  <si>
    <r>
      <rPr>
        <sz val="10"/>
        <color theme="1"/>
        <rFont val="Calibri"/>
        <family val="2"/>
      </rPr>
      <t>Buehrer</t>
    </r>
  </si>
  <si>
    <r>
      <rPr>
        <sz val="10"/>
        <color theme="1"/>
        <rFont val="Calibri"/>
        <family val="2"/>
      </rPr>
      <t>Jolene</t>
    </r>
  </si>
  <si>
    <r>
      <rPr>
        <sz val="10"/>
        <color theme="1"/>
        <rFont val="Calibri"/>
        <family val="2"/>
      </rPr>
      <t>Darke</t>
    </r>
  </si>
  <si>
    <r>
      <rPr>
        <sz val="10"/>
        <color theme="1"/>
        <rFont val="Calibri"/>
        <family val="2"/>
      </rPr>
      <t>Celestino-Boes</t>
    </r>
  </si>
  <si>
    <r>
      <rPr>
        <sz val="10"/>
        <color theme="1"/>
        <rFont val="Calibri"/>
        <family val="2"/>
      </rPr>
      <t>Recruiter/Transfer Advisor</t>
    </r>
  </si>
  <si>
    <r>
      <rPr>
        <sz val="10"/>
        <color theme="1"/>
        <rFont val="Calibri"/>
        <family val="2"/>
      </rPr>
      <t>Ruthy</t>
    </r>
  </si>
  <si>
    <r>
      <rPr>
        <sz val="10"/>
        <color theme="1"/>
        <rFont val="Calibri"/>
        <family val="2"/>
      </rPr>
      <t>Moser</t>
    </r>
  </si>
  <si>
    <r>
      <rPr>
        <sz val="10"/>
        <color theme="1"/>
        <rFont val="Calibri"/>
        <family val="2"/>
      </rPr>
      <t>Candice</t>
    </r>
  </si>
  <si>
    <r>
      <rPr>
        <sz val="10"/>
        <color theme="1"/>
        <rFont val="Calibri"/>
        <family val="2"/>
      </rPr>
      <t>Asst Dir, Compl &amp; Cust Svc</t>
    </r>
  </si>
  <si>
    <r>
      <rPr>
        <sz val="10"/>
        <color theme="1"/>
        <rFont val="Calibri"/>
        <family val="2"/>
      </rPr>
      <t>Rice</t>
    </r>
  </si>
  <si>
    <r>
      <rPr>
        <sz val="10"/>
        <color theme="1"/>
        <rFont val="Calibri"/>
        <family val="2"/>
      </rPr>
      <t>Harland</t>
    </r>
  </si>
  <si>
    <r>
      <rPr>
        <sz val="10"/>
        <color theme="1"/>
        <rFont val="Calibri"/>
        <family val="2"/>
      </rPr>
      <t>Butler</t>
    </r>
  </si>
  <si>
    <r>
      <rPr>
        <sz val="10"/>
        <color theme="1"/>
        <rFont val="Calibri"/>
        <family val="2"/>
      </rPr>
      <t>Depository Manager</t>
    </r>
  </si>
  <si>
    <r>
      <rPr>
        <sz val="10"/>
        <color theme="1"/>
        <rFont val="Calibri"/>
        <family val="2"/>
      </rPr>
      <t>Regional Book Depository</t>
    </r>
  </si>
  <si>
    <r>
      <rPr>
        <sz val="10"/>
        <color theme="1"/>
        <rFont val="Calibri"/>
        <family val="2"/>
      </rPr>
      <t>Keisha</t>
    </r>
  </si>
  <si>
    <r>
      <rPr>
        <sz val="10"/>
        <color theme="1"/>
        <rFont val="Calibri"/>
        <family val="2"/>
      </rPr>
      <t>Saltzman</t>
    </r>
  </si>
  <si>
    <r>
      <rPr>
        <sz val="10"/>
        <color theme="1"/>
        <rFont val="Calibri"/>
        <family val="2"/>
      </rPr>
      <t>Dustin</t>
    </r>
  </si>
  <si>
    <r>
      <rPr>
        <sz val="10"/>
        <color theme="1"/>
        <rFont val="Calibri"/>
        <family val="2"/>
      </rPr>
      <t>Borcherdt</t>
    </r>
  </si>
  <si>
    <r>
      <rPr>
        <sz val="10"/>
        <color theme="1"/>
        <rFont val="Calibri"/>
        <family val="2"/>
      </rPr>
      <t>Kristi</t>
    </r>
  </si>
  <si>
    <r>
      <rPr>
        <sz val="10"/>
        <color theme="1"/>
        <rFont val="Calibri"/>
        <family val="2"/>
      </rPr>
      <t>DiMasso</t>
    </r>
  </si>
  <si>
    <r>
      <rPr>
        <sz val="10"/>
        <color theme="1"/>
        <rFont val="Calibri"/>
        <family val="2"/>
      </rPr>
      <t>Ashely</t>
    </r>
  </si>
  <si>
    <r>
      <rPr>
        <sz val="10"/>
        <color theme="1"/>
        <rFont val="Calibri"/>
        <family val="2"/>
      </rPr>
      <t>BG1 Plus Services Coordinator</t>
    </r>
  </si>
  <si>
    <r>
      <rPr>
        <sz val="10"/>
        <color theme="1"/>
        <rFont val="Calibri"/>
        <family val="2"/>
      </rPr>
      <t>BG1 Card</t>
    </r>
  </si>
  <si>
    <r>
      <rPr>
        <sz val="10"/>
        <color theme="1"/>
        <rFont val="Calibri"/>
        <family val="2"/>
      </rPr>
      <t>Goodman</t>
    </r>
  </si>
  <si>
    <r>
      <rPr>
        <sz val="10"/>
        <color theme="1"/>
        <rFont val="Calibri"/>
        <family val="2"/>
      </rPr>
      <t>Joe</t>
    </r>
  </si>
  <si>
    <r>
      <rPr>
        <sz val="10"/>
        <color theme="1"/>
        <rFont val="Calibri"/>
        <family val="2"/>
      </rPr>
      <t>Director/Prod</t>
    </r>
  </si>
  <si>
    <r>
      <rPr>
        <sz val="10"/>
        <color theme="1"/>
        <rFont val="Calibri"/>
        <family val="2"/>
      </rPr>
      <t>Mitova</t>
    </r>
  </si>
  <si>
    <r>
      <rPr>
        <sz val="10"/>
        <color theme="1"/>
        <rFont val="Calibri"/>
        <family val="2"/>
      </rPr>
      <t>Kline</t>
    </r>
  </si>
  <si>
    <r>
      <rPr>
        <sz val="10"/>
        <color theme="1"/>
        <rFont val="Calibri"/>
        <family val="2"/>
      </rPr>
      <t>Academic Advisor</t>
    </r>
  </si>
  <si>
    <r>
      <rPr>
        <sz val="10"/>
        <color theme="1"/>
        <rFont val="Calibri"/>
        <family val="2"/>
      </rPr>
      <t>Shealy</t>
    </r>
  </si>
  <si>
    <r>
      <rPr>
        <sz val="10"/>
        <color theme="1"/>
        <rFont val="Calibri"/>
        <family val="2"/>
      </rPr>
      <t>Candace</t>
    </r>
  </si>
  <si>
    <r>
      <rPr>
        <sz val="10"/>
        <color theme="1"/>
        <rFont val="Calibri"/>
        <family val="2"/>
      </rPr>
      <t>Coppes</t>
    </r>
  </si>
  <si>
    <r>
      <rPr>
        <sz val="10"/>
        <color theme="1"/>
        <rFont val="Calibri"/>
        <family val="2"/>
      </rPr>
      <t>Athletic Trainer</t>
    </r>
  </si>
  <si>
    <r>
      <rPr>
        <sz val="10"/>
        <color theme="1"/>
        <rFont val="Calibri"/>
        <family val="2"/>
      </rPr>
      <t>Prince</t>
    </r>
  </si>
  <si>
    <r>
      <rPr>
        <sz val="10"/>
        <color theme="1"/>
        <rFont val="Calibri"/>
        <family val="2"/>
      </rPr>
      <t>Curriculum and Outreach Coord</t>
    </r>
  </si>
  <si>
    <r>
      <rPr>
        <sz val="10"/>
        <color theme="1"/>
        <rFont val="Calibri"/>
        <family val="2"/>
      </rPr>
      <t>Nees-Carver</t>
    </r>
  </si>
  <si>
    <r>
      <rPr>
        <sz val="10"/>
        <color theme="1"/>
        <rFont val="Calibri"/>
        <family val="2"/>
      </rPr>
      <t>Stokely</t>
    </r>
  </si>
  <si>
    <r>
      <rPr>
        <sz val="10"/>
        <color theme="1"/>
        <rFont val="Calibri"/>
        <family val="2"/>
      </rPr>
      <t>Baranski</t>
    </r>
  </si>
  <si>
    <r>
      <rPr>
        <sz val="10"/>
        <color theme="1"/>
        <rFont val="Calibri"/>
        <family val="2"/>
      </rPr>
      <t>Jenifer</t>
    </r>
  </si>
  <si>
    <r>
      <rPr>
        <sz val="10"/>
        <color theme="1"/>
        <rFont val="Calibri"/>
        <family val="2"/>
      </rPr>
      <t>Director, Animal Research Fac</t>
    </r>
  </si>
  <si>
    <r>
      <rPr>
        <sz val="10"/>
        <color theme="1"/>
        <rFont val="Calibri"/>
        <family val="2"/>
      </rPr>
      <t>Animal Facility Operation</t>
    </r>
  </si>
  <si>
    <r>
      <rPr>
        <sz val="10"/>
        <color theme="1"/>
        <rFont val="Calibri"/>
        <family val="2"/>
      </rPr>
      <t>Codding</t>
    </r>
  </si>
  <si>
    <r>
      <rPr>
        <sz val="10"/>
        <color theme="1"/>
        <rFont val="Calibri"/>
        <family val="2"/>
      </rPr>
      <t>Laboratory Design Engineer</t>
    </r>
  </si>
  <si>
    <r>
      <rPr>
        <sz val="10"/>
        <color theme="1"/>
        <rFont val="Calibri"/>
        <family val="2"/>
      </rPr>
      <t>Stearns</t>
    </r>
  </si>
  <si>
    <r>
      <rPr>
        <sz val="10"/>
        <color theme="1"/>
        <rFont val="Calibri"/>
        <family val="2"/>
      </rPr>
      <t>Walton</t>
    </r>
  </si>
  <si>
    <r>
      <rPr>
        <sz val="10"/>
        <color theme="1"/>
        <rFont val="Calibri"/>
        <family val="2"/>
      </rPr>
      <t>Collabrtve Arts Digital TechCo</t>
    </r>
  </si>
  <si>
    <r>
      <rPr>
        <sz val="10"/>
        <color theme="1"/>
        <rFont val="Calibri"/>
        <family val="2"/>
      </rPr>
      <t>Kasch</t>
    </r>
  </si>
  <si>
    <r>
      <rPr>
        <sz val="10"/>
        <color theme="1"/>
        <rFont val="Calibri"/>
        <family val="2"/>
      </rPr>
      <t>Web Applications Support Dev</t>
    </r>
  </si>
  <si>
    <r>
      <rPr>
        <sz val="10"/>
        <color theme="1"/>
        <rFont val="Calibri"/>
        <family val="2"/>
      </rPr>
      <t>Homan</t>
    </r>
  </si>
  <si>
    <r>
      <rPr>
        <sz val="10"/>
        <color theme="1"/>
        <rFont val="Calibri"/>
        <family val="2"/>
      </rPr>
      <t>Kathrine</t>
    </r>
  </si>
  <si>
    <r>
      <rPr>
        <sz val="10"/>
        <color theme="1"/>
        <rFont val="Calibri"/>
        <family val="2"/>
      </rPr>
      <t>Coordinator,Cabling/Facilities</t>
    </r>
  </si>
  <si>
    <r>
      <rPr>
        <sz val="10"/>
        <color theme="1"/>
        <rFont val="Calibri"/>
        <family val="2"/>
      </rPr>
      <t>Warnke</t>
    </r>
  </si>
  <si>
    <r>
      <rPr>
        <sz val="10"/>
        <color theme="1"/>
        <rFont val="Calibri"/>
        <family val="2"/>
      </rPr>
      <t>Gordon Schulz</t>
    </r>
  </si>
  <si>
    <r>
      <rPr>
        <sz val="10"/>
        <color theme="1"/>
        <rFont val="Calibri"/>
        <family val="2"/>
      </rPr>
      <t>Jasmine</t>
    </r>
  </si>
  <si>
    <r>
      <rPr>
        <sz val="10"/>
        <color theme="1"/>
        <rFont val="Calibri"/>
        <family val="2"/>
      </rPr>
      <t>Exec Ast to Dean/Dev Coord</t>
    </r>
  </si>
  <si>
    <r>
      <rPr>
        <sz val="10"/>
        <color theme="1"/>
        <rFont val="Calibri"/>
        <family val="2"/>
      </rPr>
      <t>Dickerson</t>
    </r>
  </si>
  <si>
    <r>
      <rPr>
        <sz val="10"/>
        <color theme="1"/>
        <rFont val="Calibri"/>
        <family val="2"/>
      </rPr>
      <t>Greg</t>
    </r>
  </si>
  <si>
    <r>
      <rPr>
        <sz val="10"/>
        <color theme="1"/>
        <rFont val="Calibri"/>
        <family val="2"/>
      </rPr>
      <t>Acad Advisor</t>
    </r>
  </si>
  <si>
    <r>
      <rPr>
        <sz val="10"/>
        <color theme="1"/>
        <rFont val="Calibri"/>
        <family val="2"/>
      </rPr>
      <t>Spitler</t>
    </r>
  </si>
  <si>
    <r>
      <rPr>
        <sz val="10"/>
        <color theme="1"/>
        <rFont val="Calibri"/>
        <family val="2"/>
      </rPr>
      <t>Bailey</t>
    </r>
  </si>
  <si>
    <r>
      <rPr>
        <sz val="10"/>
        <color theme="1"/>
        <rFont val="Calibri"/>
        <family val="2"/>
      </rPr>
      <t>Ammidown</t>
    </r>
  </si>
  <si>
    <r>
      <rPr>
        <sz val="10"/>
        <color theme="1"/>
        <rFont val="Calibri"/>
        <family val="2"/>
      </rPr>
      <t>Manuscript &amp; OutreachArchivist</t>
    </r>
  </si>
  <si>
    <r>
      <rPr>
        <sz val="10"/>
        <color theme="1"/>
        <rFont val="Calibri"/>
        <family val="2"/>
      </rPr>
      <t>Didelot</t>
    </r>
  </si>
  <si>
    <r>
      <rPr>
        <sz val="10"/>
        <color theme="1"/>
        <rFont val="Calibri"/>
        <family val="2"/>
      </rPr>
      <t>Rider</t>
    </r>
  </si>
  <si>
    <r>
      <rPr>
        <sz val="10"/>
        <color theme="1"/>
        <rFont val="Calibri"/>
        <family val="2"/>
      </rPr>
      <t>Tonya</t>
    </r>
  </si>
  <si>
    <r>
      <rPr>
        <sz val="10"/>
        <color theme="1"/>
        <rFont val="Calibri"/>
        <family val="2"/>
      </rPr>
      <t>Black</t>
    </r>
  </si>
  <si>
    <r>
      <rPr>
        <sz val="10"/>
        <color theme="1"/>
        <rFont val="Calibri"/>
        <family val="2"/>
      </rPr>
      <t>Tabaczynski</t>
    </r>
  </si>
  <si>
    <r>
      <rPr>
        <sz val="10"/>
        <color theme="1"/>
        <rFont val="Calibri"/>
        <family val="2"/>
      </rPr>
      <t>Interim Program Manager McNair</t>
    </r>
  </si>
  <si>
    <r>
      <rPr>
        <sz val="10"/>
        <color theme="1"/>
        <rFont val="Calibri"/>
        <family val="2"/>
      </rPr>
      <t>Leann</t>
    </r>
  </si>
  <si>
    <r>
      <rPr>
        <sz val="10"/>
        <color theme="1"/>
        <rFont val="Calibri"/>
        <family val="2"/>
      </rPr>
      <t>Keegan</t>
    </r>
  </si>
  <si>
    <r>
      <rPr>
        <sz val="10"/>
        <color theme="1"/>
        <rFont val="Calibri"/>
        <family val="2"/>
      </rPr>
      <t>Coordinator, Campus Services</t>
    </r>
  </si>
  <si>
    <r>
      <rPr>
        <sz val="10"/>
        <color theme="1"/>
        <rFont val="Calibri"/>
        <family val="2"/>
      </rPr>
      <t>Zirkes</t>
    </r>
  </si>
  <si>
    <r>
      <rPr>
        <sz val="10"/>
        <color theme="1"/>
        <rFont val="Calibri"/>
        <family val="2"/>
      </rPr>
      <t>Rzicznek</t>
    </r>
  </si>
  <si>
    <r>
      <rPr>
        <sz val="10"/>
        <color theme="1"/>
        <rFont val="Calibri"/>
        <family val="2"/>
      </rPr>
      <t>Frank</t>
    </r>
  </si>
  <si>
    <r>
      <rPr>
        <sz val="10"/>
        <color theme="1"/>
        <rFont val="Calibri"/>
        <family val="2"/>
      </rPr>
      <t>Sears</t>
    </r>
  </si>
  <si>
    <r>
      <rPr>
        <sz val="10"/>
        <color theme="1"/>
        <rFont val="Calibri"/>
        <family val="2"/>
      </rPr>
      <t>Crd Lit Outrch Pgm</t>
    </r>
  </si>
  <si>
    <r>
      <rPr>
        <sz val="10"/>
        <color theme="1"/>
        <rFont val="Calibri"/>
        <family val="2"/>
      </rPr>
      <t>Project Manager, Watershed Res</t>
    </r>
  </si>
  <si>
    <r>
      <rPr>
        <sz val="10"/>
        <color theme="1"/>
        <rFont val="Calibri"/>
        <family val="2"/>
      </rPr>
      <t>Brandeberry</t>
    </r>
  </si>
  <si>
    <r>
      <rPr>
        <sz val="10"/>
        <color theme="1"/>
        <rFont val="Calibri"/>
        <family val="2"/>
      </rPr>
      <t>Reformatting Specialist</t>
    </r>
  </si>
  <si>
    <r>
      <rPr>
        <sz val="10"/>
        <color theme="1"/>
        <rFont val="Calibri"/>
        <family val="2"/>
      </rPr>
      <t>Derrick</t>
    </r>
  </si>
  <si>
    <r>
      <rPr>
        <sz val="10"/>
        <color theme="1"/>
        <rFont val="Calibri"/>
        <family val="2"/>
      </rPr>
      <t>Asst Dir, Res Life, Acad Supp</t>
    </r>
  </si>
  <si>
    <r>
      <rPr>
        <sz val="10"/>
        <color theme="1"/>
        <rFont val="Calibri"/>
        <family val="2"/>
      </rPr>
      <t>Serfozo</t>
    </r>
  </si>
  <si>
    <r>
      <rPr>
        <sz val="10"/>
        <color theme="1"/>
        <rFont val="Calibri"/>
        <family val="2"/>
      </rPr>
      <t>Lois</t>
    </r>
  </si>
  <si>
    <r>
      <rPr>
        <sz val="10"/>
        <color theme="1"/>
        <rFont val="Calibri"/>
        <family val="2"/>
      </rPr>
      <t>Spathelf</t>
    </r>
  </si>
  <si>
    <r>
      <rPr>
        <sz val="10"/>
        <color theme="1"/>
        <rFont val="Calibri"/>
        <family val="2"/>
      </rPr>
      <t>Asst Director Pre-Profsnl Prgr</t>
    </r>
  </si>
  <si>
    <r>
      <rPr>
        <sz val="10"/>
        <color theme="1"/>
        <rFont val="Calibri"/>
        <family val="2"/>
      </rPr>
      <t>Inkrott</t>
    </r>
  </si>
  <si>
    <r>
      <rPr>
        <sz val="10"/>
        <color theme="1"/>
        <rFont val="Calibri"/>
        <family val="2"/>
      </rPr>
      <t>Mary Kay</t>
    </r>
  </si>
  <si>
    <r>
      <rPr>
        <sz val="10"/>
        <color theme="1"/>
        <rFont val="Calibri"/>
        <family val="2"/>
      </rPr>
      <t>Asst Director, Undrgr Adv/Thm</t>
    </r>
  </si>
  <si>
    <r>
      <rPr>
        <sz val="10"/>
        <color theme="1"/>
        <rFont val="Calibri"/>
        <family val="2"/>
      </rPr>
      <t>Zamudio</t>
    </r>
  </si>
  <si>
    <r>
      <rPr>
        <sz val="10"/>
        <color theme="1"/>
        <rFont val="Calibri"/>
        <family val="2"/>
      </rPr>
      <t>Marcos</t>
    </r>
  </si>
  <si>
    <r>
      <rPr>
        <sz val="10"/>
        <color theme="1"/>
        <rFont val="Calibri"/>
        <family val="2"/>
      </rPr>
      <t>Kontos</t>
    </r>
  </si>
  <si>
    <r>
      <rPr>
        <sz val="10"/>
        <color theme="1"/>
        <rFont val="Calibri"/>
        <family val="2"/>
      </rPr>
      <t>Asst Dirctr, Admssns &amp; Schlrsh</t>
    </r>
  </si>
  <si>
    <r>
      <rPr>
        <sz val="10"/>
        <color theme="1"/>
        <rFont val="Calibri"/>
        <family val="2"/>
      </rPr>
      <t>Leatherbury</t>
    </r>
  </si>
  <si>
    <r>
      <rPr>
        <sz val="10"/>
        <color theme="1"/>
        <rFont val="Calibri"/>
        <family val="2"/>
      </rPr>
      <t>Cloud</t>
    </r>
  </si>
  <si>
    <r>
      <rPr>
        <sz val="10"/>
        <color theme="1"/>
        <rFont val="Calibri"/>
        <family val="2"/>
      </rPr>
      <t>Abigail</t>
    </r>
  </si>
  <si>
    <r>
      <rPr>
        <sz val="10"/>
        <color theme="1"/>
        <rFont val="Calibri"/>
        <family val="2"/>
      </rPr>
      <t>Fletcher</t>
    </r>
  </si>
  <si>
    <r>
      <rPr>
        <sz val="10"/>
        <color theme="1"/>
        <rFont val="Calibri"/>
        <family val="2"/>
      </rPr>
      <t>Chad</t>
    </r>
  </si>
  <si>
    <r>
      <rPr>
        <sz val="10"/>
        <color theme="1"/>
        <rFont val="Calibri"/>
        <family val="2"/>
      </rPr>
      <t>Heater</t>
    </r>
  </si>
  <si>
    <r>
      <rPr>
        <sz val="10"/>
        <color theme="1"/>
        <rFont val="Calibri"/>
        <family val="2"/>
      </rPr>
      <t>Vannon</t>
    </r>
  </si>
  <si>
    <r>
      <rPr>
        <sz val="10"/>
        <color theme="1"/>
        <rFont val="Calibri"/>
        <family val="2"/>
      </rPr>
      <t>Senior Financial Accountant</t>
    </r>
  </si>
  <si>
    <r>
      <rPr>
        <sz val="10"/>
        <color theme="1"/>
        <rFont val="Calibri"/>
        <family val="2"/>
      </rPr>
      <t>Puder</t>
    </r>
  </si>
  <si>
    <r>
      <rPr>
        <sz val="10"/>
        <color theme="1"/>
        <rFont val="Calibri"/>
        <family val="2"/>
      </rPr>
      <t>Dir/Clin Educ for Respir Care</t>
    </r>
  </si>
  <si>
    <r>
      <rPr>
        <sz val="10"/>
        <color theme="1"/>
        <rFont val="Calibri"/>
        <family val="2"/>
      </rPr>
      <t>Murphy</t>
    </r>
  </si>
  <si>
    <r>
      <rPr>
        <sz val="10"/>
        <color theme="1"/>
        <rFont val="Calibri"/>
        <family val="2"/>
      </rPr>
      <t>Erickson</t>
    </r>
  </si>
  <si>
    <r>
      <rPr>
        <sz val="10"/>
        <color theme="1"/>
        <rFont val="Calibri"/>
        <family val="2"/>
      </rPr>
      <t>Barnes-Hanna</t>
    </r>
  </si>
  <si>
    <r>
      <rPr>
        <sz val="10"/>
        <color theme="1"/>
        <rFont val="Calibri"/>
        <family val="2"/>
      </rPr>
      <t>Lab and Education Coord</t>
    </r>
  </si>
  <si>
    <r>
      <rPr>
        <sz val="10"/>
        <color theme="1"/>
        <rFont val="Calibri"/>
        <family val="2"/>
      </rPr>
      <t>Howell</t>
    </r>
  </si>
  <si>
    <r>
      <rPr>
        <sz val="10"/>
        <color theme="1"/>
        <rFont val="Calibri"/>
        <family val="2"/>
      </rPr>
      <t>Leah</t>
    </r>
  </si>
  <si>
    <r>
      <rPr>
        <sz val="10"/>
        <color theme="1"/>
        <rFont val="Calibri"/>
        <family val="2"/>
      </rPr>
      <t>Maxwell</t>
    </r>
  </si>
  <si>
    <r>
      <rPr>
        <sz val="10"/>
        <color theme="1"/>
        <rFont val="Calibri"/>
        <family val="2"/>
      </rPr>
      <t>Assistant Dir, Supervision</t>
    </r>
  </si>
  <si>
    <r>
      <rPr>
        <sz val="10"/>
        <color theme="1"/>
        <rFont val="Calibri"/>
        <family val="2"/>
      </rPr>
      <t>McCutcheon</t>
    </r>
  </si>
  <si>
    <r>
      <rPr>
        <sz val="10"/>
        <color theme="1"/>
        <rFont val="Calibri"/>
        <family val="2"/>
      </rPr>
      <t>Coord, Grad Enrllmnt Operation</t>
    </r>
  </si>
  <si>
    <r>
      <rPr>
        <sz val="10"/>
        <color theme="1"/>
        <rFont val="Calibri"/>
        <family val="2"/>
      </rPr>
      <t>Anzicek</t>
    </r>
  </si>
  <si>
    <r>
      <rPr>
        <sz val="10"/>
        <color theme="1"/>
        <rFont val="Calibri"/>
        <family val="2"/>
      </rPr>
      <t>Schortgen</t>
    </r>
  </si>
  <si>
    <r>
      <rPr>
        <sz val="10"/>
        <color theme="1"/>
        <rFont val="Calibri"/>
        <family val="2"/>
      </rPr>
      <t>Assist Merchandising Manager</t>
    </r>
  </si>
  <si>
    <r>
      <rPr>
        <sz val="10"/>
        <color theme="1"/>
        <rFont val="Calibri"/>
        <family val="2"/>
      </rPr>
      <t>McManus</t>
    </r>
  </si>
  <si>
    <r>
      <rPr>
        <sz val="10"/>
        <color theme="1"/>
        <rFont val="Calibri"/>
        <family val="2"/>
      </rPr>
      <t>Ralph</t>
    </r>
  </si>
  <si>
    <r>
      <rPr>
        <sz val="10"/>
        <color theme="1"/>
        <rFont val="Calibri"/>
        <family val="2"/>
      </rPr>
      <t>Neves</t>
    </r>
  </si>
  <si>
    <r>
      <rPr>
        <sz val="10"/>
        <color theme="1"/>
        <rFont val="Calibri"/>
        <family val="2"/>
      </rPr>
      <t>Steiner</t>
    </r>
  </si>
  <si>
    <r>
      <rPr>
        <sz val="10"/>
        <color theme="1"/>
        <rFont val="Calibri"/>
        <family val="2"/>
      </rPr>
      <t>Project Manager, iEvolve</t>
    </r>
  </si>
  <si>
    <r>
      <rPr>
        <sz val="10"/>
        <color theme="1"/>
        <rFont val="Calibri"/>
        <family val="2"/>
      </rPr>
      <t>Alvarez</t>
    </r>
  </si>
  <si>
    <r>
      <rPr>
        <sz val="10"/>
        <color theme="1"/>
        <rFont val="Calibri"/>
        <family val="2"/>
      </rPr>
      <t>Carmen</t>
    </r>
  </si>
  <si>
    <r>
      <rPr>
        <sz val="10"/>
        <color theme="1"/>
        <rFont val="Calibri"/>
        <family val="2"/>
      </rPr>
      <t>Buening</t>
    </r>
  </si>
  <si>
    <r>
      <rPr>
        <sz val="10"/>
        <color theme="1"/>
        <rFont val="Calibri"/>
        <family val="2"/>
      </rPr>
      <t>Asst Director, Enrllmnt Intiat</t>
    </r>
  </si>
  <si>
    <r>
      <rPr>
        <sz val="10"/>
        <color theme="1"/>
        <rFont val="Calibri"/>
        <family val="2"/>
      </rPr>
      <t>McGinley</t>
    </r>
  </si>
  <si>
    <r>
      <rPr>
        <sz val="10"/>
        <color theme="1"/>
        <rFont val="Calibri"/>
        <family val="2"/>
      </rPr>
      <t>Guzman</t>
    </r>
  </si>
  <si>
    <r>
      <rPr>
        <sz val="10"/>
        <color theme="1"/>
        <rFont val="Calibri"/>
        <family val="2"/>
      </rPr>
      <t>Raquel</t>
    </r>
  </si>
  <si>
    <r>
      <rPr>
        <sz val="10"/>
        <color theme="1"/>
        <rFont val="Calibri"/>
        <family val="2"/>
      </rPr>
      <t>Ana</t>
    </r>
  </si>
  <si>
    <r>
      <rPr>
        <sz val="10"/>
        <color theme="1"/>
        <rFont val="Calibri"/>
        <family val="2"/>
      </rPr>
      <t>Coord for Diversity Initiat/Re</t>
    </r>
  </si>
  <si>
    <r>
      <rPr>
        <sz val="10"/>
        <color theme="1"/>
        <rFont val="Calibri"/>
        <family val="2"/>
      </rPr>
      <t>Mierzejewski</t>
    </r>
  </si>
  <si>
    <r>
      <rPr>
        <sz val="10"/>
        <color theme="1"/>
        <rFont val="Calibri"/>
        <family val="2"/>
      </rPr>
      <t>Coordinator, Intnl Stud Servcs</t>
    </r>
  </si>
  <si>
    <r>
      <rPr>
        <sz val="10"/>
        <color theme="1"/>
        <rFont val="Calibri"/>
        <family val="2"/>
      </rPr>
      <t>Heather</t>
    </r>
  </si>
  <si>
    <r>
      <rPr>
        <sz val="10"/>
        <color theme="1"/>
        <rFont val="Calibri"/>
        <family val="2"/>
      </rPr>
      <t>Gebauer</t>
    </r>
  </si>
  <si>
    <r>
      <rPr>
        <sz val="10"/>
        <color theme="1"/>
        <rFont val="Calibri"/>
        <family val="2"/>
      </rPr>
      <t>Cannone</t>
    </r>
  </si>
  <si>
    <r>
      <rPr>
        <sz val="10"/>
        <color theme="1"/>
        <rFont val="Calibri"/>
        <family val="2"/>
      </rPr>
      <t>Research Scholar</t>
    </r>
  </si>
  <si>
    <r>
      <rPr>
        <sz val="10"/>
        <color theme="1"/>
        <rFont val="Calibri"/>
        <family val="2"/>
      </rPr>
      <t>Carpenter</t>
    </r>
  </si>
  <si>
    <r>
      <rPr>
        <sz val="10"/>
        <color theme="1"/>
        <rFont val="Calibri"/>
        <family val="2"/>
      </rPr>
      <t>Assistant Director, Art, Prom</t>
    </r>
  </si>
  <si>
    <r>
      <rPr>
        <sz val="10"/>
        <color theme="1"/>
        <rFont val="Calibri"/>
        <family val="2"/>
      </rPr>
      <t>Dowlen</t>
    </r>
  </si>
  <si>
    <r>
      <rPr>
        <sz val="10"/>
        <color theme="1"/>
        <rFont val="Calibri"/>
        <family val="2"/>
      </rPr>
      <t>Lakeshia</t>
    </r>
  </si>
  <si>
    <r>
      <rPr>
        <sz val="10"/>
        <color theme="1"/>
        <rFont val="Calibri"/>
        <family val="2"/>
      </rPr>
      <t>Grants Accounting Analyst</t>
    </r>
  </si>
  <si>
    <r>
      <rPr>
        <sz val="10"/>
        <color theme="1"/>
        <rFont val="Calibri"/>
        <family val="2"/>
      </rPr>
      <t>Payroll Specialist</t>
    </r>
  </si>
  <si>
    <r>
      <rPr>
        <sz val="10"/>
        <color theme="1"/>
        <rFont val="Calibri"/>
        <family val="2"/>
      </rPr>
      <t>Fortlage</t>
    </r>
  </si>
  <si>
    <r>
      <rPr>
        <sz val="10"/>
        <color theme="1"/>
        <rFont val="Calibri"/>
        <family val="2"/>
      </rPr>
      <t>Senior GIS-CAD Specialist</t>
    </r>
  </si>
  <si>
    <r>
      <rPr>
        <sz val="10"/>
        <color theme="1"/>
        <rFont val="Calibri"/>
        <family val="2"/>
      </rPr>
      <t>Goins-Diouf</t>
    </r>
  </si>
  <si>
    <r>
      <rPr>
        <sz val="10"/>
        <color theme="1"/>
        <rFont val="Calibri"/>
        <family val="2"/>
      </rPr>
      <t>Reference Archivist</t>
    </r>
  </si>
  <si>
    <r>
      <rPr>
        <sz val="10"/>
        <color theme="1"/>
        <rFont val="Calibri"/>
        <family val="2"/>
      </rPr>
      <t>Kellow</t>
    </r>
  </si>
  <si>
    <r>
      <rPr>
        <sz val="10"/>
        <color theme="1"/>
        <rFont val="Calibri"/>
        <family val="2"/>
      </rPr>
      <t>Progr Coord, Corp &amp; Found Rel</t>
    </r>
  </si>
  <si>
    <r>
      <rPr>
        <sz val="10"/>
        <color theme="1"/>
        <rFont val="Calibri"/>
        <family val="2"/>
      </rPr>
      <t>Lancaster</t>
    </r>
  </si>
  <si>
    <r>
      <rPr>
        <sz val="10"/>
        <color theme="1"/>
        <rFont val="Calibri"/>
        <family val="2"/>
      </rPr>
      <t>Maorong</t>
    </r>
  </si>
  <si>
    <r>
      <rPr>
        <sz val="10"/>
        <color theme="1"/>
        <rFont val="Calibri"/>
        <family val="2"/>
      </rPr>
      <t>Coordinator, Fac/Staff Immig S</t>
    </r>
  </si>
  <si>
    <r>
      <rPr>
        <sz val="10"/>
        <color theme="1"/>
        <rFont val="Calibri"/>
        <family val="2"/>
      </rPr>
      <t>Schellhas</t>
    </r>
  </si>
  <si>
    <r>
      <rPr>
        <sz val="10"/>
        <color theme="1"/>
        <rFont val="Calibri"/>
        <family val="2"/>
      </rPr>
      <t>Technology Project Specialist</t>
    </r>
  </si>
  <si>
    <r>
      <rPr>
        <sz val="10"/>
        <color theme="1"/>
        <rFont val="Calibri"/>
        <family val="2"/>
      </rPr>
      <t>Lindy</t>
    </r>
  </si>
  <si>
    <r>
      <rPr>
        <sz val="10"/>
        <color theme="1"/>
        <rFont val="Calibri"/>
        <family val="2"/>
      </rPr>
      <t>Senior Grants Administrator</t>
    </r>
  </si>
  <si>
    <r>
      <rPr>
        <sz val="10"/>
        <color theme="1"/>
        <rFont val="Calibri"/>
        <family val="2"/>
      </rPr>
      <t>Math&amp;Stats &amp; Suppl Instr Coord</t>
    </r>
  </si>
  <si>
    <r>
      <rPr>
        <sz val="10"/>
        <color theme="1"/>
        <rFont val="Calibri"/>
        <family val="2"/>
      </rPr>
      <t>Stewart</t>
    </r>
  </si>
  <si>
    <r>
      <rPr>
        <sz val="10"/>
        <color theme="1"/>
        <rFont val="Calibri"/>
        <family val="2"/>
      </rPr>
      <t>Manager, Biological Sciences</t>
    </r>
  </si>
  <si>
    <r>
      <rPr>
        <sz val="10"/>
        <color theme="1"/>
        <rFont val="Calibri"/>
        <family val="2"/>
      </rPr>
      <t>Ford</t>
    </r>
  </si>
  <si>
    <r>
      <rPr>
        <sz val="10"/>
        <color theme="1"/>
        <rFont val="Calibri"/>
        <family val="2"/>
      </rPr>
      <t>Tasha</t>
    </r>
  </si>
  <si>
    <r>
      <rPr>
        <sz val="10"/>
        <color theme="1"/>
        <rFont val="Calibri"/>
        <family val="2"/>
      </rPr>
      <t>Edge</t>
    </r>
  </si>
  <si>
    <r>
      <rPr>
        <sz val="10"/>
        <color theme="1"/>
        <rFont val="Calibri"/>
        <family val="2"/>
      </rPr>
      <t>Cranston</t>
    </r>
  </si>
  <si>
    <r>
      <rPr>
        <sz val="10"/>
        <color theme="1"/>
        <rFont val="Calibri"/>
        <family val="2"/>
      </rPr>
      <t>Marketing/Comm Specialist</t>
    </r>
  </si>
  <si>
    <r>
      <rPr>
        <sz val="10"/>
        <color theme="1"/>
        <rFont val="Calibri"/>
        <family val="2"/>
      </rPr>
      <t>Sales and Marketing Manager</t>
    </r>
  </si>
  <si>
    <r>
      <rPr>
        <sz val="10"/>
        <color theme="1"/>
        <rFont val="Calibri"/>
        <family val="2"/>
      </rPr>
      <t>Queen</t>
    </r>
  </si>
  <si>
    <r>
      <rPr>
        <sz val="10"/>
        <color theme="1"/>
        <rFont val="Calibri"/>
        <family val="2"/>
      </rPr>
      <t>Instrument &amp; Fabrication Tech</t>
    </r>
  </si>
  <si>
    <r>
      <rPr>
        <sz val="10"/>
        <color theme="1"/>
        <rFont val="Calibri"/>
        <family val="2"/>
      </rPr>
      <t>Int Assistant Dean of Students</t>
    </r>
  </si>
  <si>
    <r>
      <rPr>
        <sz val="10"/>
        <color theme="1"/>
        <rFont val="Calibri"/>
        <family val="2"/>
      </rPr>
      <t>New Student Orientation</t>
    </r>
  </si>
  <si>
    <r>
      <rPr>
        <sz val="10"/>
        <color theme="1"/>
        <rFont val="Calibri"/>
        <family val="2"/>
      </rPr>
      <t>Dick</t>
    </r>
  </si>
  <si>
    <r>
      <rPr>
        <sz val="10"/>
        <color theme="1"/>
        <rFont val="Calibri"/>
        <family val="2"/>
      </rPr>
      <t>Envirmntl Health Safety Specst</t>
    </r>
  </si>
  <si>
    <r>
      <rPr>
        <sz val="10"/>
        <color theme="1"/>
        <rFont val="Calibri"/>
        <family val="2"/>
      </rPr>
      <t>Minnick</t>
    </r>
  </si>
  <si>
    <r>
      <rPr>
        <sz val="10"/>
        <color theme="1"/>
        <rFont val="Calibri"/>
        <family val="2"/>
      </rPr>
      <t>Project and Compliance Spclst</t>
    </r>
  </si>
  <si>
    <r>
      <rPr>
        <sz val="10"/>
        <color theme="1"/>
        <rFont val="Calibri"/>
        <family val="2"/>
      </rPr>
      <t>Mladjov</t>
    </r>
  </si>
  <si>
    <r>
      <rPr>
        <sz val="10"/>
        <color theme="1"/>
        <rFont val="Calibri"/>
        <family val="2"/>
      </rPr>
      <t>Hollinger</t>
    </r>
  </si>
  <si>
    <r>
      <rPr>
        <sz val="10"/>
        <color theme="1"/>
        <rFont val="Calibri"/>
        <family val="2"/>
      </rPr>
      <t>Assistant Director Rec Wellnss</t>
    </r>
  </si>
  <si>
    <r>
      <rPr>
        <sz val="10"/>
        <color theme="1"/>
        <rFont val="Calibri"/>
        <family val="2"/>
      </rPr>
      <t>Mohr</t>
    </r>
  </si>
  <si>
    <r>
      <rPr>
        <sz val="10"/>
        <color theme="1"/>
        <rFont val="Calibri"/>
        <family val="2"/>
      </rPr>
      <t>Marla</t>
    </r>
  </si>
  <si>
    <r>
      <rPr>
        <sz val="10"/>
        <color theme="1"/>
        <rFont val="Calibri"/>
        <family val="2"/>
      </rPr>
      <t>Savoy Brinkman</t>
    </r>
  </si>
  <si>
    <r>
      <rPr>
        <sz val="10"/>
        <color theme="1"/>
        <rFont val="Calibri"/>
        <family val="2"/>
      </rPr>
      <t>Coord, Mrkting/Comm/Recruitmt</t>
    </r>
  </si>
  <si>
    <r>
      <rPr>
        <sz val="10"/>
        <color theme="1"/>
        <rFont val="Calibri"/>
        <family val="2"/>
      </rPr>
      <t>Hile</t>
    </r>
  </si>
  <si>
    <r>
      <rPr>
        <sz val="10"/>
        <color theme="1"/>
        <rFont val="Calibri"/>
        <family val="2"/>
      </rPr>
      <t>Creative Graphics Manager</t>
    </r>
  </si>
  <si>
    <r>
      <rPr>
        <sz val="10"/>
        <color theme="1"/>
        <rFont val="Calibri"/>
        <family val="2"/>
      </rPr>
      <t>Laurello</t>
    </r>
  </si>
  <si>
    <r>
      <rPr>
        <sz val="10"/>
        <color theme="1"/>
        <rFont val="Calibri"/>
        <family val="2"/>
      </rPr>
      <t>Elec Tech/Rec Engnr/Instr C&amp;H</t>
    </r>
  </si>
  <si>
    <r>
      <rPr>
        <sz val="10"/>
        <color theme="1"/>
        <rFont val="Calibri"/>
        <family val="2"/>
      </rPr>
      <t>Burris</t>
    </r>
  </si>
  <si>
    <r>
      <rPr>
        <sz val="10"/>
        <color theme="1"/>
        <rFont val="Calibri"/>
        <family val="2"/>
      </rPr>
      <t>Application Specialist</t>
    </r>
  </si>
  <si>
    <r>
      <rPr>
        <sz val="10"/>
        <color theme="1"/>
        <rFont val="Calibri"/>
        <family val="2"/>
      </rPr>
      <t>Rychener</t>
    </r>
  </si>
  <si>
    <r>
      <rPr>
        <sz val="10"/>
        <color theme="1"/>
        <rFont val="Calibri"/>
        <family val="2"/>
      </rPr>
      <t>Grant Specialist</t>
    </r>
  </si>
  <si>
    <r>
      <rPr>
        <sz val="10"/>
        <color theme="1"/>
        <rFont val="Calibri"/>
        <family val="2"/>
      </rPr>
      <t>Addis</t>
    </r>
  </si>
  <si>
    <r>
      <rPr>
        <sz val="10"/>
        <color theme="1"/>
        <rFont val="Calibri"/>
        <family val="2"/>
      </rPr>
      <t>Creative Manager, COSMOS</t>
    </r>
  </si>
  <si>
    <r>
      <rPr>
        <sz val="10"/>
        <color theme="1"/>
        <rFont val="Calibri"/>
        <family val="2"/>
      </rPr>
      <t>Charter</t>
    </r>
  </si>
  <si>
    <r>
      <rPr>
        <sz val="10"/>
        <color theme="1"/>
        <rFont val="Calibri"/>
        <family val="2"/>
      </rPr>
      <t>Media Tech Specialist</t>
    </r>
  </si>
  <si>
    <r>
      <rPr>
        <sz val="10"/>
        <color theme="1"/>
        <rFont val="Calibri"/>
        <family val="2"/>
      </rPr>
      <t>DeTray</t>
    </r>
  </si>
  <si>
    <r>
      <rPr>
        <sz val="10"/>
        <color theme="1"/>
        <rFont val="Calibri"/>
        <family val="2"/>
      </rPr>
      <t>AnnMarie</t>
    </r>
  </si>
  <si>
    <r>
      <rPr>
        <sz val="10"/>
        <color theme="1"/>
        <rFont val="Calibri"/>
        <family val="2"/>
      </rPr>
      <t>Hammond</t>
    </r>
  </si>
  <si>
    <r>
      <rPr>
        <sz val="10"/>
        <color theme="1"/>
        <rFont val="Calibri"/>
        <family val="2"/>
      </rPr>
      <t>Harvey</t>
    </r>
  </si>
  <si>
    <r>
      <rPr>
        <sz val="10"/>
        <color theme="1"/>
        <rFont val="Calibri"/>
        <family val="2"/>
      </rPr>
      <t>Communications Event Specialst</t>
    </r>
  </si>
  <si>
    <r>
      <rPr>
        <sz val="10"/>
        <color theme="1"/>
        <rFont val="Calibri"/>
        <family val="2"/>
      </rPr>
      <t>Chalese</t>
    </r>
  </si>
  <si>
    <r>
      <rPr>
        <sz val="10"/>
        <color theme="1"/>
        <rFont val="Calibri"/>
        <family val="2"/>
      </rPr>
      <t>Little</t>
    </r>
  </si>
  <si>
    <r>
      <rPr>
        <sz val="10"/>
        <color theme="1"/>
        <rFont val="Calibri"/>
        <family val="2"/>
      </rPr>
      <t>Noel</t>
    </r>
  </si>
  <si>
    <r>
      <rPr>
        <sz val="10"/>
        <color theme="1"/>
        <rFont val="Calibri"/>
        <family val="2"/>
      </rPr>
      <t>Partin-Harding</t>
    </r>
  </si>
  <si>
    <r>
      <rPr>
        <sz val="10"/>
        <color theme="1"/>
        <rFont val="Calibri"/>
        <family val="2"/>
      </rPr>
      <t>Payne</t>
    </r>
  </si>
  <si>
    <r>
      <rPr>
        <sz val="10"/>
        <color theme="1"/>
        <rFont val="Calibri"/>
        <family val="2"/>
      </rPr>
      <t>Segaard</t>
    </r>
  </si>
  <si>
    <r>
      <rPr>
        <sz val="10"/>
        <color theme="1"/>
        <rFont val="Calibri"/>
        <family val="2"/>
      </rPr>
      <t>Stark</t>
    </r>
  </si>
  <si>
    <r>
      <rPr>
        <sz val="10"/>
        <color theme="1"/>
        <rFont val="Calibri"/>
        <family val="2"/>
      </rPr>
      <t>Amber</t>
    </r>
  </si>
  <si>
    <r>
      <rPr>
        <sz val="10"/>
        <color theme="1"/>
        <rFont val="Calibri"/>
        <family val="2"/>
      </rPr>
      <t>Writer/CommunicationSpecialist</t>
    </r>
  </si>
  <si>
    <r>
      <rPr>
        <sz val="10"/>
        <color theme="1"/>
        <rFont val="Calibri"/>
        <family val="2"/>
      </rPr>
      <t>Wagoner</t>
    </r>
  </si>
  <si>
    <r>
      <rPr>
        <sz val="10"/>
        <color theme="1"/>
        <rFont val="Calibri"/>
        <family val="2"/>
      </rPr>
      <t>Courtney</t>
    </r>
  </si>
  <si>
    <r>
      <rPr>
        <sz val="10"/>
        <color theme="1"/>
        <rFont val="Calibri"/>
        <family val="2"/>
      </rPr>
      <t>Asst to the Chief Fin Officer</t>
    </r>
  </si>
  <si>
    <r>
      <rPr>
        <sz val="10"/>
        <color theme="1"/>
        <rFont val="Calibri"/>
        <family val="2"/>
      </rPr>
      <t>Robyn</t>
    </r>
  </si>
  <si>
    <r>
      <rPr>
        <sz val="10"/>
        <color theme="1"/>
        <rFont val="Calibri"/>
        <family val="2"/>
      </rPr>
      <t>Franke</t>
    </r>
  </si>
  <si>
    <r>
      <rPr>
        <sz val="10"/>
        <color theme="1"/>
        <rFont val="Calibri"/>
        <family val="2"/>
      </rPr>
      <t>Menezes Dalmacio</t>
    </r>
  </si>
  <si>
    <r>
      <rPr>
        <sz val="10"/>
        <color theme="1"/>
        <rFont val="Calibri"/>
        <family val="2"/>
      </rPr>
      <t>Stephanie Alexandra</t>
    </r>
  </si>
  <si>
    <r>
      <rPr>
        <sz val="10"/>
        <color theme="1"/>
        <rFont val="Calibri"/>
        <family val="2"/>
      </rPr>
      <t>Head Women's Tennis Coach</t>
    </r>
  </si>
  <si>
    <r>
      <rPr>
        <sz val="10"/>
        <color theme="1"/>
        <rFont val="Calibri"/>
        <family val="2"/>
      </rPr>
      <t>Tennis - Woman</t>
    </r>
  </si>
  <si>
    <r>
      <rPr>
        <sz val="10"/>
        <color theme="1"/>
        <rFont val="Calibri"/>
        <family val="2"/>
      </rPr>
      <t>Muniz</t>
    </r>
  </si>
  <si>
    <r>
      <rPr>
        <sz val="10"/>
        <color theme="1"/>
        <rFont val="Calibri"/>
        <family val="2"/>
      </rPr>
      <t>Media Technology Specialist</t>
    </r>
  </si>
  <si>
    <r>
      <rPr>
        <sz val="10"/>
        <color theme="1"/>
        <rFont val="Calibri"/>
        <family val="2"/>
      </rPr>
      <t>Winters</t>
    </r>
  </si>
  <si>
    <r>
      <rPr>
        <sz val="10"/>
        <color theme="1"/>
        <rFont val="Calibri"/>
        <family val="2"/>
      </rPr>
      <t>Data Analytics Coordinator</t>
    </r>
  </si>
  <si>
    <r>
      <rPr>
        <sz val="10"/>
        <color theme="1"/>
        <rFont val="Calibri"/>
        <family val="2"/>
      </rPr>
      <t>Kleman</t>
    </r>
  </si>
  <si>
    <r>
      <rPr>
        <sz val="10"/>
        <color theme="1"/>
        <rFont val="Calibri"/>
        <family val="2"/>
      </rPr>
      <t>Diana</t>
    </r>
  </si>
  <si>
    <r>
      <rPr>
        <sz val="10"/>
        <color theme="1"/>
        <rFont val="Calibri"/>
        <family val="2"/>
      </rPr>
      <t>Shilov</t>
    </r>
  </si>
  <si>
    <r>
      <rPr>
        <sz val="10"/>
        <color theme="1"/>
        <rFont val="Calibri"/>
        <family val="2"/>
      </rPr>
      <t>Bateson</t>
    </r>
  </si>
  <si>
    <r>
      <rPr>
        <sz val="10"/>
        <color theme="1"/>
        <rFont val="Calibri"/>
        <family val="2"/>
      </rPr>
      <t>Doreen</t>
    </r>
  </si>
  <si>
    <r>
      <rPr>
        <sz val="10"/>
        <color theme="1"/>
        <rFont val="Calibri"/>
        <family val="2"/>
      </rPr>
      <t>Manager, Events</t>
    </r>
  </si>
  <si>
    <r>
      <rPr>
        <sz val="10"/>
        <color theme="1"/>
        <rFont val="Calibri"/>
        <family val="2"/>
      </rPr>
      <t>Phalin</t>
    </r>
  </si>
  <si>
    <r>
      <rPr>
        <sz val="10"/>
        <color theme="1"/>
        <rFont val="Calibri"/>
        <family val="2"/>
      </rPr>
      <t>Digital Asset Manager</t>
    </r>
  </si>
  <si>
    <r>
      <rPr>
        <sz val="10"/>
        <color theme="1"/>
        <rFont val="Calibri"/>
        <family val="2"/>
      </rPr>
      <t>Clevenger</t>
    </r>
  </si>
  <si>
    <r>
      <rPr>
        <sz val="10"/>
        <color theme="1"/>
        <rFont val="Calibri"/>
        <family val="2"/>
      </rPr>
      <t>Writing Center Coordinator</t>
    </r>
  </si>
  <si>
    <r>
      <rPr>
        <sz val="10"/>
        <color theme="1"/>
        <rFont val="Calibri"/>
        <family val="2"/>
      </rPr>
      <t>Tutorial Coordinator</t>
    </r>
  </si>
  <si>
    <r>
      <rPr>
        <sz val="10"/>
        <color theme="1"/>
        <rFont val="Calibri"/>
        <family val="2"/>
      </rPr>
      <t>Rehberg</t>
    </r>
  </si>
  <si>
    <r>
      <rPr>
        <sz val="10"/>
        <color theme="1"/>
        <rFont val="Calibri"/>
        <family val="2"/>
      </rPr>
      <t>University Paralegal</t>
    </r>
  </si>
  <si>
    <r>
      <rPr>
        <sz val="10"/>
        <color theme="1"/>
        <rFont val="Calibri"/>
        <family val="2"/>
      </rPr>
      <t>Sprang</t>
    </r>
  </si>
  <si>
    <r>
      <rPr>
        <sz val="10"/>
        <color theme="1"/>
        <rFont val="Calibri"/>
        <family val="2"/>
      </rPr>
      <t>Archivist, Hist Coll, Great Lk</t>
    </r>
  </si>
  <si>
    <r>
      <rPr>
        <sz val="10"/>
        <color theme="1"/>
        <rFont val="Calibri"/>
        <family val="2"/>
      </rPr>
      <t>Dachik</t>
    </r>
  </si>
  <si>
    <r>
      <rPr>
        <sz val="10"/>
        <color theme="1"/>
        <rFont val="Calibri"/>
        <family val="2"/>
      </rPr>
      <t>Manager, Theater Bus Operation</t>
    </r>
  </si>
  <si>
    <r>
      <rPr>
        <sz val="10"/>
        <color theme="1"/>
        <rFont val="Calibri"/>
        <family val="2"/>
      </rPr>
      <t>Standinger</t>
    </r>
  </si>
  <si>
    <r>
      <rPr>
        <sz val="10"/>
        <color theme="1"/>
        <rFont val="Calibri"/>
        <family val="2"/>
      </rPr>
      <t>Program Manager, SMEA</t>
    </r>
  </si>
  <si>
    <r>
      <rPr>
        <sz val="10"/>
        <color theme="1"/>
        <rFont val="Calibri"/>
        <family val="2"/>
      </rPr>
      <t>Choose Ohio First Grant</t>
    </r>
  </si>
  <si>
    <r>
      <rPr>
        <sz val="10"/>
        <color theme="1"/>
        <rFont val="Calibri"/>
        <family val="2"/>
      </rPr>
      <t>Witulski</t>
    </r>
  </si>
  <si>
    <r>
      <rPr>
        <sz val="10"/>
        <color theme="1"/>
        <rFont val="Calibri"/>
        <family val="2"/>
      </rPr>
      <t>Crandall</t>
    </r>
  </si>
  <si>
    <r>
      <rPr>
        <sz val="10"/>
        <color theme="1"/>
        <rFont val="Calibri"/>
        <family val="2"/>
      </rPr>
      <t>Eve</t>
    </r>
  </si>
  <si>
    <r>
      <rPr>
        <sz val="10"/>
        <color theme="1"/>
        <rFont val="Calibri"/>
        <family val="2"/>
      </rPr>
      <t>Maggie</t>
    </r>
  </si>
  <si>
    <r>
      <rPr>
        <sz val="10"/>
        <color theme="1"/>
        <rFont val="Calibri"/>
        <family val="2"/>
      </rPr>
      <t>Nagarajan</t>
    </r>
  </si>
  <si>
    <r>
      <rPr>
        <sz val="10"/>
        <color theme="1"/>
        <rFont val="Calibri"/>
        <family val="2"/>
      </rPr>
      <t>Subhalakshmi</t>
    </r>
  </si>
  <si>
    <r>
      <rPr>
        <sz val="10"/>
        <color theme="1"/>
        <rFont val="Calibri"/>
        <family val="2"/>
      </rPr>
      <t>Eskins</t>
    </r>
  </si>
  <si>
    <r>
      <rPr>
        <sz val="10"/>
        <color theme="1"/>
        <rFont val="Calibri"/>
        <family val="2"/>
      </rPr>
      <t>Dana</t>
    </r>
  </si>
  <si>
    <r>
      <rPr>
        <sz val="10"/>
        <color theme="1"/>
        <rFont val="Calibri"/>
        <family val="2"/>
      </rPr>
      <t>Clinical Coord, Diagostic Med</t>
    </r>
  </si>
  <si>
    <r>
      <rPr>
        <sz val="10"/>
        <color theme="1"/>
        <rFont val="Calibri"/>
        <family val="2"/>
      </rPr>
      <t>Ploeger</t>
    </r>
  </si>
  <si>
    <r>
      <rPr>
        <sz val="10"/>
        <color theme="1"/>
        <rFont val="Calibri"/>
        <family val="2"/>
      </rPr>
      <t>Coordinator, Education Abroad</t>
    </r>
  </si>
  <si>
    <r>
      <rPr>
        <sz val="10"/>
        <color theme="1"/>
        <rFont val="Calibri"/>
        <family val="2"/>
      </rPr>
      <t>Barned</t>
    </r>
  </si>
  <si>
    <r>
      <rPr>
        <sz val="10"/>
        <color theme="1"/>
        <rFont val="Calibri"/>
        <family val="2"/>
      </rPr>
      <t>Prunty</t>
    </r>
  </si>
  <si>
    <r>
      <rPr>
        <sz val="10"/>
        <color theme="1"/>
        <rFont val="Calibri"/>
        <family val="2"/>
      </rPr>
      <t>Fire-Human Dev &amp; Family Study</t>
    </r>
  </si>
  <si>
    <r>
      <rPr>
        <sz val="10"/>
        <color theme="1"/>
        <rFont val="Calibri"/>
        <family val="2"/>
      </rPr>
      <t>Baum</t>
    </r>
  </si>
  <si>
    <r>
      <rPr>
        <sz val="10"/>
        <color theme="1"/>
        <rFont val="Calibri"/>
        <family val="2"/>
      </rPr>
      <t>Child Development Specialist</t>
    </r>
  </si>
  <si>
    <r>
      <rPr>
        <sz val="10"/>
        <color theme="1"/>
        <rFont val="Calibri"/>
        <family val="2"/>
      </rPr>
      <t>Mullins</t>
    </r>
  </si>
  <si>
    <r>
      <rPr>
        <sz val="10"/>
        <color theme="1"/>
        <rFont val="Calibri"/>
        <family val="2"/>
      </rPr>
      <t>Coordinator - Music Admis</t>
    </r>
  </si>
  <si>
    <r>
      <rPr>
        <sz val="10"/>
        <color theme="1"/>
        <rFont val="Calibri"/>
        <family val="2"/>
      </rPr>
      <t>Nardozzi</t>
    </r>
  </si>
  <si>
    <r>
      <rPr>
        <sz val="10"/>
        <color theme="1"/>
        <rFont val="Calibri"/>
        <family val="2"/>
      </rPr>
      <t>Dominick</t>
    </r>
  </si>
  <si>
    <r>
      <rPr>
        <sz val="10"/>
        <color theme="1"/>
        <rFont val="Calibri"/>
        <family val="2"/>
      </rPr>
      <t>Rhine</t>
    </r>
  </si>
  <si>
    <r>
      <rPr>
        <sz val="10"/>
        <color theme="1"/>
        <rFont val="Calibri"/>
        <family val="2"/>
      </rPr>
      <t>Purchasing Analyst/Buyer</t>
    </r>
  </si>
  <si>
    <r>
      <rPr>
        <sz val="10"/>
        <color theme="1"/>
        <rFont val="Calibri"/>
        <family val="2"/>
      </rPr>
      <t>Beskid</t>
    </r>
  </si>
  <si>
    <r>
      <rPr>
        <sz val="10"/>
        <color theme="1"/>
        <rFont val="Calibri"/>
        <family val="2"/>
      </rPr>
      <t>Pape</t>
    </r>
  </si>
  <si>
    <r>
      <rPr>
        <sz val="10"/>
        <color theme="1"/>
        <rFont val="Calibri"/>
        <family val="2"/>
      </rPr>
      <t>Schaller</t>
    </r>
  </si>
  <si>
    <r>
      <rPr>
        <sz val="10"/>
        <color theme="1"/>
        <rFont val="Calibri"/>
        <family val="2"/>
      </rPr>
      <t>Dunn-Harris</t>
    </r>
  </si>
  <si>
    <r>
      <rPr>
        <sz val="10"/>
        <color theme="1"/>
        <rFont val="Calibri"/>
        <family val="2"/>
      </rPr>
      <t>Soc Med Mkting Comm Specialist</t>
    </r>
  </si>
  <si>
    <r>
      <rPr>
        <sz val="10"/>
        <color theme="1"/>
        <rFont val="Calibri"/>
        <family val="2"/>
      </rPr>
      <t>Zemanski</t>
    </r>
  </si>
  <si>
    <r>
      <rPr>
        <sz val="10"/>
        <color theme="1"/>
        <rFont val="Calibri"/>
        <family val="2"/>
      </rPr>
      <t>Mauter</t>
    </r>
  </si>
  <si>
    <r>
      <rPr>
        <sz val="10"/>
        <color theme="1"/>
        <rFont val="Calibri"/>
        <family val="2"/>
      </rPr>
      <t>Stevens</t>
    </r>
  </si>
  <si>
    <r>
      <rPr>
        <sz val="10"/>
        <color theme="1"/>
        <rFont val="Calibri"/>
        <family val="2"/>
      </rPr>
      <t>Messenger</t>
    </r>
  </si>
  <si>
    <r>
      <rPr>
        <sz val="10"/>
        <color theme="1"/>
        <rFont val="Calibri"/>
        <family val="2"/>
      </rPr>
      <t>Asst Athl Dir, Ops, Evnts, Chm</t>
    </r>
  </si>
  <si>
    <r>
      <rPr>
        <sz val="10"/>
        <color theme="1"/>
        <rFont val="Calibri"/>
        <family val="2"/>
      </rPr>
      <t>Sloane</t>
    </r>
  </si>
  <si>
    <r>
      <rPr>
        <sz val="10"/>
        <color theme="1"/>
        <rFont val="Calibri"/>
        <family val="2"/>
      </rPr>
      <t>American Culture Studies</t>
    </r>
  </si>
  <si>
    <r>
      <rPr>
        <sz val="10"/>
        <color theme="1"/>
        <rFont val="Calibri"/>
        <family val="2"/>
      </rPr>
      <t>Spallinger</t>
    </r>
  </si>
  <si>
    <r>
      <rPr>
        <sz val="10"/>
        <color theme="1"/>
        <rFont val="Calibri"/>
        <family val="2"/>
      </rPr>
      <t>Coordinator, Leadership/Admin</t>
    </r>
  </si>
  <si>
    <r>
      <rPr>
        <sz val="10"/>
        <color theme="1"/>
        <rFont val="Calibri"/>
        <family val="2"/>
      </rPr>
      <t>Konra</t>
    </r>
  </si>
  <si>
    <r>
      <rPr>
        <sz val="10"/>
        <color theme="1"/>
        <rFont val="Calibri"/>
        <family val="2"/>
      </rPr>
      <t>Doles</t>
    </r>
  </si>
  <si>
    <r>
      <rPr>
        <sz val="10"/>
        <color theme="1"/>
        <rFont val="Calibri"/>
        <family val="2"/>
      </rPr>
      <t>Coordinator of MACCM Operation</t>
    </r>
  </si>
  <si>
    <r>
      <rPr>
        <sz val="10"/>
        <color theme="1"/>
        <rFont val="Calibri"/>
        <family val="2"/>
      </rPr>
      <t>Zibbel</t>
    </r>
  </si>
  <si>
    <r>
      <rPr>
        <sz val="10"/>
        <color theme="1"/>
        <rFont val="Calibri"/>
        <family val="2"/>
      </rPr>
      <t>Dupay</t>
    </r>
  </si>
  <si>
    <r>
      <rPr>
        <sz val="10"/>
        <color theme="1"/>
        <rFont val="Calibri"/>
        <family val="2"/>
      </rPr>
      <t>Marcelle</t>
    </r>
  </si>
  <si>
    <r>
      <rPr>
        <sz val="10"/>
        <color theme="1"/>
        <rFont val="Calibri"/>
        <family val="2"/>
      </rPr>
      <t>Bennett</t>
    </r>
  </si>
  <si>
    <r>
      <rPr>
        <sz val="10"/>
        <color theme="1"/>
        <rFont val="Calibri"/>
        <family val="2"/>
      </rPr>
      <t>Cramer</t>
    </r>
  </si>
  <si>
    <r>
      <rPr>
        <sz val="10"/>
        <color theme="1"/>
        <rFont val="Calibri"/>
        <family val="2"/>
      </rPr>
      <t>Terra</t>
    </r>
  </si>
  <si>
    <r>
      <rPr>
        <sz val="10"/>
        <color theme="1"/>
        <rFont val="Calibri"/>
        <family val="2"/>
      </rPr>
      <t>Staff Accountant PY Gen Acct</t>
    </r>
  </si>
  <si>
    <r>
      <rPr>
        <sz val="10"/>
        <color theme="1"/>
        <rFont val="Calibri"/>
        <family val="2"/>
      </rPr>
      <t>Frist</t>
    </r>
  </si>
  <si>
    <r>
      <rPr>
        <sz val="10"/>
        <color theme="1"/>
        <rFont val="Calibri"/>
        <family val="2"/>
      </rPr>
      <t>Martina</t>
    </r>
  </si>
  <si>
    <r>
      <rPr>
        <sz val="10"/>
        <color theme="1"/>
        <rFont val="Calibri"/>
        <family val="2"/>
      </rPr>
      <t>Pollock</t>
    </r>
  </si>
  <si>
    <r>
      <rPr>
        <sz val="10"/>
        <color theme="1"/>
        <rFont val="Calibri"/>
        <family val="2"/>
      </rPr>
      <t>Jenna</t>
    </r>
  </si>
  <si>
    <r>
      <rPr>
        <sz val="10"/>
        <color theme="1"/>
        <rFont val="Calibri"/>
        <family val="2"/>
      </rPr>
      <t>Program Manager</t>
    </r>
  </si>
  <si>
    <r>
      <rPr>
        <sz val="10"/>
        <color theme="1"/>
        <rFont val="Calibri"/>
        <family val="2"/>
      </rPr>
      <t>Selders</t>
    </r>
  </si>
  <si>
    <r>
      <rPr>
        <sz val="10"/>
        <color theme="1"/>
        <rFont val="Calibri"/>
        <family val="2"/>
      </rPr>
      <t>Spradlin</t>
    </r>
  </si>
  <si>
    <r>
      <rPr>
        <sz val="10"/>
        <color theme="1"/>
        <rFont val="Calibri"/>
        <family val="2"/>
      </rPr>
      <t>Jaime</t>
    </r>
  </si>
  <si>
    <r>
      <rPr>
        <sz val="10"/>
        <color theme="1"/>
        <rFont val="Calibri"/>
        <family val="2"/>
      </rPr>
      <t>Coordinator, Bus Oper &amp; Grants</t>
    </r>
  </si>
  <si>
    <r>
      <rPr>
        <sz val="10"/>
        <color theme="1"/>
        <rFont val="Calibri"/>
        <family val="2"/>
      </rPr>
      <t>Gallagher</t>
    </r>
  </si>
  <si>
    <r>
      <rPr>
        <sz val="10"/>
        <color theme="1"/>
        <rFont val="Calibri"/>
        <family val="2"/>
      </rPr>
      <t>Assistant to the Graduate Dean</t>
    </r>
  </si>
  <si>
    <r>
      <rPr>
        <sz val="10"/>
        <color theme="1"/>
        <rFont val="Calibri"/>
        <family val="2"/>
      </rPr>
      <t>Crompton</t>
    </r>
  </si>
  <si>
    <r>
      <rPr>
        <sz val="10"/>
        <color theme="1"/>
        <rFont val="Calibri"/>
        <family val="2"/>
      </rPr>
      <t>Dee</t>
    </r>
  </si>
  <si>
    <r>
      <rPr>
        <sz val="10"/>
        <color theme="1"/>
        <rFont val="Calibri"/>
        <family val="2"/>
      </rPr>
      <t>Krishnankuttyrema</t>
    </r>
  </si>
  <si>
    <r>
      <rPr>
        <sz val="10"/>
        <color theme="1"/>
        <rFont val="Calibri"/>
        <family val="2"/>
      </rPr>
      <t>Resmi</t>
    </r>
  </si>
  <si>
    <r>
      <rPr>
        <sz val="10"/>
        <color theme="1"/>
        <rFont val="Calibri"/>
        <family val="2"/>
      </rPr>
      <t>Lasch</t>
    </r>
  </si>
  <si>
    <r>
      <rPr>
        <sz val="10"/>
        <color theme="1"/>
        <rFont val="Calibri"/>
        <family val="2"/>
      </rPr>
      <t>Brittany</t>
    </r>
  </si>
  <si>
    <r>
      <rPr>
        <sz val="10"/>
        <color theme="1"/>
        <rFont val="Calibri"/>
        <family val="2"/>
      </rPr>
      <t>McDowell</t>
    </r>
  </si>
  <si>
    <r>
      <rPr>
        <sz val="10"/>
        <color theme="1"/>
        <rFont val="Calibri"/>
        <family val="2"/>
      </rPr>
      <t>Kip</t>
    </r>
  </si>
  <si>
    <r>
      <rPr>
        <sz val="10"/>
        <color theme="1"/>
        <rFont val="Calibri"/>
        <family val="2"/>
      </rPr>
      <t>Assistant Director, Lab &amp; Fac</t>
    </r>
  </si>
  <si>
    <r>
      <rPr>
        <sz val="10"/>
        <color theme="1"/>
        <rFont val="Calibri"/>
        <family val="2"/>
      </rPr>
      <t>Storm</t>
    </r>
  </si>
  <si>
    <r>
      <rPr>
        <sz val="10"/>
        <color theme="1"/>
        <rFont val="Calibri"/>
        <family val="2"/>
      </rPr>
      <t>Coord, Pre College Acad Progm</t>
    </r>
  </si>
  <si>
    <r>
      <rPr>
        <sz val="10"/>
        <color theme="1"/>
        <rFont val="Calibri"/>
        <family val="2"/>
      </rPr>
      <t>Buerman</t>
    </r>
  </si>
  <si>
    <r>
      <rPr>
        <sz val="10"/>
        <color theme="1"/>
        <rFont val="Calibri"/>
        <family val="2"/>
      </rPr>
      <t>McCarthy</t>
    </r>
  </si>
  <si>
    <r>
      <rPr>
        <sz val="10"/>
        <color theme="1"/>
        <rFont val="Calibri"/>
        <family val="2"/>
      </rPr>
      <t>Health and Safety Generalist</t>
    </r>
  </si>
  <si>
    <r>
      <rPr>
        <sz val="10"/>
        <color theme="1"/>
        <rFont val="Calibri"/>
        <family val="2"/>
      </rPr>
      <t>McLean</t>
    </r>
  </si>
  <si>
    <r>
      <rPr>
        <sz val="10"/>
        <color theme="1"/>
        <rFont val="Calibri"/>
        <family val="2"/>
      </rPr>
      <t>Jaclyn</t>
    </r>
  </si>
  <si>
    <r>
      <rPr>
        <sz val="10"/>
        <color theme="1"/>
        <rFont val="Calibri"/>
        <family val="2"/>
      </rPr>
      <t>Peterson</t>
    </r>
  </si>
  <si>
    <r>
      <rPr>
        <sz val="10"/>
        <color theme="1"/>
        <rFont val="Calibri"/>
        <family val="2"/>
      </rPr>
      <t>Art Technician</t>
    </r>
  </si>
  <si>
    <r>
      <rPr>
        <sz val="10"/>
        <color theme="1"/>
        <rFont val="Calibri"/>
        <family val="2"/>
      </rPr>
      <t>Cogswell</t>
    </r>
  </si>
  <si>
    <r>
      <rPr>
        <sz val="10"/>
        <color theme="1"/>
        <rFont val="Calibri"/>
        <family val="2"/>
      </rPr>
      <t>Dieball</t>
    </r>
  </si>
  <si>
    <r>
      <rPr>
        <sz val="10"/>
        <color theme="1"/>
        <rFont val="Calibri"/>
        <family val="2"/>
      </rPr>
      <t>Fin Aid Web &amp; Serv Apps Mgr</t>
    </r>
  </si>
  <si>
    <r>
      <rPr>
        <sz val="10"/>
        <color theme="1"/>
        <rFont val="Calibri"/>
        <family val="2"/>
      </rPr>
      <t>Barber</t>
    </r>
  </si>
  <si>
    <r>
      <rPr>
        <sz val="10"/>
        <color theme="1"/>
        <rFont val="Calibri"/>
        <family val="2"/>
      </rPr>
      <t>Instructional Designer</t>
    </r>
  </si>
  <si>
    <r>
      <rPr>
        <sz val="10"/>
        <color theme="1"/>
        <rFont val="Calibri"/>
        <family val="2"/>
      </rPr>
      <t>English</t>
    </r>
  </si>
  <si>
    <r>
      <rPr>
        <sz val="10"/>
        <color theme="1"/>
        <rFont val="Calibri"/>
        <family val="2"/>
      </rPr>
      <t>Applications Specialist</t>
    </r>
  </si>
  <si>
    <r>
      <rPr>
        <sz val="10"/>
        <color theme="1"/>
        <rFont val="Calibri"/>
        <family val="2"/>
      </rPr>
      <t>Owens</t>
    </r>
  </si>
  <si>
    <r>
      <rPr>
        <sz val="10"/>
        <color theme="1"/>
        <rFont val="Calibri"/>
        <family val="2"/>
      </rPr>
      <t>Claudia</t>
    </r>
  </si>
  <si>
    <r>
      <rPr>
        <sz val="10"/>
        <color theme="1"/>
        <rFont val="Calibri"/>
        <family val="2"/>
      </rPr>
      <t>Stygles</t>
    </r>
  </si>
  <si>
    <r>
      <rPr>
        <sz val="10"/>
        <color theme="1"/>
        <rFont val="Calibri"/>
        <family val="2"/>
      </rPr>
      <t>Asst Dir, Divrs Ed &amp; LGBTQProg</t>
    </r>
  </si>
  <si>
    <r>
      <rPr>
        <sz val="10"/>
        <color theme="1"/>
        <rFont val="Calibri"/>
        <family val="2"/>
      </rPr>
      <t>Cavera</t>
    </r>
  </si>
  <si>
    <r>
      <rPr>
        <sz val="10"/>
        <color theme="1"/>
        <rFont val="Calibri"/>
        <family val="2"/>
      </rPr>
      <t>Jess</t>
    </r>
  </si>
  <si>
    <r>
      <rPr>
        <sz val="10"/>
        <color theme="1"/>
        <rFont val="Calibri"/>
        <family val="2"/>
      </rPr>
      <t>Athl Equipment Mgr (Ice Arena)</t>
    </r>
  </si>
  <si>
    <r>
      <rPr>
        <sz val="10"/>
        <color theme="1"/>
        <rFont val="Calibri"/>
        <family val="2"/>
      </rPr>
      <t>Monique</t>
    </r>
  </si>
  <si>
    <r>
      <rPr>
        <sz val="10"/>
        <color theme="1"/>
        <rFont val="Calibri"/>
        <family val="2"/>
      </rPr>
      <t>Director of Operations</t>
    </r>
  </si>
  <si>
    <r>
      <rPr>
        <sz val="10"/>
        <color theme="1"/>
        <rFont val="Calibri"/>
        <family val="2"/>
      </rPr>
      <t>Whitehurst</t>
    </r>
  </si>
  <si>
    <r>
      <rPr>
        <sz val="10"/>
        <color theme="1"/>
        <rFont val="Calibri"/>
        <family val="2"/>
      </rPr>
      <t>Assistant Athletic Trainer</t>
    </r>
  </si>
  <si>
    <r>
      <rPr>
        <sz val="10"/>
        <color theme="1"/>
        <rFont val="Calibri"/>
        <family val="2"/>
      </rPr>
      <t>Shay</t>
    </r>
  </si>
  <si>
    <r>
      <rPr>
        <sz val="10"/>
        <color theme="1"/>
        <rFont val="Calibri"/>
        <family val="2"/>
      </rPr>
      <t>Siobhan</t>
    </r>
  </si>
  <si>
    <r>
      <rPr>
        <sz val="10"/>
        <color theme="1"/>
        <rFont val="Calibri"/>
        <family val="2"/>
      </rPr>
      <t>Flick</t>
    </r>
  </si>
  <si>
    <r>
      <rPr>
        <sz val="10"/>
        <color theme="1"/>
        <rFont val="Calibri"/>
        <family val="2"/>
      </rPr>
      <t>Romanowicz</t>
    </r>
  </si>
  <si>
    <r>
      <rPr>
        <sz val="10"/>
        <color theme="1"/>
        <rFont val="Calibri"/>
        <family val="2"/>
      </rPr>
      <t>Jedrzej</t>
    </r>
  </si>
  <si>
    <r>
      <rPr>
        <sz val="10"/>
        <color theme="1"/>
        <rFont val="Calibri"/>
        <family val="2"/>
      </rPr>
      <t>Supervisor-Mass Spectrometer F</t>
    </r>
  </si>
  <si>
    <r>
      <rPr>
        <sz val="10"/>
        <color theme="1"/>
        <rFont val="Calibri"/>
        <family val="2"/>
      </rPr>
      <t>Sheets</t>
    </r>
  </si>
  <si>
    <r>
      <rPr>
        <sz val="10"/>
        <color theme="1"/>
        <rFont val="Calibri"/>
        <family val="2"/>
      </rPr>
      <t>Asst Director of Programming</t>
    </r>
  </si>
  <si>
    <r>
      <rPr>
        <sz val="10"/>
        <color theme="1"/>
        <rFont val="Calibri"/>
        <family val="2"/>
      </rPr>
      <t>McPhillips</t>
    </r>
  </si>
  <si>
    <r>
      <rPr>
        <sz val="10"/>
        <color theme="1"/>
        <rFont val="Calibri"/>
        <family val="2"/>
      </rPr>
      <t>Assistant Director Facility Op</t>
    </r>
  </si>
  <si>
    <r>
      <rPr>
        <sz val="10"/>
        <color theme="1"/>
        <rFont val="Calibri"/>
        <family val="2"/>
      </rPr>
      <t>Moreno</t>
    </r>
  </si>
  <si>
    <r>
      <rPr>
        <sz val="10"/>
        <color theme="1"/>
        <rFont val="Calibri"/>
        <family val="2"/>
      </rPr>
      <t>Louie</t>
    </r>
  </si>
  <si>
    <r>
      <rPr>
        <sz val="10"/>
        <color theme="1"/>
        <rFont val="Calibri"/>
        <family val="2"/>
      </rPr>
      <t>Cunningham</t>
    </r>
  </si>
  <si>
    <r>
      <rPr>
        <sz val="10"/>
        <color theme="1"/>
        <rFont val="Calibri"/>
        <family val="2"/>
      </rPr>
      <t>Dymarkowski</t>
    </r>
  </si>
  <si>
    <r>
      <rPr>
        <sz val="10"/>
        <color theme="1"/>
        <rFont val="Calibri"/>
        <family val="2"/>
      </rPr>
      <t>Kardok</t>
    </r>
  </si>
  <si>
    <r>
      <rPr>
        <sz val="10"/>
        <color theme="1"/>
        <rFont val="Calibri"/>
        <family val="2"/>
      </rPr>
      <t>Marketing Productn Coordinator</t>
    </r>
  </si>
  <si>
    <r>
      <rPr>
        <sz val="10"/>
        <color theme="1"/>
        <rFont val="Calibri"/>
        <family val="2"/>
      </rPr>
      <t>Kratzer</t>
    </r>
  </si>
  <si>
    <r>
      <rPr>
        <sz val="10"/>
        <color theme="1"/>
        <rFont val="Calibri"/>
        <family val="2"/>
      </rPr>
      <t>Laboratory Technician</t>
    </r>
  </si>
  <si>
    <r>
      <rPr>
        <sz val="10"/>
        <color theme="1"/>
        <rFont val="Calibri"/>
        <family val="2"/>
      </rPr>
      <t>Solis</t>
    </r>
  </si>
  <si>
    <r>
      <rPr>
        <sz val="10"/>
        <color theme="1"/>
        <rFont val="Calibri"/>
        <family val="2"/>
      </rPr>
      <t>Alex</t>
    </r>
  </si>
  <si>
    <r>
      <rPr>
        <sz val="10"/>
        <color theme="1"/>
        <rFont val="Calibri"/>
        <family val="2"/>
      </rPr>
      <t>Marketing and Dev Coordinator</t>
    </r>
  </si>
  <si>
    <r>
      <rPr>
        <sz val="10"/>
        <color theme="1"/>
        <rFont val="Calibri"/>
        <family val="2"/>
      </rPr>
      <t>DeVona</t>
    </r>
  </si>
  <si>
    <r>
      <rPr>
        <sz val="10"/>
        <color theme="1"/>
        <rFont val="Calibri"/>
        <family val="2"/>
      </rPr>
      <t>Paulikas</t>
    </r>
  </si>
  <si>
    <r>
      <rPr>
        <sz val="10"/>
        <color theme="1"/>
        <rFont val="Calibri"/>
        <family val="2"/>
      </rPr>
      <t>Marius</t>
    </r>
  </si>
  <si>
    <r>
      <rPr>
        <sz val="10"/>
        <color theme="1"/>
        <rFont val="Calibri"/>
        <family val="2"/>
      </rPr>
      <t>Maite</t>
    </r>
  </si>
  <si>
    <r>
      <rPr>
        <sz val="10"/>
        <color theme="1"/>
        <rFont val="Calibri"/>
        <family val="2"/>
      </rPr>
      <t>Coordinator, ISS</t>
    </r>
  </si>
  <si>
    <r>
      <rPr>
        <sz val="10"/>
        <color theme="1"/>
        <rFont val="Calibri"/>
        <family val="2"/>
      </rPr>
      <t>Dufresne</t>
    </r>
  </si>
  <si>
    <r>
      <rPr>
        <sz val="10"/>
        <color theme="1"/>
        <rFont val="Calibri"/>
        <family val="2"/>
      </rPr>
      <t>Bird</t>
    </r>
  </si>
  <si>
    <r>
      <rPr>
        <sz val="10"/>
        <color theme="1"/>
        <rFont val="Calibri"/>
        <family val="2"/>
      </rPr>
      <t>Bryan</t>
    </r>
  </si>
  <si>
    <r>
      <rPr>
        <sz val="10"/>
        <color theme="1"/>
        <rFont val="Calibri"/>
        <family val="2"/>
      </rPr>
      <t>Kanary</t>
    </r>
  </si>
  <si>
    <r>
      <rPr>
        <sz val="10"/>
        <color theme="1"/>
        <rFont val="Calibri"/>
        <family val="2"/>
      </rPr>
      <t>Tara</t>
    </r>
  </si>
  <si>
    <r>
      <rPr>
        <sz val="10"/>
        <color theme="1"/>
        <rFont val="Calibri"/>
        <family val="2"/>
      </rPr>
      <t>Web New Media Develop/Designer</t>
    </r>
  </si>
  <si>
    <r>
      <rPr>
        <sz val="10"/>
        <color theme="1"/>
        <rFont val="Calibri"/>
        <family val="2"/>
      </rPr>
      <t>Zachary</t>
    </r>
  </si>
  <si>
    <r>
      <rPr>
        <sz val="10"/>
        <color theme="1"/>
        <rFont val="Calibri"/>
        <family val="2"/>
      </rPr>
      <t>Producer/Director</t>
    </r>
  </si>
  <si>
    <r>
      <rPr>
        <sz val="10"/>
        <color theme="1"/>
        <rFont val="Calibri"/>
        <family val="2"/>
      </rPr>
      <t>Parker</t>
    </r>
  </si>
  <si>
    <r>
      <rPr>
        <sz val="10"/>
        <color theme="1"/>
        <rFont val="Calibri"/>
        <family val="2"/>
      </rPr>
      <t>Assistant Director of Develpmt</t>
    </r>
  </si>
  <si>
    <r>
      <rPr>
        <sz val="10"/>
        <color theme="1"/>
        <rFont val="Calibri"/>
        <family val="2"/>
      </rPr>
      <t>Swary</t>
    </r>
  </si>
  <si>
    <r>
      <rPr>
        <sz val="10"/>
        <color theme="1"/>
        <rFont val="Calibri"/>
        <family val="2"/>
      </rPr>
      <t>Marketing and Comm Specialist</t>
    </r>
  </si>
  <si>
    <r>
      <rPr>
        <sz val="10"/>
        <color theme="1"/>
        <rFont val="Calibri"/>
        <family val="2"/>
      </rPr>
      <t>Assistant Director, Annual Gvg</t>
    </r>
  </si>
  <si>
    <r>
      <rPr>
        <sz val="10"/>
        <color theme="1"/>
        <rFont val="Calibri"/>
        <family val="2"/>
      </rPr>
      <t>Wilt</t>
    </r>
  </si>
  <si>
    <r>
      <rPr>
        <sz val="10"/>
        <color theme="1"/>
        <rFont val="Calibri"/>
        <family val="2"/>
      </rPr>
      <t>York</t>
    </r>
  </si>
  <si>
    <r>
      <rPr>
        <sz val="10"/>
        <color theme="1"/>
        <rFont val="Calibri"/>
        <family val="2"/>
      </rPr>
      <t>Kandace</t>
    </r>
  </si>
  <si>
    <r>
      <rPr>
        <sz val="10"/>
        <color theme="1"/>
        <rFont val="Calibri"/>
        <family val="2"/>
      </rPr>
      <t>Marketing Communication Spec</t>
    </r>
  </si>
  <si>
    <r>
      <rPr>
        <sz val="10"/>
        <color theme="1"/>
        <rFont val="Calibri"/>
        <family val="2"/>
      </rPr>
      <t>Wolter</t>
    </r>
  </si>
  <si>
    <r>
      <rPr>
        <sz val="10"/>
        <color theme="1"/>
        <rFont val="Calibri"/>
        <family val="2"/>
      </rPr>
      <t>Bezdicek</t>
    </r>
  </si>
  <si>
    <r>
      <rPr>
        <sz val="10"/>
        <color theme="1"/>
        <rFont val="Calibri"/>
        <family val="2"/>
      </rPr>
      <t>Asst Athletic Dir, Ticket Oper</t>
    </r>
  </si>
  <si>
    <r>
      <rPr>
        <sz val="10"/>
        <color theme="1"/>
        <rFont val="Calibri"/>
        <family val="2"/>
      </rPr>
      <t>Erdogmus</t>
    </r>
  </si>
  <si>
    <r>
      <rPr>
        <sz val="10"/>
        <color theme="1"/>
        <rFont val="Calibri"/>
        <family val="2"/>
      </rPr>
      <t>Abdullah</t>
    </r>
  </si>
  <si>
    <r>
      <rPr>
        <sz val="10"/>
        <color theme="1"/>
        <rFont val="Calibri"/>
        <family val="2"/>
      </rPr>
      <t>Int Student Recruiter/Advisor</t>
    </r>
  </si>
  <si>
    <r>
      <rPr>
        <sz val="10"/>
        <color theme="1"/>
        <rFont val="Calibri"/>
        <family val="2"/>
      </rPr>
      <t>Marquina Hervias</t>
    </r>
  </si>
  <si>
    <r>
      <rPr>
        <sz val="10"/>
        <color theme="1"/>
        <rFont val="Calibri"/>
        <family val="2"/>
      </rPr>
      <t>Lesnny</t>
    </r>
  </si>
  <si>
    <r>
      <rPr>
        <sz val="10"/>
        <color theme="1"/>
        <rFont val="Calibri"/>
        <family val="2"/>
      </rPr>
      <t>Jurden</t>
    </r>
  </si>
  <si>
    <r>
      <rPr>
        <sz val="10"/>
        <color theme="1"/>
        <rFont val="Calibri"/>
        <family val="2"/>
      </rPr>
      <t>Assistant Director, AIMS</t>
    </r>
  </si>
  <si>
    <r>
      <rPr>
        <sz val="10"/>
        <color theme="1"/>
        <rFont val="Calibri"/>
        <family val="2"/>
      </rPr>
      <t>AIMS</t>
    </r>
  </si>
  <si>
    <r>
      <rPr>
        <sz val="10"/>
        <color theme="1"/>
        <rFont val="Calibri"/>
        <family val="2"/>
      </rPr>
      <t>Newbury</t>
    </r>
  </si>
  <si>
    <r>
      <rPr>
        <sz val="10"/>
        <color theme="1"/>
        <rFont val="Calibri"/>
        <family val="2"/>
      </rPr>
      <t>Ken</t>
    </r>
  </si>
  <si>
    <r>
      <rPr>
        <sz val="10"/>
        <color theme="1"/>
        <rFont val="Calibri"/>
        <family val="2"/>
      </rPr>
      <t>OSMP Math Strong Proj Coord</t>
    </r>
  </si>
  <si>
    <r>
      <rPr>
        <sz val="10"/>
        <color theme="1"/>
        <rFont val="Calibri"/>
        <family val="2"/>
      </rPr>
      <t>Pool</t>
    </r>
  </si>
  <si>
    <r>
      <rPr>
        <sz val="10"/>
        <color theme="1"/>
        <rFont val="Calibri"/>
        <family val="2"/>
      </rPr>
      <t>Rita</t>
    </r>
  </si>
  <si>
    <r>
      <rPr>
        <sz val="10"/>
        <color theme="1"/>
        <rFont val="Calibri"/>
        <family val="2"/>
      </rPr>
      <t>Whitman</t>
    </r>
  </si>
  <si>
    <r>
      <rPr>
        <sz val="10"/>
        <color theme="1"/>
        <rFont val="Calibri"/>
        <family val="2"/>
      </rPr>
      <t>Zinz-Cheresnick</t>
    </r>
  </si>
  <si>
    <r>
      <rPr>
        <sz val="10"/>
        <color theme="1"/>
        <rFont val="Calibri"/>
        <family val="2"/>
      </rPr>
      <t>Christman</t>
    </r>
  </si>
  <si>
    <r>
      <rPr>
        <sz val="10"/>
        <color theme="1"/>
        <rFont val="Calibri"/>
        <family val="2"/>
      </rPr>
      <t>Lofgren</t>
    </r>
  </si>
  <si>
    <r>
      <rPr>
        <sz val="10"/>
        <color theme="1"/>
        <rFont val="Calibri"/>
        <family val="2"/>
      </rPr>
      <t>Twu</t>
    </r>
  </si>
  <si>
    <r>
      <rPr>
        <sz val="10"/>
        <color theme="1"/>
        <rFont val="Calibri"/>
        <family val="2"/>
      </rPr>
      <t>Lihjen</t>
    </r>
  </si>
  <si>
    <r>
      <rPr>
        <sz val="10"/>
        <color theme="1"/>
        <rFont val="Calibri"/>
        <family val="2"/>
      </rPr>
      <t>Math Specialist</t>
    </r>
  </si>
  <si>
    <r>
      <rPr>
        <sz val="10"/>
        <color theme="1"/>
        <rFont val="Calibri"/>
        <family val="2"/>
      </rPr>
      <t>Sankovich</t>
    </r>
  </si>
  <si>
    <r>
      <rPr>
        <sz val="10"/>
        <color theme="1"/>
        <rFont val="Calibri"/>
        <family val="2"/>
      </rPr>
      <t>Anna</t>
    </r>
  </si>
  <si>
    <r>
      <rPr>
        <sz val="10"/>
        <color theme="1"/>
        <rFont val="Calibri"/>
        <family val="2"/>
      </rPr>
      <t>Coordinator, Alumni</t>
    </r>
  </si>
  <si>
    <r>
      <rPr>
        <sz val="10"/>
        <color theme="1"/>
        <rFont val="Calibri"/>
        <family val="2"/>
      </rPr>
      <t>Dewhirst</t>
    </r>
  </si>
  <si>
    <r>
      <rPr>
        <sz val="10"/>
        <color theme="1"/>
        <rFont val="Calibri"/>
        <family val="2"/>
      </rPr>
      <t>Hannah</t>
    </r>
  </si>
  <si>
    <r>
      <rPr>
        <sz val="10"/>
        <color theme="1"/>
        <rFont val="Calibri"/>
        <family val="2"/>
      </rPr>
      <t>Hoerig</t>
    </r>
  </si>
  <si>
    <r>
      <rPr>
        <sz val="10"/>
        <color theme="1"/>
        <rFont val="Calibri"/>
        <family val="2"/>
      </rPr>
      <t>Lewandowski</t>
    </r>
  </si>
  <si>
    <r>
      <rPr>
        <sz val="10"/>
        <color theme="1"/>
        <rFont val="Calibri"/>
        <family val="2"/>
      </rPr>
      <t>Sacui</t>
    </r>
  </si>
  <si>
    <r>
      <rPr>
        <sz val="10"/>
        <color theme="1"/>
        <rFont val="Calibri"/>
        <family val="2"/>
      </rPr>
      <t>Iulia</t>
    </r>
  </si>
  <si>
    <r>
      <rPr>
        <sz val="10"/>
        <color theme="1"/>
        <rFont val="Calibri"/>
        <family val="2"/>
      </rPr>
      <t>Beaverson</t>
    </r>
  </si>
  <si>
    <r>
      <rPr>
        <sz val="10"/>
        <color theme="1"/>
        <rFont val="Calibri"/>
        <family val="2"/>
      </rPr>
      <t>Marcy</t>
    </r>
  </si>
  <si>
    <r>
      <rPr>
        <sz val="10"/>
        <color theme="1"/>
        <rFont val="Calibri"/>
        <family val="2"/>
      </rPr>
      <t>McGuire</t>
    </r>
  </si>
  <si>
    <r>
      <rPr>
        <sz val="10"/>
        <color theme="1"/>
        <rFont val="Calibri"/>
        <family val="2"/>
      </rPr>
      <t>Dir, Ticket Sales &amp; Prem Seat</t>
    </r>
  </si>
  <si>
    <r>
      <rPr>
        <sz val="10"/>
        <color theme="1"/>
        <rFont val="Calibri"/>
        <family val="2"/>
      </rPr>
      <t>Field Partnership Coordinator</t>
    </r>
  </si>
  <si>
    <r>
      <rPr>
        <sz val="10"/>
        <color theme="1"/>
        <rFont val="Calibri"/>
        <family val="2"/>
      </rPr>
      <t>EDHD-Office of Field Experienc</t>
    </r>
  </si>
  <si>
    <r>
      <rPr>
        <sz val="10"/>
        <color theme="1"/>
        <rFont val="Calibri"/>
        <family val="2"/>
      </rPr>
      <t>Zengel</t>
    </r>
  </si>
  <si>
    <r>
      <rPr>
        <sz val="10"/>
        <color theme="1"/>
        <rFont val="Calibri"/>
        <family val="2"/>
      </rPr>
      <t>Marian</t>
    </r>
  </si>
  <si>
    <r>
      <rPr>
        <sz val="10"/>
        <color theme="1"/>
        <rFont val="Calibri"/>
        <family val="2"/>
      </rPr>
      <t>Blessing</t>
    </r>
  </si>
  <si>
    <r>
      <rPr>
        <sz val="10"/>
        <color theme="1"/>
        <rFont val="Calibri"/>
        <family val="2"/>
      </rPr>
      <t>Zwayer</t>
    </r>
  </si>
  <si>
    <r>
      <rPr>
        <sz val="10"/>
        <color theme="1"/>
        <rFont val="Calibri"/>
        <family val="2"/>
      </rPr>
      <t>Irene</t>
    </r>
  </si>
  <si>
    <r>
      <rPr>
        <sz val="10"/>
        <color theme="1"/>
        <rFont val="Calibri"/>
        <family val="2"/>
      </rPr>
      <t>Writing Specialist</t>
    </r>
  </si>
  <si>
    <r>
      <rPr>
        <sz val="10"/>
        <color theme="1"/>
        <rFont val="Calibri"/>
        <family val="2"/>
      </rPr>
      <t>Pezzi</t>
    </r>
  </si>
  <si>
    <r>
      <rPr>
        <sz val="10"/>
        <color theme="1"/>
        <rFont val="Calibri"/>
        <family val="2"/>
      </rPr>
      <t>Clickner</t>
    </r>
  </si>
  <si>
    <r>
      <rPr>
        <sz val="10"/>
        <color theme="1"/>
        <rFont val="Calibri"/>
        <family val="2"/>
      </rPr>
      <t>Box Office Manager</t>
    </r>
  </si>
  <si>
    <r>
      <rPr>
        <sz val="10"/>
        <color theme="1"/>
        <rFont val="Calibri"/>
        <family val="2"/>
      </rPr>
      <t>Hunter</t>
    </r>
  </si>
  <si>
    <r>
      <rPr>
        <sz val="10"/>
        <color theme="1"/>
        <rFont val="Calibri"/>
        <family val="2"/>
      </rPr>
      <t>Lucinda</t>
    </r>
  </si>
  <si>
    <r>
      <rPr>
        <sz val="10"/>
        <color theme="1"/>
        <rFont val="Calibri"/>
        <family val="2"/>
      </rPr>
      <t>Celizic</t>
    </r>
  </si>
  <si>
    <r>
      <rPr>
        <sz val="10"/>
        <color theme="1"/>
        <rFont val="Calibri"/>
        <family val="2"/>
      </rPr>
      <t>Ethan</t>
    </r>
  </si>
  <si>
    <r>
      <rPr>
        <sz val="10"/>
        <color theme="1"/>
        <rFont val="Calibri"/>
        <family val="2"/>
      </rPr>
      <t>Felver</t>
    </r>
  </si>
  <si>
    <r>
      <rPr>
        <sz val="10"/>
        <color theme="1"/>
        <rFont val="Calibri"/>
        <family val="2"/>
      </rPr>
      <t>Cooper</t>
    </r>
  </si>
  <si>
    <r>
      <rPr>
        <sz val="10"/>
        <color theme="1"/>
        <rFont val="Calibri"/>
        <family val="2"/>
      </rPr>
      <t>DeLong</t>
    </r>
  </si>
  <si>
    <r>
      <rPr>
        <sz val="10"/>
        <color theme="1"/>
        <rFont val="Calibri"/>
        <family val="2"/>
      </rPr>
      <t>Hoover</t>
    </r>
  </si>
  <si>
    <r>
      <rPr>
        <sz val="10"/>
        <color theme="1"/>
        <rFont val="Calibri"/>
        <family val="2"/>
      </rPr>
      <t>Sturdevant</t>
    </r>
  </si>
  <si>
    <r>
      <rPr>
        <sz val="10"/>
        <color theme="1"/>
        <rFont val="Calibri"/>
        <family val="2"/>
      </rPr>
      <t>Krista</t>
    </r>
  </si>
  <si>
    <r>
      <rPr>
        <sz val="10"/>
        <color theme="1"/>
        <rFont val="Calibri"/>
        <family val="2"/>
      </rPr>
      <t>Kiss</t>
    </r>
  </si>
  <si>
    <r>
      <rPr>
        <sz val="10"/>
        <color theme="1"/>
        <rFont val="Calibri"/>
        <family val="2"/>
      </rPr>
      <t>Weatherford</t>
    </r>
  </si>
  <si>
    <r>
      <rPr>
        <sz val="10"/>
        <color theme="1"/>
        <rFont val="Calibri"/>
        <family val="2"/>
      </rPr>
      <t>Tech, Customer Svc Manager</t>
    </r>
  </si>
  <si>
    <r>
      <rPr>
        <sz val="10"/>
        <color theme="1"/>
        <rFont val="Calibri"/>
        <family val="2"/>
      </rPr>
      <t>Saunders</t>
    </r>
  </si>
  <si>
    <r>
      <rPr>
        <sz val="10"/>
        <color theme="1"/>
        <rFont val="Calibri"/>
        <family val="2"/>
      </rPr>
      <t>HR Training Specialist</t>
    </r>
  </si>
  <si>
    <r>
      <rPr>
        <sz val="10"/>
        <color theme="1"/>
        <rFont val="Calibri"/>
        <family val="2"/>
      </rPr>
      <t>Martinez Olmos</t>
    </r>
  </si>
  <si>
    <r>
      <rPr>
        <sz val="10"/>
        <color theme="1"/>
        <rFont val="Calibri"/>
        <family val="2"/>
      </rPr>
      <t>Peters</t>
    </r>
  </si>
  <si>
    <r>
      <rPr>
        <sz val="10"/>
        <color theme="1"/>
        <rFont val="Calibri"/>
        <family val="2"/>
      </rPr>
      <t>Hartigan</t>
    </r>
  </si>
  <si>
    <r>
      <rPr>
        <sz val="10"/>
        <color theme="1"/>
        <rFont val="Calibri"/>
        <family val="2"/>
      </rPr>
      <t>Zieroff</t>
    </r>
  </si>
  <si>
    <r>
      <rPr>
        <sz val="10"/>
        <color theme="1"/>
        <rFont val="Calibri"/>
        <family val="2"/>
      </rPr>
      <t>Senior Graphic Designer</t>
    </r>
  </si>
  <si>
    <r>
      <rPr>
        <sz val="10"/>
        <color theme="1"/>
        <rFont val="Calibri"/>
        <family val="2"/>
      </rPr>
      <t>Dunbar</t>
    </r>
  </si>
  <si>
    <r>
      <rPr>
        <sz val="10"/>
        <color theme="1"/>
        <rFont val="Calibri"/>
        <family val="2"/>
      </rPr>
      <t>Cipriani</t>
    </r>
  </si>
  <si>
    <r>
      <rPr>
        <sz val="10"/>
        <color theme="1"/>
        <rFont val="Calibri"/>
        <family val="2"/>
      </rPr>
      <t>Coordinator, Off of Multicltrl</t>
    </r>
  </si>
  <si>
    <r>
      <rPr>
        <sz val="10"/>
        <color theme="1"/>
        <rFont val="Calibri"/>
        <family val="2"/>
      </rPr>
      <t>Burgoon</t>
    </r>
  </si>
  <si>
    <r>
      <rPr>
        <sz val="10"/>
        <color theme="1"/>
        <rFont val="Calibri"/>
        <family val="2"/>
      </rPr>
      <t>Burres</t>
    </r>
  </si>
  <si>
    <r>
      <rPr>
        <sz val="10"/>
        <color theme="1"/>
        <rFont val="Calibri"/>
        <family val="2"/>
      </rPr>
      <t>Aguilar</t>
    </r>
  </si>
  <si>
    <r>
      <rPr>
        <sz val="10"/>
        <color theme="1"/>
        <rFont val="Calibri"/>
        <family val="2"/>
      </rPr>
      <t>Buetikofer</t>
    </r>
  </si>
  <si>
    <r>
      <rPr>
        <sz val="10"/>
        <color theme="1"/>
        <rFont val="Calibri"/>
        <family val="2"/>
      </rPr>
      <t>Briggs</t>
    </r>
  </si>
  <si>
    <r>
      <rPr>
        <sz val="10"/>
        <color theme="1"/>
        <rFont val="Calibri"/>
        <family val="2"/>
      </rPr>
      <t>Calcamuggio</t>
    </r>
  </si>
  <si>
    <r>
      <rPr>
        <sz val="10"/>
        <color theme="1"/>
        <rFont val="Calibri"/>
        <family val="2"/>
      </rPr>
      <t>Gentry</t>
    </r>
  </si>
  <si>
    <r>
      <rPr>
        <sz val="10"/>
        <color theme="1"/>
        <rFont val="Calibri"/>
        <family val="2"/>
      </rPr>
      <t>Accounting &amp; RegistratinCoordr</t>
    </r>
  </si>
  <si>
    <r>
      <rPr>
        <sz val="10"/>
        <color theme="1"/>
        <rFont val="Calibri"/>
        <family val="2"/>
      </rPr>
      <t>Karlovec</t>
    </r>
  </si>
  <si>
    <r>
      <rPr>
        <sz val="10"/>
        <color theme="1"/>
        <rFont val="Calibri"/>
        <family val="2"/>
      </rPr>
      <t>Senior Graphics Designer</t>
    </r>
  </si>
  <si>
    <r>
      <rPr>
        <sz val="10"/>
        <color theme="1"/>
        <rFont val="Calibri"/>
        <family val="2"/>
      </rPr>
      <t>Caris</t>
    </r>
  </si>
  <si>
    <r>
      <rPr>
        <sz val="10"/>
        <color theme="1"/>
        <rFont val="Calibri"/>
        <family val="2"/>
      </rPr>
      <t>eCampus Advisor/Recruiter</t>
    </r>
  </si>
  <si>
    <r>
      <rPr>
        <sz val="10"/>
        <color theme="1"/>
        <rFont val="Calibri"/>
        <family val="2"/>
      </rPr>
      <t>Sophia</t>
    </r>
  </si>
  <si>
    <r>
      <rPr>
        <sz val="10"/>
        <color theme="1"/>
        <rFont val="Calibri"/>
        <family val="2"/>
      </rPr>
      <t>Head Woman's Golf Coach</t>
    </r>
  </si>
  <si>
    <r>
      <rPr>
        <sz val="10"/>
        <color theme="1"/>
        <rFont val="Calibri"/>
        <family val="2"/>
      </rPr>
      <t>Golf-Women</t>
    </r>
  </si>
  <si>
    <r>
      <rPr>
        <sz val="10"/>
        <color theme="1"/>
        <rFont val="Calibri"/>
        <family val="2"/>
      </rPr>
      <t>Hartzog</t>
    </r>
  </si>
  <si>
    <r>
      <rPr>
        <sz val="10"/>
        <color theme="1"/>
        <rFont val="Calibri"/>
        <family val="2"/>
      </rPr>
      <t>Meggan</t>
    </r>
  </si>
  <si>
    <r>
      <rPr>
        <sz val="10"/>
        <color theme="1"/>
        <rFont val="Calibri"/>
        <family val="2"/>
      </rPr>
      <t>Sidders</t>
    </r>
  </si>
  <si>
    <r>
      <rPr>
        <sz val="10"/>
        <color theme="1"/>
        <rFont val="Calibri"/>
        <family val="2"/>
      </rPr>
      <t>Harlan</t>
    </r>
  </si>
  <si>
    <r>
      <rPr>
        <sz val="10"/>
        <color theme="1"/>
        <rFont val="Calibri"/>
        <family val="2"/>
      </rPr>
      <t>Coordinator, Audio Visual Svcs</t>
    </r>
  </si>
  <si>
    <r>
      <rPr>
        <sz val="10"/>
        <color theme="1"/>
        <rFont val="Calibri"/>
        <family val="2"/>
      </rPr>
      <t>Seifert</t>
    </r>
  </si>
  <si>
    <r>
      <rPr>
        <sz val="10"/>
        <color theme="1"/>
        <rFont val="Calibri"/>
        <family val="2"/>
      </rPr>
      <t>Professional Counselor</t>
    </r>
  </si>
  <si>
    <r>
      <rPr>
        <sz val="10"/>
        <color theme="1"/>
        <rFont val="Calibri"/>
        <family val="2"/>
      </rPr>
      <t>Darrell</t>
    </r>
  </si>
  <si>
    <r>
      <rPr>
        <sz val="10"/>
        <color theme="1"/>
        <rFont val="Calibri"/>
        <family val="2"/>
      </rPr>
      <t>Oetjens</t>
    </r>
  </si>
  <si>
    <r>
      <rPr>
        <sz val="10"/>
        <color theme="1"/>
        <rFont val="Calibri"/>
        <family val="2"/>
      </rPr>
      <t>Leatherman</t>
    </r>
  </si>
  <si>
    <r>
      <rPr>
        <sz val="10"/>
        <color theme="1"/>
        <rFont val="Calibri"/>
        <family val="2"/>
      </rPr>
      <t>Coordinator, Grad Recruitment</t>
    </r>
  </si>
  <si>
    <r>
      <rPr>
        <sz val="10"/>
        <color theme="1"/>
        <rFont val="Calibri"/>
        <family val="2"/>
      </rPr>
      <t>Walker</t>
    </r>
  </si>
  <si>
    <r>
      <rPr>
        <sz val="10"/>
        <color theme="1"/>
        <rFont val="Calibri"/>
        <family val="2"/>
      </rPr>
      <t>Supervising Art Technician</t>
    </r>
  </si>
  <si>
    <r>
      <rPr>
        <sz val="10"/>
        <color theme="1"/>
        <rFont val="Calibri"/>
        <family val="2"/>
      </rPr>
      <t>Reynolds</t>
    </r>
  </si>
  <si>
    <r>
      <rPr>
        <sz val="10"/>
        <color theme="1"/>
        <rFont val="Calibri"/>
        <family val="2"/>
      </rPr>
      <t>Marlene</t>
    </r>
  </si>
  <si>
    <r>
      <rPr>
        <sz val="10"/>
        <color theme="1"/>
        <rFont val="Calibri"/>
        <family val="2"/>
      </rPr>
      <t>Ast Dir, Business and Info Svc</t>
    </r>
  </si>
  <si>
    <r>
      <rPr>
        <sz val="10"/>
        <color theme="1"/>
        <rFont val="Calibri"/>
        <family val="2"/>
      </rPr>
      <t>Health Services</t>
    </r>
  </si>
  <si>
    <r>
      <rPr>
        <sz val="10"/>
        <color theme="1"/>
        <rFont val="Calibri"/>
        <family val="2"/>
      </rPr>
      <t>Knudsen</t>
    </r>
  </si>
  <si>
    <r>
      <rPr>
        <sz val="10"/>
        <color theme="1"/>
        <rFont val="Calibri"/>
        <family val="2"/>
      </rPr>
      <t>Assistant General Manager</t>
    </r>
  </si>
  <si>
    <r>
      <rPr>
        <sz val="10"/>
        <color theme="1"/>
        <rFont val="Calibri"/>
        <family val="2"/>
      </rPr>
      <t>Xiangui</t>
    </r>
  </si>
  <si>
    <r>
      <rPr>
        <sz val="10"/>
        <color theme="1"/>
        <rFont val="Calibri"/>
        <family val="2"/>
      </rPr>
      <t>Coord Language Learning Center</t>
    </r>
  </si>
  <si>
    <r>
      <rPr>
        <sz val="10"/>
        <color theme="1"/>
        <rFont val="Calibri"/>
        <family val="2"/>
      </rPr>
      <t>Language Learning Center</t>
    </r>
  </si>
  <si>
    <r>
      <rPr>
        <sz val="10"/>
        <color theme="1"/>
        <rFont val="Calibri"/>
        <family val="2"/>
      </rPr>
      <t>Program Advisor</t>
    </r>
  </si>
  <si>
    <r>
      <rPr>
        <sz val="10"/>
        <color theme="1"/>
        <rFont val="Calibri"/>
        <family val="2"/>
      </rPr>
      <t>Karyn</t>
    </r>
  </si>
  <si>
    <r>
      <rPr>
        <sz val="10"/>
        <color theme="1"/>
        <rFont val="Calibri"/>
        <family val="2"/>
      </rPr>
      <t>Health Educator</t>
    </r>
  </si>
  <si>
    <r>
      <rPr>
        <sz val="10"/>
        <color theme="1"/>
        <rFont val="Calibri"/>
        <family val="2"/>
      </rPr>
      <t>Lyons</t>
    </r>
  </si>
  <si>
    <r>
      <rPr>
        <sz val="10"/>
        <color theme="1"/>
        <rFont val="Calibri"/>
        <family val="2"/>
      </rPr>
      <t>Coordinator, Housing Operation</t>
    </r>
  </si>
  <si>
    <r>
      <rPr>
        <sz val="10"/>
        <color theme="1"/>
        <rFont val="Calibri"/>
        <family val="2"/>
      </rPr>
      <t>Marshall</t>
    </r>
  </si>
  <si>
    <r>
      <rPr>
        <sz val="10"/>
        <color theme="1"/>
        <rFont val="Calibri"/>
        <family val="2"/>
      </rPr>
      <t>Artistic And Business Mgr</t>
    </r>
  </si>
  <si>
    <r>
      <rPr>
        <sz val="10"/>
        <color theme="1"/>
        <rFont val="Calibri"/>
        <family val="2"/>
      </rPr>
      <t>Fire-Children's Theatre Prog</t>
    </r>
  </si>
  <si>
    <r>
      <rPr>
        <sz val="10"/>
        <color theme="1"/>
        <rFont val="Calibri"/>
        <family val="2"/>
      </rPr>
      <t>Veitch</t>
    </r>
  </si>
  <si>
    <r>
      <rPr>
        <sz val="10"/>
        <color theme="1"/>
        <rFont val="Calibri"/>
        <family val="2"/>
      </rPr>
      <t>Asst Dir Financial Affairs</t>
    </r>
  </si>
  <si>
    <r>
      <rPr>
        <sz val="10"/>
        <color theme="1"/>
        <rFont val="Calibri"/>
        <family val="2"/>
      </rPr>
      <t>Hicks</t>
    </r>
  </si>
  <si>
    <r>
      <rPr>
        <sz val="10"/>
        <color theme="1"/>
        <rFont val="Calibri"/>
        <family val="2"/>
      </rPr>
      <t>Barr</t>
    </r>
  </si>
  <si>
    <r>
      <rPr>
        <sz val="10"/>
        <color theme="1"/>
        <rFont val="Calibri"/>
        <family val="2"/>
      </rPr>
      <t>Trace</t>
    </r>
  </si>
  <si>
    <r>
      <rPr>
        <sz val="10"/>
        <color theme="1"/>
        <rFont val="Calibri"/>
        <family val="2"/>
      </rPr>
      <t>DeAnda Martinez</t>
    </r>
  </si>
  <si>
    <r>
      <rPr>
        <sz val="10"/>
        <color theme="1"/>
        <rFont val="Calibri"/>
        <family val="2"/>
      </rPr>
      <t>Disbro</t>
    </r>
  </si>
  <si>
    <r>
      <rPr>
        <sz val="10"/>
        <color theme="1"/>
        <rFont val="Calibri"/>
        <family val="2"/>
      </rPr>
      <t>Ault</t>
    </r>
  </si>
  <si>
    <r>
      <rPr>
        <sz val="10"/>
        <color theme="1"/>
        <rFont val="Calibri"/>
        <family val="2"/>
      </rPr>
      <t>Assistant Director, Recr/Outrc</t>
    </r>
  </si>
  <si>
    <r>
      <rPr>
        <sz val="10"/>
        <color theme="1"/>
        <rFont val="Calibri"/>
        <family val="2"/>
      </rPr>
      <t>Pedraza</t>
    </r>
  </si>
  <si>
    <r>
      <rPr>
        <sz val="10"/>
        <color theme="1"/>
        <rFont val="Calibri"/>
        <family val="2"/>
      </rPr>
      <t>Coordinator, SES</t>
    </r>
  </si>
  <si>
    <r>
      <rPr>
        <sz val="10"/>
        <color theme="1"/>
        <rFont val="Calibri"/>
        <family val="2"/>
      </rPr>
      <t>Royal</t>
    </r>
  </si>
  <si>
    <r>
      <rPr>
        <sz val="10"/>
        <color theme="1"/>
        <rFont val="Calibri"/>
        <family val="2"/>
      </rPr>
      <t>Erica</t>
    </r>
  </si>
  <si>
    <r>
      <rPr>
        <sz val="10"/>
        <color theme="1"/>
        <rFont val="Calibri"/>
        <family val="2"/>
      </rPr>
      <t>Coordinator,Recruitment Events</t>
    </r>
  </si>
  <si>
    <r>
      <rPr>
        <sz val="10"/>
        <color theme="1"/>
        <rFont val="Calibri"/>
        <family val="2"/>
      </rPr>
      <t>Coordinator of Campus Visits</t>
    </r>
  </si>
  <si>
    <r>
      <rPr>
        <sz val="10"/>
        <color theme="1"/>
        <rFont val="Calibri"/>
        <family val="2"/>
      </rPr>
      <t>Hain</t>
    </r>
  </si>
  <si>
    <r>
      <rPr>
        <sz val="10"/>
        <color theme="1"/>
        <rFont val="Calibri"/>
        <family val="2"/>
      </rPr>
      <t>Information Specialist</t>
    </r>
  </si>
  <si>
    <r>
      <rPr>
        <sz val="10"/>
        <color theme="1"/>
        <rFont val="Calibri"/>
        <family val="2"/>
      </rPr>
      <t>Voss</t>
    </r>
  </si>
  <si>
    <r>
      <rPr>
        <sz val="10"/>
        <color theme="1"/>
        <rFont val="Calibri"/>
        <family val="2"/>
      </rPr>
      <t>Libs</t>
    </r>
  </si>
  <si>
    <r>
      <rPr>
        <sz val="10"/>
        <color theme="1"/>
        <rFont val="Calibri"/>
        <family val="2"/>
      </rPr>
      <t>Coordinator, Falcon Club</t>
    </r>
  </si>
  <si>
    <r>
      <rPr>
        <sz val="10"/>
        <color theme="1"/>
        <rFont val="Calibri"/>
        <family val="2"/>
      </rPr>
      <t>Cihon</t>
    </r>
  </si>
  <si>
    <r>
      <rPr>
        <sz val="10"/>
        <color theme="1"/>
        <rFont val="Calibri"/>
        <family val="2"/>
      </rPr>
      <t>Asst Dir/Athletic Comm</t>
    </r>
  </si>
  <si>
    <r>
      <rPr>
        <sz val="10"/>
        <color theme="1"/>
        <rFont val="Calibri"/>
        <family val="2"/>
      </rPr>
      <t>Zuccaro</t>
    </r>
  </si>
  <si>
    <r>
      <rPr>
        <sz val="10"/>
        <color theme="1"/>
        <rFont val="Calibri"/>
        <family val="2"/>
      </rPr>
      <t>Video Coordinator</t>
    </r>
  </si>
  <si>
    <r>
      <rPr>
        <sz val="10"/>
        <color theme="1"/>
        <rFont val="Calibri"/>
        <family val="2"/>
      </rPr>
      <t>Rausch</t>
    </r>
  </si>
  <si>
    <r>
      <rPr>
        <sz val="10"/>
        <color theme="1"/>
        <rFont val="Calibri"/>
        <family val="2"/>
      </rPr>
      <t>Coord Fine Arts Recrmt and Adm</t>
    </r>
  </si>
  <si>
    <r>
      <rPr>
        <sz val="10"/>
        <color theme="1"/>
        <rFont val="Calibri"/>
        <family val="2"/>
      </rPr>
      <t>Alison</t>
    </r>
  </si>
  <si>
    <r>
      <rPr>
        <sz val="10"/>
        <color theme="1"/>
        <rFont val="Calibri"/>
        <family val="2"/>
      </rPr>
      <t>Coord of Transfer Admissions</t>
    </r>
  </si>
  <si>
    <r>
      <rPr>
        <sz val="10"/>
        <color theme="1"/>
        <rFont val="Calibri"/>
        <family val="2"/>
      </rPr>
      <t>DeVitre</t>
    </r>
  </si>
  <si>
    <r>
      <rPr>
        <sz val="10"/>
        <color theme="1"/>
        <rFont val="Calibri"/>
        <family val="2"/>
      </rPr>
      <t>Zubin</t>
    </r>
  </si>
  <si>
    <r>
      <rPr>
        <sz val="10"/>
        <color theme="1"/>
        <rFont val="Calibri"/>
        <family val="2"/>
      </rPr>
      <t>Post Masters Clinical Follow</t>
    </r>
  </si>
  <si>
    <r>
      <rPr>
        <sz val="10"/>
        <color theme="1"/>
        <rFont val="Calibri"/>
        <family val="2"/>
      </rPr>
      <t>Meghan</t>
    </r>
  </si>
  <si>
    <r>
      <rPr>
        <sz val="10"/>
        <color theme="1"/>
        <rFont val="Calibri"/>
        <family val="2"/>
      </rPr>
      <t>Post Production Producer</t>
    </r>
  </si>
  <si>
    <r>
      <rPr>
        <sz val="10"/>
        <color theme="1"/>
        <rFont val="Calibri"/>
        <family val="2"/>
      </rPr>
      <t>Goetz</t>
    </r>
  </si>
  <si>
    <r>
      <rPr>
        <sz val="10"/>
        <color theme="1"/>
        <rFont val="Calibri"/>
        <family val="2"/>
      </rPr>
      <t>Benefits Specialist</t>
    </r>
  </si>
  <si>
    <r>
      <rPr>
        <sz val="10"/>
        <color theme="1"/>
        <rFont val="Calibri"/>
        <family val="2"/>
      </rPr>
      <t>St. Louis</t>
    </r>
  </si>
  <si>
    <r>
      <rPr>
        <sz val="10"/>
        <color theme="1"/>
        <rFont val="Calibri"/>
        <family val="2"/>
      </rPr>
      <t>Wilbert</t>
    </r>
  </si>
  <si>
    <r>
      <rPr>
        <sz val="10"/>
        <color theme="1"/>
        <rFont val="Calibri"/>
        <family val="2"/>
      </rPr>
      <t>Educational Advisor</t>
    </r>
  </si>
  <si>
    <r>
      <rPr>
        <sz val="10"/>
        <color theme="1"/>
        <rFont val="Calibri"/>
        <family val="2"/>
      </rPr>
      <t>Funtulis</t>
    </r>
  </si>
  <si>
    <r>
      <rPr>
        <sz val="10"/>
        <color theme="1"/>
        <rFont val="Calibri"/>
        <family val="2"/>
      </rPr>
      <t>Haynes</t>
    </r>
  </si>
  <si>
    <r>
      <rPr>
        <sz val="10"/>
        <color theme="1"/>
        <rFont val="Calibri"/>
        <family val="2"/>
      </rPr>
      <t>June</t>
    </r>
  </si>
  <si>
    <r>
      <rPr>
        <sz val="10"/>
        <color theme="1"/>
        <rFont val="Calibri"/>
        <family val="2"/>
      </rPr>
      <t>Garza</t>
    </r>
  </si>
  <si>
    <r>
      <rPr>
        <sz val="10"/>
        <color theme="1"/>
        <rFont val="Calibri"/>
        <family val="2"/>
      </rPr>
      <t>Miguel</t>
    </r>
  </si>
  <si>
    <r>
      <rPr>
        <sz val="10"/>
        <color theme="1"/>
        <rFont val="Calibri"/>
        <family val="2"/>
      </rPr>
      <t>Mazzupappa</t>
    </r>
  </si>
  <si>
    <r>
      <rPr>
        <sz val="10"/>
        <color theme="1"/>
        <rFont val="Calibri"/>
        <family val="2"/>
      </rPr>
      <t>Capraro</t>
    </r>
  </si>
  <si>
    <r>
      <rPr>
        <sz val="10"/>
        <color theme="1"/>
        <rFont val="Calibri"/>
        <family val="2"/>
      </rPr>
      <t>Fernanda</t>
    </r>
  </si>
  <si>
    <r>
      <rPr>
        <sz val="10"/>
        <color theme="1"/>
        <rFont val="Calibri"/>
        <family val="2"/>
      </rPr>
      <t>Jurak</t>
    </r>
  </si>
  <si>
    <r>
      <rPr>
        <sz val="10"/>
        <color theme="1"/>
        <rFont val="Calibri"/>
        <family val="2"/>
      </rPr>
      <t>Tucker</t>
    </r>
  </si>
  <si>
    <r>
      <rPr>
        <sz val="10"/>
        <color theme="1"/>
        <rFont val="Calibri"/>
        <family val="2"/>
      </rPr>
      <t>Van Buskirk</t>
    </r>
  </si>
  <si>
    <r>
      <rPr>
        <sz val="10"/>
        <color theme="1"/>
        <rFont val="Calibri"/>
        <family val="2"/>
      </rPr>
      <t>Conf and Event Svcs Specialist</t>
    </r>
  </si>
  <si>
    <r>
      <rPr>
        <sz val="10"/>
        <color theme="1"/>
        <rFont val="Calibri"/>
        <family val="2"/>
      </rPr>
      <t>Leopardo</t>
    </r>
  </si>
  <si>
    <r>
      <rPr>
        <sz val="10"/>
        <color theme="1"/>
        <rFont val="Calibri"/>
        <family val="2"/>
      </rPr>
      <t>Multimedia Production Coordntr</t>
    </r>
  </si>
  <si>
    <r>
      <rPr>
        <sz val="10"/>
        <color theme="1"/>
        <rFont val="Calibri"/>
        <family val="2"/>
      </rPr>
      <t>Cierra</t>
    </r>
  </si>
  <si>
    <r>
      <rPr>
        <sz val="10"/>
        <color theme="1"/>
        <rFont val="Calibri"/>
        <family val="2"/>
      </rPr>
      <t>Bayan</t>
    </r>
  </si>
  <si>
    <r>
      <rPr>
        <sz val="10"/>
        <color theme="1"/>
        <rFont val="Calibri"/>
        <family val="2"/>
      </rPr>
      <t>Layne</t>
    </r>
  </si>
  <si>
    <r>
      <rPr>
        <sz val="10"/>
        <color theme="1"/>
        <rFont val="Calibri"/>
        <family val="2"/>
      </rPr>
      <t>Assistant to the Aquatics Dir</t>
    </r>
  </si>
  <si>
    <r>
      <rPr>
        <sz val="10"/>
        <color theme="1"/>
        <rFont val="Calibri"/>
        <family val="2"/>
      </rPr>
      <t>Gilliatt</t>
    </r>
  </si>
  <si>
    <r>
      <rPr>
        <sz val="10"/>
        <color theme="1"/>
        <rFont val="Calibri"/>
        <family val="2"/>
      </rPr>
      <t>Theby</t>
    </r>
  </si>
  <si>
    <r>
      <rPr>
        <sz val="10"/>
        <color theme="1"/>
        <rFont val="Calibri"/>
        <family val="2"/>
      </rPr>
      <t>Director of Marketing/Promotns</t>
    </r>
  </si>
  <si>
    <r>
      <rPr>
        <sz val="10"/>
        <color theme="1"/>
        <rFont val="Calibri"/>
        <family val="2"/>
      </rPr>
      <t>Saneholtz</t>
    </r>
  </si>
  <si>
    <r>
      <rPr>
        <sz val="10"/>
        <color theme="1"/>
        <rFont val="Calibri"/>
        <family val="2"/>
      </rPr>
      <t>Marissa</t>
    </r>
  </si>
  <si>
    <r>
      <rPr>
        <sz val="10"/>
        <color theme="1"/>
        <rFont val="Calibri"/>
        <family val="2"/>
      </rPr>
      <t>Dennett</t>
    </r>
  </si>
  <si>
    <r>
      <rPr>
        <sz val="10"/>
        <color theme="1"/>
        <rFont val="Calibri"/>
        <family val="2"/>
      </rPr>
      <t>Tiffany</t>
    </r>
  </si>
  <si>
    <r>
      <rPr>
        <sz val="10"/>
        <color theme="1"/>
        <rFont val="Calibri"/>
        <family val="2"/>
      </rPr>
      <t>Coordinator</t>
    </r>
  </si>
  <si>
    <r>
      <rPr>
        <sz val="10"/>
        <color theme="1"/>
        <rFont val="Calibri"/>
        <family val="2"/>
      </rPr>
      <t>Fraternity and Sorority Life</t>
    </r>
  </si>
  <si>
    <r>
      <rPr>
        <sz val="10"/>
        <color theme="1"/>
        <rFont val="Calibri"/>
        <family val="2"/>
      </rPr>
      <t>Traficano</t>
    </r>
  </si>
  <si>
    <r>
      <rPr>
        <sz val="10"/>
        <color theme="1"/>
        <rFont val="Calibri"/>
        <family val="2"/>
      </rPr>
      <t>Educatn Abroad Student Advisor</t>
    </r>
  </si>
  <si>
    <r>
      <rPr>
        <sz val="10"/>
        <color theme="1"/>
        <rFont val="Calibri"/>
        <family val="2"/>
      </rPr>
      <t>Birch</t>
    </r>
  </si>
  <si>
    <r>
      <rPr>
        <sz val="10"/>
        <color theme="1"/>
        <rFont val="Calibri"/>
        <family val="2"/>
      </rPr>
      <t>DePasquale</t>
    </r>
  </si>
  <si>
    <r>
      <rPr>
        <sz val="10"/>
        <color theme="1"/>
        <rFont val="Calibri"/>
        <family val="2"/>
      </rPr>
      <t>Knoell</t>
    </r>
  </si>
  <si>
    <r>
      <rPr>
        <sz val="10"/>
        <color theme="1"/>
        <rFont val="Calibri"/>
        <family val="2"/>
      </rPr>
      <t>Mathematics Coordinator</t>
    </r>
  </si>
  <si>
    <r>
      <rPr>
        <sz val="10"/>
        <color theme="1"/>
        <rFont val="Calibri"/>
        <family val="2"/>
      </rPr>
      <t>Scarola</t>
    </r>
  </si>
  <si>
    <r>
      <rPr>
        <sz val="10"/>
        <color theme="1"/>
        <rFont val="Calibri"/>
        <family val="2"/>
      </rPr>
      <t>Eldridge</t>
    </r>
  </si>
  <si>
    <r>
      <rPr>
        <sz val="10"/>
        <color theme="1"/>
        <rFont val="Calibri"/>
        <family val="2"/>
      </rPr>
      <t>Nathen</t>
    </r>
  </si>
  <si>
    <r>
      <rPr>
        <sz val="10"/>
        <color theme="1"/>
        <rFont val="Calibri"/>
        <family val="2"/>
      </rPr>
      <t>Enrollment Services Specialist</t>
    </r>
  </si>
  <si>
    <r>
      <rPr>
        <sz val="10"/>
        <color theme="1"/>
        <rFont val="Calibri"/>
        <family val="2"/>
      </rPr>
      <t>Kryzhanivska</t>
    </r>
  </si>
  <si>
    <r>
      <rPr>
        <sz val="10"/>
        <color theme="1"/>
        <rFont val="Calibri"/>
        <family val="2"/>
      </rPr>
      <t>Anastasiia</t>
    </r>
  </si>
  <si>
    <r>
      <rPr>
        <sz val="10"/>
        <color theme="1"/>
        <rFont val="Calibri"/>
        <family val="2"/>
      </rPr>
      <t>Singleton</t>
    </r>
  </si>
  <si>
    <r>
      <rPr>
        <sz val="10"/>
        <color theme="1"/>
        <rFont val="Calibri"/>
        <family val="2"/>
      </rPr>
      <t>Angelo</t>
    </r>
  </si>
  <si>
    <r>
      <rPr>
        <sz val="10"/>
        <color theme="1"/>
        <rFont val="Calibri"/>
        <family val="2"/>
      </rPr>
      <t>Pamela</t>
    </r>
  </si>
  <si>
    <r>
      <rPr>
        <sz val="10"/>
        <color theme="1"/>
        <rFont val="Calibri"/>
        <family val="2"/>
      </rPr>
      <t>Sales &amp; Facilities Specialist</t>
    </r>
  </si>
  <si>
    <r>
      <rPr>
        <sz val="10"/>
        <color theme="1"/>
        <rFont val="Calibri"/>
        <family val="2"/>
      </rPr>
      <t>Engel</t>
    </r>
  </si>
  <si>
    <r>
      <rPr>
        <sz val="10"/>
        <color theme="1"/>
        <rFont val="Calibri"/>
        <family val="2"/>
      </rPr>
      <t>Coordinator, Competitve Sports</t>
    </r>
  </si>
  <si>
    <r>
      <rPr>
        <sz val="10"/>
        <color theme="1"/>
        <rFont val="Calibri"/>
        <family val="2"/>
      </rPr>
      <t>Shaver</t>
    </r>
  </si>
  <si>
    <r>
      <rPr>
        <sz val="10"/>
        <color theme="1"/>
        <rFont val="Calibri"/>
        <family val="2"/>
      </rPr>
      <t>Coordinator, Honor's Program</t>
    </r>
  </si>
  <si>
    <r>
      <rPr>
        <sz val="10"/>
        <color theme="1"/>
        <rFont val="Calibri"/>
        <family val="2"/>
      </rPr>
      <t>Jennie</t>
    </r>
  </si>
  <si>
    <r>
      <rPr>
        <sz val="10"/>
        <color theme="1"/>
        <rFont val="Calibri"/>
        <family val="2"/>
      </rPr>
      <t>Coordinator, Ecomerce &amp; Cust P</t>
    </r>
  </si>
  <si>
    <r>
      <rPr>
        <sz val="10"/>
        <color theme="1"/>
        <rFont val="Calibri"/>
        <family val="2"/>
      </rPr>
      <t>Dokurno</t>
    </r>
  </si>
  <si>
    <r>
      <rPr>
        <sz val="10"/>
        <color theme="1"/>
        <rFont val="Calibri"/>
        <family val="2"/>
      </rPr>
      <t>Disability Services Specialist</t>
    </r>
  </si>
  <si>
    <r>
      <rPr>
        <sz val="10"/>
        <color theme="1"/>
        <rFont val="Calibri"/>
        <family val="2"/>
      </rPr>
      <t>Kalee</t>
    </r>
  </si>
  <si>
    <r>
      <rPr>
        <sz val="10"/>
        <color theme="1"/>
        <rFont val="Calibri"/>
        <family val="2"/>
      </rPr>
      <t>Counselor</t>
    </r>
  </si>
  <si>
    <r>
      <rPr>
        <sz val="10"/>
        <color theme="1"/>
        <rFont val="Calibri"/>
        <family val="2"/>
      </rPr>
      <t>Jorgensen</t>
    </r>
  </si>
  <si>
    <r>
      <rPr>
        <sz val="10"/>
        <color theme="1"/>
        <rFont val="Calibri"/>
        <family val="2"/>
      </rPr>
      <t>Asst Dir of Athl Communication</t>
    </r>
  </si>
  <si>
    <r>
      <rPr>
        <sz val="10"/>
        <color theme="1"/>
        <rFont val="Calibri"/>
        <family val="2"/>
      </rPr>
      <t>Whiteman</t>
    </r>
  </si>
  <si>
    <r>
      <rPr>
        <sz val="10"/>
        <color theme="1"/>
        <rFont val="Calibri"/>
        <family val="2"/>
      </rPr>
      <t>Betty</t>
    </r>
  </si>
  <si>
    <r>
      <rPr>
        <sz val="10"/>
        <color theme="1"/>
        <rFont val="Calibri"/>
        <family val="2"/>
      </rPr>
      <t>Registered Nurse</t>
    </r>
  </si>
  <si>
    <r>
      <rPr>
        <sz val="10"/>
        <color theme="1"/>
        <rFont val="Calibri"/>
        <family val="2"/>
      </rPr>
      <t>Nahikian</t>
    </r>
  </si>
  <si>
    <r>
      <rPr>
        <sz val="10"/>
        <color theme="1"/>
        <rFont val="Calibri"/>
        <family val="2"/>
      </rPr>
      <t>Ochola</t>
    </r>
  </si>
  <si>
    <r>
      <rPr>
        <sz val="10"/>
        <color theme="1"/>
        <rFont val="Calibri"/>
        <family val="2"/>
      </rPr>
      <t>Coordinator, Empl Inter/Intrns</t>
    </r>
  </si>
  <si>
    <r>
      <rPr>
        <sz val="10"/>
        <color theme="1"/>
        <rFont val="Calibri"/>
        <family val="2"/>
      </rPr>
      <t>Jocelyn</t>
    </r>
  </si>
  <si>
    <r>
      <rPr>
        <sz val="10"/>
        <color theme="1"/>
        <rFont val="Calibri"/>
        <family val="2"/>
      </rPr>
      <t>eCampus Program Coordinator</t>
    </r>
  </si>
  <si>
    <r>
      <rPr>
        <sz val="10"/>
        <color theme="1"/>
        <rFont val="Calibri"/>
        <family val="2"/>
      </rPr>
      <t>Zachrich</t>
    </r>
  </si>
  <si>
    <r>
      <rPr>
        <sz val="10"/>
        <color theme="1"/>
        <rFont val="Calibri"/>
        <family val="2"/>
      </rPr>
      <t>Senior Admissions Counselor</t>
    </r>
  </si>
  <si>
    <r>
      <rPr>
        <sz val="10"/>
        <color theme="1"/>
        <rFont val="Calibri"/>
        <family val="2"/>
      </rPr>
      <t>Strom</t>
    </r>
  </si>
  <si>
    <r>
      <rPr>
        <sz val="10"/>
        <color theme="1"/>
        <rFont val="Calibri"/>
        <family val="2"/>
      </rPr>
      <t>Head Coach, Spirit Program</t>
    </r>
  </si>
  <si>
    <r>
      <rPr>
        <sz val="10"/>
        <color theme="1"/>
        <rFont val="Calibri"/>
        <family val="2"/>
      </rPr>
      <t>Current</t>
    </r>
  </si>
  <si>
    <r>
      <rPr>
        <sz val="10"/>
        <color theme="1"/>
        <rFont val="Calibri"/>
        <family val="2"/>
      </rPr>
      <t>Irmak</t>
    </r>
  </si>
  <si>
    <r>
      <rPr>
        <sz val="10"/>
        <color theme="1"/>
        <rFont val="Calibri"/>
        <family val="2"/>
      </rPr>
      <t>Elmas</t>
    </r>
  </si>
  <si>
    <r>
      <rPr>
        <sz val="10"/>
        <color theme="1"/>
        <rFont val="Calibri"/>
        <family val="2"/>
      </rPr>
      <t>Gildon</t>
    </r>
  </si>
  <si>
    <r>
      <rPr>
        <sz val="10"/>
        <color theme="1"/>
        <rFont val="Calibri"/>
        <family val="2"/>
      </rPr>
      <t>AsscHead Track and Field Coach</t>
    </r>
  </si>
  <si>
    <r>
      <rPr>
        <sz val="10"/>
        <color theme="1"/>
        <rFont val="Calibri"/>
        <family val="2"/>
      </rPr>
      <t>Reiff</t>
    </r>
  </si>
  <si>
    <r>
      <rPr>
        <sz val="10"/>
        <color theme="1"/>
        <rFont val="Calibri"/>
        <family val="2"/>
      </rPr>
      <t>Kaitlyn</t>
    </r>
  </si>
  <si>
    <r>
      <rPr>
        <sz val="10"/>
        <color theme="1"/>
        <rFont val="Calibri"/>
        <family val="2"/>
      </rPr>
      <t>Asst Softball Coach</t>
    </r>
  </si>
  <si>
    <r>
      <rPr>
        <sz val="10"/>
        <color theme="1"/>
        <rFont val="Calibri"/>
        <family val="2"/>
      </rPr>
      <t>Saba</t>
    </r>
  </si>
  <si>
    <r>
      <rPr>
        <sz val="10"/>
        <color theme="1"/>
        <rFont val="Calibri"/>
        <family val="2"/>
      </rPr>
      <t>Alexandria</t>
    </r>
  </si>
  <si>
    <r>
      <rPr>
        <sz val="10"/>
        <color theme="1"/>
        <rFont val="Calibri"/>
        <family val="2"/>
      </rPr>
      <t>Student Communication Center</t>
    </r>
  </si>
  <si>
    <r>
      <rPr>
        <sz val="10"/>
        <color theme="1"/>
        <rFont val="Calibri"/>
        <family val="2"/>
      </rPr>
      <t>Gilmore</t>
    </r>
  </si>
  <si>
    <r>
      <rPr>
        <sz val="10"/>
        <color theme="1"/>
        <rFont val="Calibri"/>
        <family val="2"/>
      </rPr>
      <t>Audio Visual Theater Tech</t>
    </r>
  </si>
  <si>
    <r>
      <rPr>
        <sz val="10"/>
        <color theme="1"/>
        <rFont val="Calibri"/>
        <family val="2"/>
      </rPr>
      <t>Small</t>
    </r>
  </si>
  <si>
    <r>
      <rPr>
        <sz val="10"/>
        <color theme="1"/>
        <rFont val="Calibri"/>
        <family val="2"/>
      </rPr>
      <t>Drew</t>
    </r>
  </si>
  <si>
    <r>
      <rPr>
        <sz val="10"/>
        <color theme="1"/>
        <rFont val="Calibri"/>
        <family val="2"/>
      </rPr>
      <t>Admissions Counselor</t>
    </r>
  </si>
  <si>
    <r>
      <rPr>
        <sz val="10"/>
        <color theme="1"/>
        <rFont val="Calibri"/>
        <family val="2"/>
      </rPr>
      <t>Weinberg</t>
    </r>
  </si>
  <si>
    <r>
      <rPr>
        <sz val="10"/>
        <color theme="1"/>
        <rFont val="Calibri"/>
        <family val="2"/>
      </rPr>
      <t>Headrick</t>
    </r>
  </si>
  <si>
    <r>
      <rPr>
        <sz val="10"/>
        <color theme="1"/>
        <rFont val="Calibri"/>
        <family val="2"/>
      </rPr>
      <t>Transfer Admissions Counselor</t>
    </r>
  </si>
  <si>
    <r>
      <rPr>
        <sz val="10"/>
        <color theme="1"/>
        <rFont val="Calibri"/>
        <family val="2"/>
      </rPr>
      <t>Martinez</t>
    </r>
  </si>
  <si>
    <r>
      <rPr>
        <sz val="10"/>
        <color theme="1"/>
        <rFont val="Calibri"/>
        <family val="2"/>
      </rPr>
      <t>Tashenberg</t>
    </r>
  </si>
  <si>
    <r>
      <rPr>
        <sz val="10"/>
        <color theme="1"/>
        <rFont val="Calibri"/>
        <family val="2"/>
      </rPr>
      <t>Academic Coordinator</t>
    </r>
  </si>
  <si>
    <r>
      <rPr>
        <sz val="10"/>
        <color theme="1"/>
        <rFont val="Calibri"/>
        <family val="2"/>
      </rPr>
      <t>DelPiombo</t>
    </r>
  </si>
  <si>
    <r>
      <rPr>
        <sz val="10"/>
        <color theme="1"/>
        <rFont val="Calibri"/>
        <family val="2"/>
      </rPr>
      <t>Asst Women's Volleyball Coach</t>
    </r>
  </si>
  <si>
    <r>
      <rPr>
        <sz val="10"/>
        <color theme="1"/>
        <rFont val="Calibri"/>
        <family val="2"/>
      </rPr>
      <t>Saar</t>
    </r>
  </si>
  <si>
    <r>
      <rPr>
        <sz val="10"/>
        <color theme="1"/>
        <rFont val="Calibri"/>
        <family val="2"/>
      </rPr>
      <t>Severns</t>
    </r>
  </si>
  <si>
    <r>
      <rPr>
        <sz val="10"/>
        <color theme="1"/>
        <rFont val="Calibri"/>
        <family val="2"/>
      </rPr>
      <t>Coordinator, Stroh Center Fac</t>
    </r>
  </si>
  <si>
    <r>
      <rPr>
        <sz val="10"/>
        <color theme="1"/>
        <rFont val="Calibri"/>
        <family val="2"/>
      </rPr>
      <t>Stroh Center</t>
    </r>
  </si>
  <si>
    <r>
      <rPr>
        <sz val="10"/>
        <color theme="1"/>
        <rFont val="Calibri"/>
        <family val="2"/>
      </rPr>
      <t>Fix</t>
    </r>
  </si>
  <si>
    <r>
      <rPr>
        <sz val="10"/>
        <color theme="1"/>
        <rFont val="Calibri"/>
        <family val="2"/>
      </rPr>
      <t>Flores</t>
    </r>
  </si>
  <si>
    <r>
      <rPr>
        <sz val="10"/>
        <color theme="1"/>
        <rFont val="Calibri"/>
        <family val="2"/>
      </rPr>
      <t>Kaci</t>
    </r>
  </si>
  <si>
    <r>
      <rPr>
        <sz val="10"/>
        <color theme="1"/>
        <rFont val="Calibri"/>
        <family val="2"/>
      </rPr>
      <t>Wolverton</t>
    </r>
  </si>
  <si>
    <r>
      <rPr>
        <sz val="10"/>
        <color theme="1"/>
        <rFont val="Calibri"/>
        <family val="2"/>
      </rPr>
      <t>McDonald</t>
    </r>
  </si>
  <si>
    <r>
      <rPr>
        <sz val="10"/>
        <color theme="1"/>
        <rFont val="Calibri"/>
        <family val="2"/>
      </rPr>
      <t>Cian</t>
    </r>
  </si>
  <si>
    <r>
      <rPr>
        <sz val="10"/>
        <color theme="1"/>
        <rFont val="Calibri"/>
        <family val="2"/>
      </rPr>
      <t>Assistant Women's Soccer Coach</t>
    </r>
  </si>
  <si>
    <r>
      <rPr>
        <sz val="10"/>
        <color theme="1"/>
        <rFont val="Calibri"/>
        <family val="2"/>
      </rPr>
      <t>Huggins</t>
    </r>
  </si>
  <si>
    <r>
      <rPr>
        <sz val="10"/>
        <color theme="1"/>
        <rFont val="Calibri"/>
        <family val="2"/>
      </rPr>
      <t>Lakishia</t>
    </r>
  </si>
  <si>
    <r>
      <rPr>
        <sz val="10"/>
        <color theme="1"/>
        <rFont val="Calibri"/>
        <family val="2"/>
      </rPr>
      <t>Bauer</t>
    </r>
  </si>
  <si>
    <r>
      <rPr>
        <sz val="10"/>
        <color theme="1"/>
        <rFont val="Calibri"/>
        <family val="2"/>
      </rPr>
      <t>Associate Head GymnasticsCoach</t>
    </r>
  </si>
  <si>
    <r>
      <rPr>
        <sz val="10"/>
        <color theme="1"/>
        <rFont val="Calibri"/>
        <family val="2"/>
      </rPr>
      <t>Vicars</t>
    </r>
  </si>
  <si>
    <r>
      <rPr>
        <sz val="10"/>
        <color theme="1"/>
        <rFont val="Calibri"/>
        <family val="2"/>
      </rPr>
      <t>Ast Wms Track and Field Coach</t>
    </r>
  </si>
  <si>
    <r>
      <rPr>
        <sz val="10"/>
        <color theme="1"/>
        <rFont val="Calibri"/>
        <family val="2"/>
      </rPr>
      <t>Bedran</t>
    </r>
  </si>
  <si>
    <r>
      <rPr>
        <sz val="10"/>
        <color theme="1"/>
        <rFont val="Calibri"/>
        <family val="2"/>
      </rPr>
      <t>Cauli</t>
    </r>
  </si>
  <si>
    <r>
      <rPr>
        <sz val="10"/>
        <color theme="1"/>
        <rFont val="Calibri"/>
        <family val="2"/>
      </rPr>
      <t>Assistant Swimming Coach</t>
    </r>
  </si>
  <si>
    <r>
      <rPr>
        <sz val="10"/>
        <color theme="1"/>
        <rFont val="Calibri"/>
        <family val="2"/>
      </rPr>
      <t>Haun</t>
    </r>
  </si>
  <si>
    <r>
      <rPr>
        <sz val="10"/>
        <color theme="1"/>
        <rFont val="Calibri"/>
        <family val="2"/>
      </rPr>
      <t>Residence Hall Director</t>
    </r>
  </si>
  <si>
    <r>
      <rPr>
        <sz val="10"/>
        <color theme="1"/>
        <rFont val="Calibri"/>
        <family val="2"/>
      </rPr>
      <t>Cooke</t>
    </r>
  </si>
  <si>
    <r>
      <rPr>
        <sz val="10"/>
        <color theme="1"/>
        <rFont val="Calibri"/>
        <family val="2"/>
      </rPr>
      <t>Assistant Women's Volleyball C</t>
    </r>
  </si>
  <si>
    <r>
      <rPr>
        <sz val="10"/>
        <color theme="1"/>
        <rFont val="Calibri"/>
        <family val="2"/>
      </rPr>
      <t>Tricia</t>
    </r>
  </si>
  <si>
    <r>
      <rPr>
        <sz val="10"/>
        <color theme="1"/>
        <rFont val="Calibri"/>
        <family val="2"/>
      </rPr>
      <t>Diving Coach</t>
    </r>
  </si>
  <si>
    <r>
      <rPr>
        <sz val="10"/>
        <color theme="1"/>
        <rFont val="Calibri"/>
        <family val="2"/>
      </rPr>
      <t>Adkins</t>
    </r>
  </si>
  <si>
    <r>
      <rPr>
        <sz val="10"/>
        <color theme="1"/>
        <rFont val="Calibri"/>
        <family val="2"/>
      </rPr>
      <t>El-Azar</t>
    </r>
  </si>
  <si>
    <r>
      <rPr>
        <sz val="10"/>
        <color theme="1"/>
        <rFont val="Calibri"/>
        <family val="2"/>
      </rPr>
      <t>Jenkins</t>
    </r>
  </si>
  <si>
    <r>
      <rPr>
        <sz val="10"/>
        <color theme="1"/>
        <rFont val="Calibri"/>
        <family val="2"/>
      </rPr>
      <t>Shantrell</t>
    </r>
  </si>
  <si>
    <r>
      <rPr>
        <sz val="10"/>
        <color theme="1"/>
        <rFont val="Calibri"/>
        <family val="2"/>
      </rPr>
      <t>Horn</t>
    </r>
  </si>
  <si>
    <r>
      <rPr>
        <sz val="10"/>
        <color theme="1"/>
        <rFont val="Calibri"/>
        <family val="2"/>
      </rPr>
      <t>Assistant Coord of SAS</t>
    </r>
  </si>
  <si>
    <r>
      <rPr>
        <sz val="10"/>
        <color theme="1"/>
        <rFont val="Calibri"/>
        <family val="2"/>
      </rPr>
      <t>Krisanda</t>
    </r>
  </si>
  <si>
    <r>
      <rPr>
        <sz val="10"/>
        <color theme="1"/>
        <rFont val="Calibri"/>
        <family val="2"/>
      </rPr>
      <t>Westerheide</t>
    </r>
  </si>
  <si>
    <r>
      <rPr>
        <sz val="10"/>
        <color theme="1"/>
        <rFont val="Calibri"/>
        <family val="2"/>
      </rPr>
      <t>McClelland</t>
    </r>
  </si>
  <si>
    <r>
      <rPr>
        <sz val="10"/>
        <color theme="1"/>
        <rFont val="Calibri"/>
        <family val="2"/>
      </rPr>
      <t>Asst Director, Strength &amp; Cond</t>
    </r>
  </si>
  <si>
    <r>
      <rPr>
        <sz val="10"/>
        <color theme="1"/>
        <rFont val="Calibri"/>
        <family val="2"/>
      </rPr>
      <t>Reed</t>
    </r>
  </si>
  <si>
    <r>
      <rPr>
        <sz val="10"/>
        <color theme="1"/>
        <rFont val="Calibri"/>
        <family val="2"/>
      </rPr>
      <t>Men's Assistant Soccer Coach</t>
    </r>
  </si>
  <si>
    <r>
      <rPr>
        <sz val="10"/>
        <color theme="1"/>
        <rFont val="Calibri"/>
        <family val="2"/>
      </rPr>
      <t>Dennehy</t>
    </r>
  </si>
  <si>
    <r>
      <rPr>
        <sz val="10"/>
        <color theme="1"/>
        <rFont val="Calibri"/>
        <family val="2"/>
      </rPr>
      <t>Spratt</t>
    </r>
  </si>
  <si>
    <r>
      <rPr>
        <sz val="10"/>
        <color theme="1"/>
        <rFont val="Calibri"/>
        <family val="2"/>
      </rPr>
      <t>Assistant Equipment Manager</t>
    </r>
  </si>
  <si>
    <r>
      <rPr>
        <sz val="10"/>
        <color theme="1"/>
        <rFont val="Calibri"/>
        <family val="2"/>
      </rPr>
      <t>Broxon</t>
    </r>
  </si>
  <si>
    <r>
      <rPr>
        <sz val="10"/>
        <color theme="1"/>
        <rFont val="Calibri"/>
        <family val="2"/>
      </rPr>
      <t>Pre-Doctoral Psychology Intern</t>
    </r>
  </si>
  <si>
    <r>
      <rPr>
        <sz val="10"/>
        <color theme="1"/>
        <rFont val="Calibri"/>
        <family val="2"/>
      </rPr>
      <t>Sines</t>
    </r>
  </si>
  <si>
    <r>
      <rPr>
        <sz val="10"/>
        <color theme="1"/>
        <rFont val="Calibri"/>
        <family val="2"/>
      </rPr>
      <t>Cassandra</t>
    </r>
  </si>
  <si>
    <r>
      <rPr>
        <sz val="10"/>
        <color theme="1"/>
        <rFont val="Calibri"/>
        <family val="2"/>
      </rPr>
      <t>Tarantola</t>
    </r>
  </si>
  <si>
    <r>
      <rPr>
        <sz val="10"/>
        <color theme="1"/>
        <rFont val="Calibri"/>
        <family val="2"/>
      </rPr>
      <t>Temple</t>
    </r>
  </si>
  <si>
    <r>
      <rPr>
        <sz val="10"/>
        <color theme="1"/>
        <rFont val="Calibri"/>
        <family val="2"/>
      </rPr>
      <t>Ghynecee</t>
    </r>
  </si>
  <si>
    <t>Row Labels</t>
  </si>
  <si>
    <t>Grand Total</t>
  </si>
  <si>
    <t>Faculty</t>
  </si>
  <si>
    <t>Employee Type</t>
  </si>
  <si>
    <t>Sum of Sal Rate</t>
  </si>
  <si>
    <t>Count of Sal Rate</t>
  </si>
  <si>
    <t>Assistant Professor</t>
  </si>
  <si>
    <t>Associate Professor</t>
  </si>
  <si>
    <t>Instructor</t>
  </si>
  <si>
    <t>Lecturer</t>
  </si>
  <si>
    <t>Professor</t>
  </si>
  <si>
    <t>Senior Lecturer</t>
  </si>
  <si>
    <t>Director of Math Emporium</t>
  </si>
  <si>
    <t>Program Coordinator</t>
  </si>
  <si>
    <t>Average of Sal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</si>
</sst>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NumberFormat="1"/>
    <xf numFmtId="44" fontId="0" fillId="0" borderId="0" xfId="1" applyFont="1" applyAlignment="1">
      <alignment horizontal="righ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44" fontId="2" fillId="0" borderId="3" xfId="1" applyNumberFormat="1" applyFont="1" applyBorder="1" applyAlignment="1">
      <alignment horizontal="right"/>
    </xf>
    <xf numFmtId="44" fontId="2" fillId="0" borderId="3" xfId="1" applyNumberFormat="1" applyFont="1" applyBorder="1" applyAlignment="1">
      <alignment horizontal="right" vertical="center"/>
    </xf>
    <xf numFmtId="44" fontId="2" fillId="0" borderId="3" xfId="1" applyNumberFormat="1" applyFont="1" applyBorder="1" applyAlignment="1">
      <alignment horizontal="right" vertical="top"/>
    </xf>
    <xf numFmtId="0" fontId="2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44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44" fontId="2" fillId="2" borderId="3" xfId="1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/>
    </xf>
    <xf numFmtId="44" fontId="2" fillId="2" borderId="3" xfId="1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/>
    </xf>
    <xf numFmtId="44" fontId="3" fillId="3" borderId="5" xfId="1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/>
    </xf>
    <xf numFmtId="0" fontId="0" fillId="0" borderId="0" xfId="0" pivotButton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top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18"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medium">
          <color auto="1"/>
        </top>
        <bottom style="thin">
          <color theme="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[Full-Time Faculty and Administrative Staff Salaries 2017-2018.xlsx]Sheet1!PivotTable3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2017-2018 Avg BGSU Salary by Position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Sheet1!$A$30:$A$36</c:f>
              <c:strCache>
                <c:ptCount val="6"/>
                <c:pt idx="0">
                  <c:v>Instructor</c:v>
                </c:pt>
                <c:pt idx="1">
                  <c:v>Lecturer</c:v>
                </c:pt>
                <c:pt idx="2">
                  <c:v>Senior Lecturer</c:v>
                </c:pt>
                <c:pt idx="3">
                  <c:v>Assistant Professor</c:v>
                </c:pt>
                <c:pt idx="4">
                  <c:v>Associate Professor</c:v>
                </c:pt>
                <c:pt idx="5">
                  <c:v>Professor</c:v>
                </c:pt>
              </c:strCache>
            </c:strRef>
          </c:cat>
          <c:val>
            <c:numRef>
              <c:f>Sheet1!$B$30:$B$36</c:f>
              <c:numCache>
                <c:formatCode>_("$"* #,##0.00_);_("$"* \(#,##0.00\);_("$"* "-"??_);_(@_)</c:formatCode>
                <c:ptCount val="6"/>
                <c:pt idx="0">
                  <c:v>52650.345454545452</c:v>
                </c:pt>
                <c:pt idx="1">
                  <c:v>59082.422222222223</c:v>
                </c:pt>
                <c:pt idx="2">
                  <c:v>65158.372881355936</c:v>
                </c:pt>
                <c:pt idx="3">
                  <c:v>73408.281818181815</c:v>
                </c:pt>
                <c:pt idx="4">
                  <c:v>83364.86341463415</c:v>
                </c:pt>
                <c:pt idx="5">
                  <c:v>110466.63803680982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4-4F81-85B8-C4E6ED6CB3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23790176"/>
        <c:axId val="323790504"/>
      </c:barChart>
      <c:catAx>
        <c:axId val="3237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0504"/>
        <c:crosses val="autoZero"/>
        <c:auto val="1"/>
        <c:lblAlgn val="ctr"/>
        <c:lblOffset val="100"/>
        <c:noMultiLvlLbl val="0"/>
      </c:catAx>
      <c:valAx>
        <c:axId val="3237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147636</xdr:colOff>
      <xdr:row>6</xdr:row>
      <xdr:rowOff>129960</xdr:rowOff>
    </xdr:from>
    <xdr:to>
      <xdr:col>10</xdr:col>
      <xdr:colOff>533400</xdr:colOff>
      <xdr:row>37</xdr:row>
      <xdr:rowOff>99775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B70CA-CEAD-499E-AD7A-EE3861D38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" refreshedDate="43204.139914004627" createdVersion="6" refreshedVersion="6" minRefreshableVersion="3" recordCount="1495">
  <cacheSource type="worksheet">
    <worksheetSource name="Table1"/>
  </cacheSource>
  <cacheFields count="14">
    <cacheField name="Last Name" numFmtId="0">
      <sharedItems/>
    </cacheField>
    <cacheField name="First Name" numFmtId="0">
      <sharedItems/>
    </cacheField>
    <cacheField name="MI" numFmtId="0">
      <sharedItems containsBlank="1"/>
    </cacheField>
    <cacheField name="Position Title" numFmtId="0">
      <sharedItems count="614">
        <s v="Head Football Coach"/>
        <s v="Interim President"/>
        <s v="Head Men's Basketball Coach"/>
        <s v="President Emeritus"/>
        <s v="Chief Financial Officer"/>
        <s v="Dir of Intercollgiat Athletics"/>
        <s v="Acting Sr Vice President/Prvst"/>
        <s v="Dean, College of Business"/>
        <s v="V P University Advancement"/>
        <s v="Dean Arts &amp; Sciences/Prof"/>
        <s v="Chief Information Officer"/>
        <s v="Professor"/>
        <s v="Vice President/General Counsel"/>
        <s v="VP Fac Affairs/Str Init/Prfsr"/>
        <s v="Dean/Professor"/>
        <s v="Head Women's Basketball Coach"/>
        <s v="VP, Resrch, Econ Develop/Prof"/>
        <s v="VP Stud Aff and Vice Provost"/>
        <s v="Director, Forensic Science"/>
        <s v="Vice Provost, Strt Enrllmnt Pl"/>
        <s v="Head Hockey Coach"/>
        <s v="Assc VP, Alumni, Annl Gv, Ops"/>
        <s v="Dean, Univ Libraries/Professor"/>
        <s v="Interim Dean TAAE"/>
        <s v="Interim Dean"/>
        <s v="Assoc Dean/Professor"/>
        <s v="Associate Professor"/>
        <s v="Associate Dean"/>
        <s v="Chief Mrkting and Comm Officer"/>
        <s v="Intrm VP Capital Plan/Camp Ops"/>
        <s v="Dean/Associate Professor"/>
        <s v="Dean, Graduate College"/>
        <s v="Dean of Honors College/Profsr"/>
        <s v="Assistant Vice President"/>
        <s v="Chief Human Resources Officer"/>
        <s v="Vice Provost for Inst Effectvn"/>
        <s v="Assistant Professor"/>
        <s v="Assoc VP for Exp &amp; Innov Lrng"/>
        <s v="Chair/Professor"/>
        <s v="Dir, FCS/Professor"/>
        <s v="Director of Budgeting"/>
        <s v="Executive Director"/>
        <s v="Asst Ftbll Cch/Co Offen Coord"/>
        <s v="Chair/Assoc Professor"/>
        <s v="Director of Applications"/>
        <s v="Director/Professor"/>
        <s v="Chair/ Professor"/>
        <s v="Dir of Branch Camp Financ/Oper"/>
        <s v="Pharmacy Manager"/>
        <s v="Director/University Architect"/>
        <s v="Dir, Sch EFLP/Professor"/>
        <s v="Associate Dean/Assoc Professor"/>
        <s v="Sr.Assoc Athl Dir, Development"/>
        <s v="Director of Public Safety"/>
        <s v="Dir, Tch learn/Professor"/>
        <s v="Professor/Chair"/>
        <s v="Dir, IT Security &amp; Infrastrctr"/>
        <s v="Assc VP for SA"/>
        <s v="Chief of Staff/Exec Dir Ex Rel"/>
        <s v="ActingChair/Associate Professr"/>
        <s v="Assistant Director"/>
        <s v="Chr. Associate Professor"/>
        <s v="Director of Internal Auditing"/>
        <s v="Asst VP Online/Summer Aca/Prof"/>
        <s v="Intervntn Svcs School Director"/>
        <s v="Controller"/>
        <s v="Int Dir, School HMSLS/Prof"/>
        <s v="Director, Client Services"/>
        <s v="Act Vice Prvst, Acd Affrs/Prof"/>
        <s v="Ch, Div HESA/CSP Prog Co/Prof"/>
        <s v="Director/Associate Professor"/>
        <s v="Assc Dean Admin/Professor"/>
        <s v="Director, Stud Fin Aid &amp; Schls"/>
        <s v="Director of Gift Planning"/>
        <s v="Asst Vice Provost/Dir Advising"/>
        <s v="Director &amp; Provost Office Assc"/>
        <s v="Senior Director Comm, Mkting"/>
        <s v="Chief, Forensic Education"/>
        <s v="Asst VP,Stu Aff/Dir Rec Well"/>
        <s v="Associate General Counsel"/>
        <s v="Director Sch of Built Envirn"/>
        <s v="Director of Admissions"/>
        <s v="University Registrar"/>
        <s v="Sr Asc Athl Dir/Sr Wms Admin"/>
        <s v="AscDeanAsmntRsrch&amp;Tech/AscProf"/>
        <s v="Assoc Prof and Director"/>
        <s v="Head Librarian, CRC"/>
        <s v="Associate Dean/Professor"/>
        <s v="Instructor"/>
        <s v="Manager, ERP Applications"/>
        <s v="Asst Vice President"/>
        <s v="Manager, Enterprs Architecture"/>
        <s v="Associate Controller"/>
        <s v="Dir of Development"/>
        <s v="Director, Human Res, Benefits"/>
        <s v="Interim Asst VP, Campus Ops"/>
        <s v="Asst Ftbll Cch/Co Offensive Co"/>
        <s v="Ast Ftbll Cch/Co-Offnsv Coord"/>
        <s v="IT Manager-Web Technologies"/>
        <s v="Manager"/>
        <s v="Appl Mgr Entrp Report Systms"/>
        <s v="Bursar"/>
        <s v="Asst Vice Pres, Non-Trad/Tr St"/>
        <s v="Sr Proj Mgr - Engineering"/>
        <s v="Senior Applications Developer"/>
        <s v="Database Administrator"/>
        <s v="Director, OSPAR"/>
        <s v="Sr Proj Manager - Construction"/>
        <s v="Senior Lecturer"/>
        <s v="Assc Dean /Assoc Prof"/>
        <s v="Gen Mgr, Prod/Eng/Educ Svcs"/>
        <s v="Special Project Manager"/>
        <s v="Deputy Chief of Police"/>
        <s v="Director"/>
        <s v="Gen Mgr, Dev/Finance/Progrmmng"/>
        <s v="Asst VP, Stud Career Success"/>
        <s v="Creative Director"/>
        <s v="Asst Ftbll Cch/Spec Teams Cord"/>
        <s v="Ast Men's Basketball Coach"/>
        <s v="Director, Non Profit Accountng"/>
        <s v="Lecturer"/>
        <s v="Director, Fire School Admin"/>
        <s v="Enterprise Appl Admin-Tm Lead"/>
        <s v="Director, Empl Rel, EEO, Trnng"/>
        <s v="Director, Student Union"/>
        <s v="Senior Director of Development"/>
        <s v="Asst Women's Basketball Coach"/>
        <s v="Dir, Alumni Reltn,Annual Gving"/>
        <s v="Assistant Football Coach"/>
        <s v="Director, Business Operations"/>
        <s v="Chair Archival Col/Head MLSRA"/>
        <s v="Assoc Athl Dir for Int Aff"/>
        <s v="Dean Of Students"/>
        <s v="Director, Counseling Center"/>
        <s v="Assistant Hockey Coach"/>
        <s v="Asst to Pres/Div/-Incl/Ast Pro"/>
        <s v="Director of Physical Plant"/>
        <s v="Asst Men's Ice Hockey Coach"/>
        <s v="Associate Manager"/>
        <s v="Asc Athl Dir/Spec Asst Athl Dr"/>
        <s v="Director, Budgets/Business Aff"/>
        <s v="Chair/Associate Professor"/>
        <s v="Senior Capital Planner"/>
        <s v="Web Applications Developer"/>
        <s v="Dir Grad Enrollmnt &amp; Asst Dean"/>
        <s v="Asst Men's Bsktball Coach"/>
        <s v="Data Warehouse Architect"/>
        <s v="Music Catalog/Metadata Librarn"/>
        <s v="Reference and Instruction Lib"/>
        <s v="Equity Officer"/>
        <s v="Assistant Dean"/>
        <s v="Manager of Systems"/>
        <s v="Digital Resources Librarian"/>
        <s v="Coordinator of Collections"/>
        <s v="Asst Director, Strength-Cond"/>
        <s v="Associate Dean/Associate Prof"/>
        <s v="Manager of Networks"/>
        <s v="Sr. Financial Accountant"/>
        <s v="LTL, Ref Srvcs Coord"/>
        <s v="Interim Director"/>
        <s v="Assistant Dean, Educator Prep"/>
        <s v="Senior Project Manager"/>
        <s v="Special Projects Manager"/>
        <s v="Associate Director"/>
        <s v="Assoc Director, Cntr Fac Excll"/>
        <s v="Enterprise Appl Administrator"/>
        <s v="Manager of Sustainability"/>
        <s v="Director Undergrad Studies"/>
        <s v="Chair, Lib TL; Coord Lib Instr"/>
        <s v="Space Planner"/>
        <s v="Associate Director, Data"/>
        <s v="Ch, Col/Tech Acqstns &amp; CtlgCrd"/>
        <s v="Director of Access Services"/>
        <s v="Manager, Support Services"/>
        <s v="HRIS Manager"/>
        <s v="Head Librarian, Br Pop Cult Lb"/>
        <s v="Manager, Information Security"/>
        <s v="Associate Director, Inst Effct"/>
        <s v="Associate Dean, Honors Program"/>
        <s v="Head Baseball Coach"/>
        <s v="Director Service Learning"/>
        <s v="Accounting Manager"/>
        <s v="Head Coach Women's Volleyball"/>
        <s v="Director of Marketing"/>
        <s v="Asst Athl Dir Facility Operatn"/>
        <s v="Director, Center for Exec Stud"/>
        <s v="Clinic Director"/>
        <s v="Asst Men's Basketbal Coach"/>
        <s v="Systems Analyst"/>
        <s v="Associate Director, Undgrd Edu"/>
        <s v="Associate Dean/Sr. Lecturer"/>
        <s v="Director of Advising"/>
        <s v="First Year Experience Coordin"/>
        <s v="Director, A &amp; S Advising"/>
        <s v="Endpoint AdministrationManager"/>
        <s v="Associate Dir Rec Wellness"/>
        <s v="Director, Student/Acad Svcs"/>
        <s v="Coord Lrn Comm, Dir Chap L Cnt"/>
        <s v="Director, MS in Anlytcs Progr"/>
        <s v="Director, Pre-College Programs"/>
        <s v="Mkt &amp; Comm Account Manager"/>
        <s v="Director, Web and New Media"/>
        <s v="Dir Technology Support Svcs"/>
        <s v="Acad &amp; Collab Support Manager"/>
        <s v="Facilities Information Mgr"/>
        <s v="Electronic Resources Coordinat"/>
        <s v="Dir Registration &amp; Scheduling"/>
        <s v="Title IX Coord/Dir of Wellness"/>
        <s v="Director, Enrollment Communica"/>
        <s v="Director, Undergrad Research"/>
        <s v="Manager, Payroll Accounting"/>
        <s v="Senior Systems Administrator"/>
        <s v="Manager, Electrical/Mechanical"/>
        <s v="Head Men's Soccer Coach"/>
        <s v="Dir Media Acquision/Stor/Distr"/>
        <s v="Senior Associate Director"/>
        <s v="Head, Archival Collections"/>
        <s v="Senior Systems Analyst"/>
        <s v="Director, Accessibility Servcs"/>
        <s v="Gallery Director/Art"/>
        <s v="Admin, Assess, Accred, Analytc"/>
        <s v="Assoc Dir, Career Accelerater"/>
        <s v="Senior System Administrator-Ac"/>
        <s v="Associate Director, Admissions"/>
        <s v="Applications Developer"/>
        <s v="Senior Internal Auditor"/>
        <s v="Associate Director for Systems"/>
        <s v="Manager, Budgets &amp; Operations"/>
        <s v="Director, Career Center"/>
        <s v="Director of Stewardship"/>
        <s v="Int Director, Dallas Hamltn Cr"/>
        <s v="Associate Director, Campus Svc"/>
        <s v="Director of Photography"/>
        <s v="Director of Development"/>
        <s v="Int Director of Residence Life"/>
        <s v="Library ITS Manager"/>
        <s v="Manager, Grants Accounting"/>
        <s v="Associate Dean of Student"/>
        <s v="NMR Spectroscopy Supervisor"/>
        <s v="Asst Athl Dir Sports Medicine"/>
        <s v="Desktop Support Supervisor"/>
        <s v="Assc Director Operations"/>
        <s v="Executive Assistant to VP/Dean"/>
        <s v="Assc Prof/Acting Refr Coord"/>
        <s v="Director of Records"/>
        <s v="Tech Svcs Coord, WBGU-TV Lrn S"/>
        <s v="Manager, Informational Service"/>
        <s v="eCampus Associate Director"/>
        <s v="Director, Academic Advising"/>
        <s v="Enterprise Application Admin"/>
        <s v="Sr Financial Systems Analyst"/>
        <s v="Library Director"/>
        <s v="Head Women's Softball Coach"/>
        <s v="Server Administrator"/>
        <s v="IT Systems Analyst"/>
        <s v="Assc Prof/Cataloger &amp; Metadata"/>
        <s v="Procurement to Pay Manager"/>
        <s v="Information Security Analyst"/>
        <s v="IR Report Developer"/>
        <s v="Manager, Classroom Technology"/>
        <s v="Director, Student Empl Servics"/>
        <s v="Senior Systems Analyst-St Acct"/>
        <s v="Dir of Trans Eval &amp; Grad"/>
        <s v="Classification/Compstn Analyst"/>
        <s v="Sr Manager, Prospect Research"/>
        <s v="Assistant Director of Dvlpmnt"/>
        <s v="Assistant Director, Budgets"/>
        <s v="Asst Athl Dir, Equipment Oper"/>
        <s v="Client Support Supervisor"/>
        <s v="Int Exec Dir, Div, Inclusn Prg"/>
        <s v="Internal Auditor"/>
        <s v="Assistant Budget Director"/>
        <s v="Assc Dir, Energy Mgmt &amp; Elctr"/>
        <s v="Assistant Dir/Clinical Directr"/>
        <s v="Assistant Dean for Inst Resrch"/>
        <s v="Asst Prof, Ref &amp; Instrctn Libr"/>
        <s v="Technology Support Specialist"/>
        <s v="Employment-Employee Rel Spec"/>
        <s v="Int Program Mngr, St Supp Svcs"/>
        <s v="Assistant Director Grad Studie"/>
        <s v="Logistics Center Opert Manager"/>
        <s v="Creative Manager/Design"/>
        <s v="Assistant Registrar"/>
        <s v="Asst Director of Purchasing"/>
        <s v="Director, Ed Outreach/Cnt Excl"/>
        <s v="Director, Football Operations"/>
        <s v="Hd Cch Mns &amp; Wmns CC/Hd Wms TF"/>
        <s v="Asst Athletic Director, Develp"/>
        <s v="Manager, UL Budgets/Facilities"/>
        <s v="Coordinator Tech Services"/>
        <s v="Senior Application Specialist"/>
        <s v="Director, Student Acad Enhncmn"/>
        <s v="Ast to President/Budget Admin"/>
        <s v="General Manager"/>
        <s v="Asst Director Inst Research"/>
        <s v="Manager, UL Administr Programs"/>
        <s v="Manager, Postal and Printing"/>
        <s v="Assistant Director, Operations"/>
        <s v="Systems Adminstrator"/>
        <s v="Asst Director Fire Schl Admin"/>
        <s v="Purchasing Specialist"/>
        <s v="Head Womns Swimming/Diving Cch"/>
        <s v="Director, Strength and Condt"/>
        <s v="Asst Athletic Dir for Complinc"/>
        <s v="Business Analyst"/>
        <s v="Applications Support Developer"/>
        <s v="Manager, Parking and Shuttle"/>
        <s v="Asst Director, Disability Srvs"/>
        <s v="Psychologist"/>
        <s v="Tech Dir Ctr/Micros &amp; Microan"/>
        <s v="Technology Projects Coordinatr"/>
        <s v="Exec Assistant/Budget Admin"/>
        <s v="Head Women's Soccer Coach"/>
        <s v="Assistant Womns Bsktball Coach"/>
        <s v="Hardware &amp; Software Supervisor"/>
        <s v="Program Manager, Upward Bound"/>
        <s v="Interm Director, TRIO Programs"/>
        <s v="Project Manager"/>
        <s v="Senior Network Technician"/>
        <s v="Accts Rec/Collections Manager"/>
        <s v="Piano Technician"/>
        <s v="Mgr Introductory Chem Labs"/>
        <s v="Associate Head Coach"/>
        <s v="Asst Manager, Prkng and Shuttl"/>
        <s v="Asst to VP for Strt Enrl Plng"/>
        <s v="Systems Programmer"/>
        <s v="Research Compliance Officer"/>
        <s v="Industrial Hygienist"/>
        <s v="Coordinator, Landscape Service"/>
        <s v="Program Coordinator"/>
        <s v="Associate Director, Srvc Lrng"/>
        <s v="Asst Athl Dir for Athl Comm"/>
        <s v="Records Manager/Asst Univ Arch"/>
        <s v="Assistant Dean of Students"/>
        <s v="Server Manager"/>
        <s v="Director of Math Emporium"/>
        <s v="Curator, Manuscrpts &amp; Digital"/>
        <s v="Assoc Dir, Leadership Giving"/>
        <s v="Asst Dir, Pckg, Scholshp, Fund"/>
        <s v="Archivist and Manuscript Proce"/>
        <s v="Head Gymnastics Coach"/>
        <s v="Asst Director/Training Directr"/>
        <s v="Asst Athletic Director/SAS"/>
        <s v="Training and Doc Specialist"/>
        <s v="Assistant Director of Advising"/>
        <s v="Marketing Communications Spec"/>
        <s v="Coordinator, Scholarly Publish"/>
        <s v="Strategic Sourcing Analyst"/>
        <s v="Assistant Director, Res Life"/>
        <s v="Asst Dir Cross Cultrl Ed Progr"/>
        <s v="Mgr Student Recruitment"/>
        <s v="Special Assistant VPUA"/>
        <s v="Staff Psychologist"/>
        <s v="Coord Clin Site/Dir Diet Int"/>
        <s v="Asistant Director Undrgrd Stds"/>
        <s v="Asst Prof/Ref &amp; Inst Librarian"/>
        <s v="Budget Administrator"/>
        <s v="Assistant Director, Services"/>
        <s v="Ref and Instruction Librarian"/>
        <s v="Executive Assistant to CIO"/>
        <s v="Customer Service Manager"/>
        <s v="Asst Director of Diversity"/>
        <s v="Corporate Relations Specialist"/>
        <s v="Conference/Event Srvcs Manager"/>
        <s v="Technical Director/Designer"/>
        <s v="Design Engineer/Elec Tech"/>
        <s v="Manager Public Comm Relations"/>
        <s v="Coord Tech Assistance Cntr"/>
        <s v="Learning Specialist"/>
        <s v="Assistant Director Coop Prog"/>
        <s v="Senior Auxiliary Accountant"/>
        <s v="Ass Professor, Sound Archivist"/>
        <s v="Assistant Dean, Honor's Progrm"/>
        <s v="Manager of Technical Services"/>
        <s v="Recruiter/Transfer Advisor"/>
        <s v="Asst Dir, Compl &amp; Cust Svc"/>
        <s v="Depository Manager"/>
        <s v="BG1 Plus Services Coordinator"/>
        <s v="Director/Prod"/>
        <s v="Academic Advisor"/>
        <s v="Athletic Trainer"/>
        <s v="Curriculum and Outreach Coord"/>
        <s v="Director, Animal Research Fac"/>
        <s v="Laboratory Design Engineer"/>
        <s v="Collabrtve Arts Digital TechCo"/>
        <s v="Web Applications Support Dev"/>
        <s v="Coordinator,Cabling/Facilities"/>
        <s v="Exec Ast to Dean/Dev Coord"/>
        <s v="Acad Advisor"/>
        <s v="Manuscript &amp; OutreachArchivist"/>
        <s v="Interim Program Manager McNair"/>
        <s v="Coordinator, Campus Services"/>
        <s v="Crd Lit Outrch Pgm"/>
        <s v="Project Manager, Watershed Res"/>
        <s v="Reformatting Specialist"/>
        <s v="Asst Dir, Res Life, Acad Supp"/>
        <s v="Asst Director Pre-Profsnl Prgr"/>
        <s v="Asst Director, Undrgr Adv/Thm"/>
        <s v="Asst Dirctr, Admssns &amp; Schlrsh"/>
        <s v="Senior Financial Accountant"/>
        <s v="Dir/Clin Educ for Respir Care"/>
        <s v="Lab and Education Coord"/>
        <s v="Assistant Dir, Supervision"/>
        <s v="Coord, Grad Enrllmnt Operation"/>
        <s v="Assist Merchandising Manager"/>
        <s v="Project Manager, iEvolve"/>
        <s v="Asst Director, Enrllmnt Intiat"/>
        <s v="Coord for Diversity Initiat/Re"/>
        <s v="Coordinator, Intnl Stud Servcs"/>
        <s v="Research Scholar"/>
        <s v="Assistant Director, Art, Prom"/>
        <s v="Grants Accounting Analyst"/>
        <s v="Payroll Specialist"/>
        <s v="Senior GIS-CAD Specialist"/>
        <s v="Reference Archivist"/>
        <s v="Progr Coord, Corp &amp; Found Rel"/>
        <s v="Coordinator, Fac/Staff Immig S"/>
        <s v="Technology Project Specialist"/>
        <s v="Senior Grants Administrator"/>
        <s v="Math&amp;Stats &amp; Suppl Instr Coord"/>
        <s v="Manager, Biological Sciences"/>
        <s v="Marketing/Comm Specialist"/>
        <s v="Sales and Marketing Manager"/>
        <s v="Instrument &amp; Fabrication Tech"/>
        <s v="Int Assistant Dean of Students"/>
        <s v="Envirmntl Health Safety Specst"/>
        <s v="Project and Compliance Spclst"/>
        <s v="Assistant Director Rec Wellnss"/>
        <s v="Coord, Mrkting/Comm/Recruitmt"/>
        <s v="Creative Graphics Manager"/>
        <s v="Elec Tech/Rec Engnr/Instr C&amp;H"/>
        <s v="Application Specialist"/>
        <s v="Grant Specialist"/>
        <s v="Creative Manager, COSMOS"/>
        <s v="Media Tech Specialist"/>
        <s v="Communications Event Specialst"/>
        <s v="Writer/CommunicationSpecialist"/>
        <s v="Asst to the Chief Fin Officer"/>
        <s v="Head Women's Tennis Coach"/>
        <s v="Media Technology Specialist"/>
        <s v="Data Analytics Coordinator"/>
        <s v="Manager, Events"/>
        <s v="Digital Asset Manager"/>
        <s v="Writing Center Coordinator"/>
        <s v="Tutorial Coordinator"/>
        <s v="University Paralegal"/>
        <s v="Archivist, Hist Coll, Great Lk"/>
        <s v="Manager, Theater Bus Operation"/>
        <s v="Program Manager, SMEA"/>
        <s v="Clinical Coord, Diagostic Med"/>
        <s v="Coordinator, Education Abroad"/>
        <s v="Child Development Specialist"/>
        <s v="Coordinator - Music Admis"/>
        <s v="Purchasing Analyst/Buyer"/>
        <s v="Soc Med Mkting Comm Specialist"/>
        <s v="Asst Athl Dir, Ops, Evnts, Chm"/>
        <s v="Coordinator, Leadership/Admin"/>
        <s v="Coordinator of MACCM Operation"/>
        <s v="Staff Accountant PY Gen Acct"/>
        <s v="Program Manager"/>
        <s v="Coordinator, Bus Oper &amp; Grants"/>
        <s v="Assistant to the Graduate Dean"/>
        <s v="Assistant Director, Lab &amp; Fac"/>
        <s v="Coord, Pre College Acad Progm"/>
        <s v="Health and Safety Generalist"/>
        <s v="Art Technician"/>
        <s v="Fin Aid Web &amp; Serv Apps Mgr"/>
        <s v="Instructional Designer"/>
        <s v="Applications Specialist"/>
        <s v="Asst Dir, Divrs Ed &amp; LGBTQProg"/>
        <s v="Athl Equipment Mgr (Ice Arena)"/>
        <s v="Director of Operations"/>
        <s v="Assistant Athletic Trainer"/>
        <s v="Supervisor-Mass Spectrometer F"/>
        <s v="Asst Director of Programming"/>
        <s v="Assistant Director Facility Op"/>
        <s v="Marketing Productn Coordinator"/>
        <s v="Laboratory Technician"/>
        <s v="Marketing and Dev Coordinator"/>
        <s v="Coordinator, ISS"/>
        <s v="Web New Media Develop/Designer"/>
        <s v="Producer/Director"/>
        <s v="Assistant Director of Develpmt"/>
        <s v="Marketing and Comm Specialist"/>
        <s v="Assistant Director, Annual Gvg"/>
        <s v="Marketing Communication Spec"/>
        <s v="Asst Athletic Dir, Ticket Oper"/>
        <s v="Int Student Recruiter/Advisor"/>
        <s v="Assistant Director, AIMS"/>
        <s v="OSMP Math Strong Proj Coord"/>
        <s v="Math Specialist"/>
        <s v="Coordinator, Alumni"/>
        <s v="Dir, Ticket Sales &amp; Prem Seat"/>
        <s v="Field Partnership Coordinator"/>
        <s v="Writing Specialist"/>
        <s v="Box Office Manager"/>
        <s v="Tech, Customer Svc Manager"/>
        <s v="HR Training Specialist"/>
        <s v="Senior Graphic Designer"/>
        <s v="Coordinator, Off of Multicltrl"/>
        <s v="Accounting &amp; RegistratinCoordr"/>
        <s v="Senior Graphics Designer"/>
        <s v="eCampus Advisor/Recruiter"/>
        <s v="Head Woman's Golf Coach"/>
        <s v="Coordinator, Audio Visual Svcs"/>
        <s v="Professional Counselor"/>
        <s v="Coordinator, Grad Recruitment"/>
        <s v="Supervising Art Technician"/>
        <s v="Ast Dir, Business and Info Svc"/>
        <s v="Assistant General Manager"/>
        <s v="Coord Language Learning Center"/>
        <s v="Program Advisor"/>
        <s v="Health Educator"/>
        <s v="Coordinator, Housing Operation"/>
        <s v="Artistic And Business Mgr"/>
        <s v="Asst Dir Financial Affairs"/>
        <s v="Assistant Director, Recr/Outrc"/>
        <s v="Coordinator, SES"/>
        <s v="Coordinator,Recruitment Events"/>
        <s v="Coordinator of Campus Visits"/>
        <s v="Information Specialist"/>
        <s v="Coordinator, Falcon Club"/>
        <s v="Asst Dir/Athletic Comm"/>
        <s v="Video Coordinator"/>
        <s v="Coord Fine Arts Recrmt and Adm"/>
        <s v="Coord of Transfer Admissions"/>
        <s v="Post Masters Clinical Follow"/>
        <s v="Post Production Producer"/>
        <s v="Benefits Specialist"/>
        <s v="Educational Advisor"/>
        <s v="Conf and Event Svcs Specialist"/>
        <s v="Multimedia Production Coordntr"/>
        <s v="Assistant to the Aquatics Dir"/>
        <s v="Director of Marketing/Promotns"/>
        <s v="Coordinator"/>
        <s v="Educatn Abroad Student Advisor"/>
        <s v="Mathematics Coordinator"/>
        <s v="Enrollment Services Specialist"/>
        <s v="Sales &amp; Facilities Specialist"/>
        <s v="Coordinator, Competitve Sports"/>
        <s v="Coordinator, Honor's Program"/>
        <s v="Coordinator, Ecomerce &amp; Cust P"/>
        <s v="Disability Services Specialist"/>
        <s v="Counselor"/>
        <s v="Asst Dir of Athl Communication"/>
        <s v="Registered Nurse"/>
        <s v="Coordinator, Empl Inter/Intrns"/>
        <s v="eCampus Program Coordinator"/>
        <s v="Senior Admissions Counselor"/>
        <s v="Head Coach, Spirit Program"/>
        <s v="AsscHead Track and Field Coach"/>
        <s v="Asst Softball Coach"/>
        <s v="Audio Visual Theater Tech"/>
        <s v="Admissions Counselor"/>
        <s v="Transfer Admissions Counselor"/>
        <s v="Academic Coordinator"/>
        <s v="Asst Women's Volleyball Coach"/>
        <s v="Coordinator, Stroh Center Fac"/>
        <s v="Assistant Women's Soccer Coach"/>
        <s v="Associate Head GymnasticsCoach"/>
        <s v="Ast Wms Track and Field Coach"/>
        <s v="Assistant Swimming Coach"/>
        <s v="Residence Hall Director"/>
        <s v="Assistant Women's Volleyball C"/>
        <s v="Diving Coach"/>
        <s v="Assistant Coord of SAS"/>
        <s v="Asst Director, Strength &amp; Cond"/>
        <s v="Men's Assistant Soccer Coach"/>
        <s v="Assistant Equipment Manager"/>
        <s v="Pre-Doctoral Psychology Intern"/>
        <s v="Distinguished Rsrch Professor" u="1"/>
        <s v="Director Global Vill/Prof" u="1"/>
        <s v="Lab Coordinator/Lecturer" u="1"/>
        <s v="Interim Chair/Senior Lecturer" u="1"/>
        <s v="Associate Professor/Assoc Dir" u="1"/>
        <s v="Dir of Psy S/Sr Clinical Lectr" u="1"/>
        <s v="Trustee Professor" u="1"/>
        <s v="Sr Lecturer/Coord for STEM" u="1"/>
        <s v="Dir Asian Studies/Sr Lecturer" u="1"/>
        <s v="Dir Supply Chain/Professor" u="1"/>
        <s v="Dir of Graduate St/Prof" u="1"/>
        <s v="Int Co-Asst Dn Tch Ed/Asc Prof" u="1"/>
        <s v="Eminent Scholar/Prof" u="1"/>
        <s v="Professor/David &amp; Amy Fulton P" u="1"/>
        <s v="Professor/Ensemble Area Coord" u="1"/>
        <s v="Program Director/Sr Lecturer" u="1"/>
        <s v="Distinguished Res Prof/Co-Dir" u="1"/>
        <s v="Assoc Prof" u="1"/>
        <s v="Instructor/Research" u="1"/>
        <s v="Chair/Disting TeachngProfessor" u="1"/>
        <s v="Professor/Associate Director" u="1"/>
        <s v="Field Coord Social Work/Lectur" u="1"/>
        <s v="Lecturer/CW &amp; MAR Ed" u="1"/>
        <s v="Associate Professor/Chair" u="1"/>
        <s v="Professor and Eminent Scholar" u="1"/>
        <s v="Assoc Prof STL/joint in BIOL" u="1"/>
        <s v="Distinguished Artist Professor" u="1"/>
        <s v="Assc Prof Geology/Envir Progms" u="1"/>
        <s v="Senior Lecturer-Incl EC Coord" u="1"/>
        <s v="Distinguished Research Prof" u="1"/>
        <s v="Assc Prof, Int Sports Mgmt Prg" u="1"/>
        <s v="Int Chair/AscProf" u="1"/>
        <s v="Distinguished Professor" u="1"/>
        <s v="Prof/Co Director-Cntr Assmnt" u="1"/>
        <s v="Chair/Ashel Bryan Hunt Bk/Prof" u="1"/>
        <s v="Prof/Director Photochem Scienc" u="1"/>
        <s v="Int Chair/Professor" u="1"/>
        <s v="Professor/Intrm Chair" u="1"/>
        <s v="Prof/Bailey Fam/End Prof Math" u="1"/>
        <s v="Asc Prof/Grad Curr Tch, Md Prg" u="1"/>
        <s v="Prof/Director/Math Progr Coord" u="1"/>
        <s v="Distinguished Artist Instructr" u="1"/>
        <s v="Instructor/Program Director" u="1"/>
        <s v="Distinguished ResearchProfessr" u="1"/>
      </sharedItems>
    </cacheField>
    <cacheField name="Department" numFmtId="0">
      <sharedItems/>
    </cacheField>
    <cacheField name="Sal Rate" numFmtId="44">
      <sharedItems containsSemiMixedTypes="0" containsString="0" containsNumber="1" minValue="23004.799999999999" maxValue="428655"/>
    </cacheField>
    <cacheField name="Comp Freq" numFmtId="0">
      <sharedItems/>
    </cacheField>
    <cacheField name="Full/ Part" numFmtId="0">
      <sharedItems/>
    </cacheField>
    <cacheField name="Stipend" numFmtId="44">
      <sharedItems containsString="0" containsBlank="1" containsNumber="1" minValue="365" maxValue="38259"/>
    </cacheField>
    <cacheField name="Room and Board" numFmtId="44">
      <sharedItems containsString="0" containsBlank="1" containsNumber="1" containsInteger="1" minValue="10450" maxValue="10450"/>
    </cacheField>
    <cacheField name="Empl Class" numFmtId="0">
      <sharedItems/>
    </cacheField>
    <cacheField name="Length" numFmtId="0">
      <sharedItems/>
    </cacheField>
    <cacheField name="Employee Type" numFmtId="0">
      <sharedItems count="4">
        <s v="Administrative"/>
        <s v="Faculty Adminis"/>
        <s v="Faculty"/>
        <s v="Faculty Library"/>
      </sharedItems>
    </cacheField>
    <cacheField name="Rank" numFmtId="0">
      <sharedItems containsSemiMixedTypes="0" containsString="0" containsNumber="1" containsInteger="1" minValue="1" maxValue="1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5">
  <r>
    <s v="Jinks"/>
    <s v="Michael"/>
    <s v="T"/>
    <x v="0"/>
    <s v="Football"/>
    <n v="428655"/>
    <s v="A"/>
    <s v="F"/>
    <m/>
    <m/>
    <s v="A12"/>
    <s v="Fiscal Year"/>
    <x v="0"/>
    <n v="1"/>
  </r>
  <r>
    <s v="Rogers"/>
    <s v="Rodney"/>
    <s v="K"/>
    <x v="1"/>
    <s v="Office of the President"/>
    <n v="341879"/>
    <s v="A"/>
    <s v="F"/>
    <n v="15000"/>
    <m/>
    <s v="FAD"/>
    <s v="Fiscal Year"/>
    <x v="1"/>
    <n v="2"/>
  </r>
  <r>
    <s v="Huger"/>
    <s v="Michael"/>
    <s v="A"/>
    <x v="2"/>
    <s v="Basketball-Men"/>
    <n v="339788"/>
    <s v="A"/>
    <s v="F"/>
    <m/>
    <m/>
    <s v="A12"/>
    <s v="Fiscal Year"/>
    <x v="0"/>
    <n v="3"/>
  </r>
  <r>
    <s v="Mazey"/>
    <s v="Mary"/>
    <s v="E"/>
    <x v="3"/>
    <s v="Office of the President"/>
    <n v="339600"/>
    <s v="A"/>
    <s v="F"/>
    <m/>
    <m/>
    <s v="FAD"/>
    <s v="Fiscal Year"/>
    <x v="1"/>
    <n v="4"/>
  </r>
  <r>
    <s v="Stoll"/>
    <s v="Sherideen"/>
    <s v="S"/>
    <x v="4"/>
    <s v="Finance &amp; Administration"/>
    <n v="306000"/>
    <s v="A"/>
    <s v="F"/>
    <m/>
    <m/>
    <s v="A12"/>
    <s v="Fiscal Year"/>
    <x v="0"/>
    <n v="5"/>
  </r>
  <r>
    <s v="Moosbrugger"/>
    <s v="Robert"/>
    <s v="F"/>
    <x v="5"/>
    <s v="Intercollegiate Athletics"/>
    <n v="275400"/>
    <s v="A"/>
    <s v="F"/>
    <m/>
    <m/>
    <s v="A12"/>
    <s v="Fiscal Year"/>
    <x v="0"/>
    <n v="6"/>
  </r>
  <r>
    <s v="Fischer"/>
    <s v="John"/>
    <s v="M"/>
    <x v="6"/>
    <s v="Office of the Provost"/>
    <n v="272500"/>
    <s v="A"/>
    <s v="F"/>
    <m/>
    <m/>
    <s v="FAD"/>
    <s v="Fiscal Year"/>
    <x v="1"/>
    <n v="7"/>
  </r>
  <r>
    <s v="Braun"/>
    <s v="Raymond"/>
    <s v="W"/>
    <x v="7"/>
    <s v="Dean of Business"/>
    <n v="260000"/>
    <s v="A"/>
    <s v="F"/>
    <m/>
    <m/>
    <s v="A12"/>
    <s v="Fiscal Year"/>
    <x v="0"/>
    <n v="8"/>
  </r>
  <r>
    <s v="McGrew"/>
    <s v="Trent"/>
    <s v="S"/>
    <x v="8"/>
    <s v="V P University Advancement"/>
    <n v="258498"/>
    <s v="A"/>
    <s v="F"/>
    <m/>
    <m/>
    <s v="A12"/>
    <s v="Fiscal Year"/>
    <x v="0"/>
    <n v="9"/>
  </r>
  <r>
    <s v="Craig"/>
    <s v="Raymond"/>
    <s v="A"/>
    <x v="9"/>
    <s v="A&amp;S Dean"/>
    <n v="237276"/>
    <s v="A"/>
    <s v="F"/>
    <n v="5000"/>
    <m/>
    <s v="FAD"/>
    <s v="Fiscal Year"/>
    <x v="1"/>
    <n v="10"/>
  </r>
  <r>
    <s v="Ellinger"/>
    <s v="John"/>
    <s v="M"/>
    <x v="10"/>
    <s v="Information Technology Service"/>
    <n v="226169"/>
    <s v="A"/>
    <s v="F"/>
    <m/>
    <m/>
    <s v="A12"/>
    <s v="Fiscal Year"/>
    <x v="0"/>
    <n v="11"/>
  </r>
  <r>
    <s v="Borland"/>
    <s v="Kenneth"/>
    <s v="W"/>
    <x v="11"/>
    <s v="Higher Ed and Student Affairs"/>
    <n v="224964"/>
    <s v="C"/>
    <s v="F"/>
    <m/>
    <m/>
    <s v="F09"/>
    <s v="Academic Year"/>
    <x v="2"/>
    <n v="12"/>
  </r>
  <r>
    <s v="FitzGerald"/>
    <s v="Sean"/>
    <s v="P"/>
    <x v="12"/>
    <s v="General Counsel"/>
    <n v="221899"/>
    <s v="A"/>
    <s v="F"/>
    <m/>
    <m/>
    <s v="A12"/>
    <s v="Fiscal Year"/>
    <x v="0"/>
    <n v="13"/>
  </r>
  <r>
    <s v="Balzer"/>
    <s v="William"/>
    <s v="K"/>
    <x v="13"/>
    <s v="Office of the Provost"/>
    <n v="215415"/>
    <s v="A"/>
    <s v="F"/>
    <m/>
    <m/>
    <s v="FAD"/>
    <s v="Fiscal Year"/>
    <x v="1"/>
    <n v="14"/>
  </r>
  <r>
    <s v="Shinew"/>
    <s v="Dawn"/>
    <s v="M"/>
    <x v="14"/>
    <s v="College of Education - Admin"/>
    <n v="210407"/>
    <s v="A"/>
    <s v="F"/>
    <m/>
    <m/>
    <s v="FAD"/>
    <s v="Fiscal Year"/>
    <x v="1"/>
    <n v="15"/>
  </r>
  <r>
    <s v="Roos"/>
    <s v="Jennifer"/>
    <m/>
    <x v="15"/>
    <s v="Basketball - Women"/>
    <n v="209100"/>
    <s v="A"/>
    <s v="F"/>
    <m/>
    <m/>
    <s v="A12"/>
    <s v="Fiscal Year"/>
    <x v="0"/>
    <n v="16"/>
  </r>
  <r>
    <s v="Ogawa"/>
    <s v="Michael"/>
    <s v="Y"/>
    <x v="16"/>
    <s v="Research and Economic Develop"/>
    <n v="204644"/>
    <s v="A"/>
    <s v="F"/>
    <m/>
    <m/>
    <s v="FAD"/>
    <s v="Fiscal Year"/>
    <x v="1"/>
    <n v="17"/>
  </r>
  <r>
    <s v="Gibson"/>
    <s v="Thomas"/>
    <s v="J"/>
    <x v="17"/>
    <s v="VP Student Affairs"/>
    <n v="204000"/>
    <s v="A"/>
    <s v="F"/>
    <m/>
    <m/>
    <s v="A12"/>
    <s v="Fiscal Year"/>
    <x v="0"/>
    <n v="18"/>
  </r>
  <r>
    <s v="Highhouse"/>
    <s v="Scott"/>
    <s v="E"/>
    <x v="11"/>
    <s v="Psychology Department"/>
    <n v="198984"/>
    <s v="C"/>
    <s v="F"/>
    <m/>
    <m/>
    <s v="F09"/>
    <s v="Academic Year"/>
    <x v="2"/>
    <n v="19"/>
  </r>
  <r>
    <s v="Sprague"/>
    <s v="Jon"/>
    <s v="E"/>
    <x v="18"/>
    <s v="Research and Economic Develop"/>
    <n v="189371"/>
    <s v="A"/>
    <s v="F"/>
    <m/>
    <m/>
    <s v="FAD"/>
    <s v="Fiscal Year"/>
    <x v="1"/>
    <n v="20"/>
  </r>
  <r>
    <s v="Castellano"/>
    <s v="Cecilia"/>
    <s v="A"/>
    <x v="19"/>
    <s v="Academic Operations"/>
    <n v="188190"/>
    <s v="A"/>
    <s v="F"/>
    <m/>
    <m/>
    <s v="A12"/>
    <s v="Fiscal Year"/>
    <x v="0"/>
    <n v="21"/>
  </r>
  <r>
    <s v="Min"/>
    <s v="Hokey"/>
    <m/>
    <x v="11"/>
    <s v="Management"/>
    <n v="185786"/>
    <s v="C"/>
    <s v="F"/>
    <n v="24144"/>
    <m/>
    <s v="F09"/>
    <s v="Academic Year"/>
    <x v="2"/>
    <n v="22"/>
  </r>
  <r>
    <s v="Bergeron"/>
    <s v="Christopher"/>
    <s v="J"/>
    <x v="20"/>
    <s v="Hockey"/>
    <n v="185000"/>
    <s v="A"/>
    <s v="F"/>
    <m/>
    <m/>
    <s v="A12"/>
    <s v="Fiscal Year"/>
    <x v="0"/>
    <n v="23"/>
  </r>
  <r>
    <s v="Bae"/>
    <s v="Sung"/>
    <s v="C"/>
    <x v="11"/>
    <s v="Finance"/>
    <n v="184032"/>
    <s v="C"/>
    <s v="F"/>
    <n v="4500"/>
    <m/>
    <s v="F09"/>
    <s v="Academic Year"/>
    <x v="2"/>
    <n v="24"/>
  </r>
  <r>
    <s v="Kocher"/>
    <s v="Rebecca"/>
    <m/>
    <x v="21"/>
    <s v="Alumni Office"/>
    <n v="183600"/>
    <s v="A"/>
    <s v="F"/>
    <m/>
    <m/>
    <s v="A12"/>
    <s v="Fiscal Year"/>
    <x v="0"/>
    <n v="25"/>
  </r>
  <r>
    <s v="Bushong"/>
    <s v="Sara"/>
    <s v="A"/>
    <x v="22"/>
    <s v="University Libraries"/>
    <n v="182164"/>
    <s v="A"/>
    <s v="F"/>
    <n v="5000"/>
    <m/>
    <s v="FLB"/>
    <s v="Fiscal Year"/>
    <x v="3"/>
    <n v="26"/>
  </r>
  <r>
    <s v="Dasigi"/>
    <s v="Venu"/>
    <s v="G"/>
    <x v="23"/>
    <s v="Col of Technology Adm"/>
    <n v="181500"/>
    <s v="A"/>
    <s v="F"/>
    <n v="20112"/>
    <m/>
    <s v="FAD"/>
    <s v="Fiscal Year"/>
    <x v="1"/>
    <n v="27"/>
  </r>
  <r>
    <s v="Houston"/>
    <s v="Martha"/>
    <s v="S"/>
    <x v="24"/>
    <s v="Col of Health &amp; Human Services"/>
    <n v="179520"/>
    <s v="A"/>
    <s v="F"/>
    <m/>
    <m/>
    <s v="A12"/>
    <s v="Fiscal Year"/>
    <x v="0"/>
    <n v="28"/>
  </r>
  <r>
    <s v="Mohamed"/>
    <s v="Zubair"/>
    <s v="M"/>
    <x v="25"/>
    <s v="Dean of Business"/>
    <n v="178586"/>
    <s v="A"/>
    <s v="F"/>
    <m/>
    <m/>
    <s v="FAD"/>
    <s v="Fiscal Year"/>
    <x v="1"/>
    <n v="29"/>
  </r>
  <r>
    <s v="Dobrzykowski"/>
    <s v="David"/>
    <m/>
    <x v="26"/>
    <s v="Management"/>
    <n v="175000"/>
    <s v="C"/>
    <s v="F"/>
    <n v="5000"/>
    <m/>
    <s v="F09"/>
    <s v="Academic Year"/>
    <x v="2"/>
    <n v="30"/>
  </r>
  <r>
    <s v="Yeh"/>
    <s v="Bai-Yau"/>
    <m/>
    <x v="27"/>
    <s v="Dean of Business"/>
    <n v="175000"/>
    <s v="A"/>
    <s v="F"/>
    <n v="7000"/>
    <m/>
    <s v="FAD"/>
    <s v="Fiscal Year"/>
    <x v="1"/>
    <n v="31"/>
  </r>
  <r>
    <s v="Kielmeyer"/>
    <s v="David"/>
    <s v="A"/>
    <x v="28"/>
    <s v="Marketing &amp; Communications"/>
    <n v="172767"/>
    <s v="A"/>
    <s v="F"/>
    <m/>
    <m/>
    <s v="A12"/>
    <s v="Fiscal Year"/>
    <x v="0"/>
    <n v="32"/>
  </r>
  <r>
    <s v="Hartley"/>
    <s v="Janet"/>
    <s v="L"/>
    <x v="11"/>
    <s v="Management"/>
    <n v="171220"/>
    <s v="C"/>
    <s v="F"/>
    <m/>
    <m/>
    <s v="F09"/>
    <s v="Academic Year"/>
    <x v="2"/>
    <n v="33"/>
  </r>
  <r>
    <s v="Carr"/>
    <s v="Amelia"/>
    <s v="S"/>
    <x v="11"/>
    <s v="Management"/>
    <n v="170183"/>
    <s v="C"/>
    <s v="F"/>
    <n v="6000"/>
    <m/>
    <s v="F09"/>
    <s v="Academic Year"/>
    <x v="2"/>
    <n v="34"/>
  </r>
  <r>
    <s v="Meyer"/>
    <s v="Bruce"/>
    <s v="A"/>
    <x v="29"/>
    <s v="Capital Planning"/>
    <n v="170000"/>
    <s v="A"/>
    <s v="F"/>
    <m/>
    <m/>
    <s v="A12"/>
    <s v="Fiscal Year"/>
    <x v="0"/>
    <n v="35"/>
  </r>
  <r>
    <s v="Mathis"/>
    <s v="William"/>
    <s v="B"/>
    <x v="14"/>
    <s v="Musical Arts Dean"/>
    <n v="168300"/>
    <s v="A"/>
    <s v="F"/>
    <m/>
    <m/>
    <s v="FAD"/>
    <s v="Fiscal Year"/>
    <x v="1"/>
    <n v="36"/>
  </r>
  <r>
    <s v="Kurtz"/>
    <s v="Andrew"/>
    <s v="J"/>
    <x v="30"/>
    <s v="Fire-Institutional Research"/>
    <n v="167280"/>
    <s v="A"/>
    <s v="F"/>
    <m/>
    <m/>
    <s v="FAD"/>
    <s v="Fiscal Year"/>
    <x v="1"/>
    <n v="37"/>
  </r>
  <r>
    <s v="Lu"/>
    <s v="Hong"/>
    <s v="P"/>
    <x v="11"/>
    <s v="Chemistry Department"/>
    <n v="165900"/>
    <s v="C"/>
    <s v="F"/>
    <n v="15000"/>
    <m/>
    <s v="F09"/>
    <s v="Academic Year"/>
    <x v="2"/>
    <n v="38"/>
  </r>
  <r>
    <s v="Booth"/>
    <s v="Margaret"/>
    <s v="Z"/>
    <x v="31"/>
    <s v="Graduate College"/>
    <n v="165000"/>
    <s v="A"/>
    <s v="F"/>
    <m/>
    <m/>
    <s v="FAD"/>
    <s v="Fiscal Year"/>
    <x v="1"/>
    <n v="39"/>
  </r>
  <r>
    <s v="Li"/>
    <s v="Mingsheng"/>
    <m/>
    <x v="11"/>
    <s v="Finance"/>
    <n v="164613"/>
    <s v="C"/>
    <s v="F"/>
    <n v="3500"/>
    <m/>
    <s v="F09"/>
    <s v="Academic Year"/>
    <x v="2"/>
    <n v="40"/>
  </r>
  <r>
    <s v="Snead"/>
    <s v="Kenneth"/>
    <s v="C"/>
    <x v="11"/>
    <s v="Accounting/MIS"/>
    <n v="163079"/>
    <s v="C"/>
    <s v="F"/>
    <n v="16500"/>
    <m/>
    <s v="F09"/>
    <s v="Academic Year"/>
    <x v="2"/>
    <n v="41"/>
  </r>
  <r>
    <s v="Morgan-Russell"/>
    <s v="Simon"/>
    <s v="N"/>
    <x v="32"/>
    <s v="Honors College"/>
    <n v="162180"/>
    <s v="A"/>
    <s v="F"/>
    <m/>
    <m/>
    <s v="FAD"/>
    <s v="Fiscal Year"/>
    <x v="1"/>
    <n v="42"/>
  </r>
  <r>
    <s v="Schauer"/>
    <s v="Paul"/>
    <s v="C"/>
    <x v="11"/>
    <s v="Accounting/MIS"/>
    <n v="161993"/>
    <s v="C"/>
    <s v="F"/>
    <n v="6000"/>
    <m/>
    <s v="F09"/>
    <s v="Academic Year"/>
    <x v="2"/>
    <n v="43"/>
  </r>
  <r>
    <s v="Hansen"/>
    <s v="Christine"/>
    <s v="A"/>
    <x v="33"/>
    <s v="Development Office"/>
    <n v="160000"/>
    <s v="A"/>
    <s v="F"/>
    <m/>
    <m/>
    <s v="A12"/>
    <s v="Fiscal Year"/>
    <x v="0"/>
    <n v="44"/>
  </r>
  <r>
    <s v="Forbes"/>
    <s v="Malcolm"/>
    <s v="D"/>
    <x v="11"/>
    <s v="Chemistry Department"/>
    <n v="158661"/>
    <s v="C"/>
    <s v="F"/>
    <n v="15000"/>
    <m/>
    <s v="F09"/>
    <s v="Academic Year"/>
    <x v="2"/>
    <n v="45"/>
  </r>
  <r>
    <s v="McCarver"/>
    <s v="Viva"/>
    <s v="L"/>
    <x v="34"/>
    <s v="Human Resources"/>
    <n v="158100"/>
    <s v="A"/>
    <s v="F"/>
    <m/>
    <m/>
    <s v="A12"/>
    <s v="Fiscal Year"/>
    <x v="0"/>
    <n v="46"/>
  </r>
  <r>
    <s v="Matuga"/>
    <s v="Julia"/>
    <s v="M"/>
    <x v="35"/>
    <s v="Office of the Provost"/>
    <n v="158100"/>
    <s v="A"/>
    <s v="F"/>
    <m/>
    <m/>
    <s v="FAD"/>
    <s v="Fiscal Year"/>
    <x v="1"/>
    <n v="47"/>
  </r>
  <r>
    <s v="Coleman"/>
    <s v="Fred"/>
    <s v="L"/>
    <x v="36"/>
    <s v="Accounting/MIS"/>
    <n v="154206"/>
    <s v="C"/>
    <s v="F"/>
    <m/>
    <m/>
    <s v="F09"/>
    <s v="Academic Year"/>
    <x v="2"/>
    <n v="48"/>
  </r>
  <r>
    <s v="Rush"/>
    <s v="Stephen"/>
    <s v="R"/>
    <x v="36"/>
    <s v="Finance"/>
    <n v="154098"/>
    <s v="C"/>
    <s v="F"/>
    <m/>
    <m/>
    <s v="F09"/>
    <s v="Academic Year"/>
    <x v="2"/>
    <n v="49"/>
  </r>
  <r>
    <s v="Midden"/>
    <s v="W"/>
    <s v="R"/>
    <x v="37"/>
    <s v="Cosmos"/>
    <n v="153651"/>
    <s v="A"/>
    <s v="F"/>
    <n v="2500"/>
    <m/>
    <s v="FAD"/>
    <s v="Fiscal Year"/>
    <x v="1"/>
    <n v="50"/>
  </r>
  <r>
    <s v="McKinney"/>
    <s v="Earl"/>
    <s v="H"/>
    <x v="11"/>
    <s v="Accounting/MIS"/>
    <n v="153339"/>
    <s v="C"/>
    <s v="F"/>
    <n v="12000"/>
    <m/>
    <s v="F09"/>
    <s v="Academic Year"/>
    <x v="2"/>
    <n v="51"/>
  </r>
  <r>
    <s v="Brown"/>
    <s v="Susan"/>
    <s v="L"/>
    <x v="38"/>
    <s v="Sociology Department"/>
    <n v="152317"/>
    <s v="A"/>
    <s v="F"/>
    <n v="29847"/>
    <m/>
    <s v="FAD"/>
    <s v="Fiscal Year"/>
    <x v="1"/>
    <n v="52"/>
  </r>
  <r>
    <s v="Liu"/>
    <s v="Liuling"/>
    <m/>
    <x v="36"/>
    <s v="Finance"/>
    <n v="152081"/>
    <s v="C"/>
    <s v="F"/>
    <m/>
    <m/>
    <s v="F09"/>
    <s v="Academic Year"/>
    <x v="2"/>
    <n v="53"/>
  </r>
  <r>
    <s v="Wooldridge"/>
    <s v="Deborah"/>
    <s v="G"/>
    <x v="39"/>
    <s v="Family &amp; Consumer Sciences"/>
    <n v="151987"/>
    <s v="A"/>
    <s v="F"/>
    <n v="8000"/>
    <m/>
    <s v="FAD"/>
    <s v="Fiscal Year"/>
    <x v="1"/>
    <n v="54"/>
  </r>
  <r>
    <s v="Sullivan"/>
    <s v="Sherry"/>
    <s v="E"/>
    <x v="11"/>
    <s v="Management"/>
    <n v="151766"/>
    <s v="C"/>
    <s v="F"/>
    <m/>
    <m/>
    <s v="F09"/>
    <s v="Academic Year"/>
    <x v="2"/>
    <n v="55"/>
  </r>
  <r>
    <s v="Reid"/>
    <s v="David"/>
    <s v="A"/>
    <x v="26"/>
    <s v="Marketing"/>
    <n v="151259"/>
    <s v="C"/>
    <s v="F"/>
    <m/>
    <m/>
    <s v="F09"/>
    <s v="Academic Year"/>
    <x v="2"/>
    <n v="56"/>
  </r>
  <r>
    <s v="Laird"/>
    <s v="John"/>
    <s v="B"/>
    <x v="38"/>
    <s v="Physics &amp; Astronomy"/>
    <n v="150798"/>
    <s v="A"/>
    <s v="F"/>
    <n v="18516"/>
    <m/>
    <s v="FAD"/>
    <s v="Fiscal Year"/>
    <x v="1"/>
    <n v="57"/>
  </r>
  <r>
    <s v="Bizarro"/>
    <s v="Pascal"/>
    <s v="A"/>
    <x v="26"/>
    <s v="Accounting/MIS"/>
    <n v="149960"/>
    <s v="C"/>
    <s v="F"/>
    <n v="16500"/>
    <m/>
    <s v="F09"/>
    <s v="Academic Year"/>
    <x v="2"/>
    <n v="58"/>
  </r>
  <r>
    <s v="Garcia"/>
    <s v="Luis"/>
    <s v="A"/>
    <x v="26"/>
    <s v="Accounting/MIS"/>
    <n v="147766"/>
    <s v="C"/>
    <s v="F"/>
    <m/>
    <m/>
    <s v="F09"/>
    <s v="Academic Year"/>
    <x v="2"/>
    <n v="59"/>
  </r>
  <r>
    <s v="Manning"/>
    <s v="Wendy"/>
    <s v="D"/>
    <x v="11"/>
    <s v="Sociology Department"/>
    <n v="147686"/>
    <s v="C"/>
    <s v="F"/>
    <n v="5000"/>
    <m/>
    <s v="F09"/>
    <s v="Academic Year"/>
    <x v="2"/>
    <n v="60"/>
  </r>
  <r>
    <s v="Kresman"/>
    <s v="Raymon"/>
    <s v="I"/>
    <x v="11"/>
    <s v="Computer Science"/>
    <n v="145689"/>
    <s v="C"/>
    <s v="F"/>
    <n v="1000"/>
    <m/>
    <s v="F09"/>
    <s v="Academic Year"/>
    <x v="2"/>
    <n v="61"/>
  </r>
  <r>
    <s v="McGrath"/>
    <s v="Richard"/>
    <s v="N"/>
    <x v="11"/>
    <s v="Applied Statistics/Oper Res"/>
    <n v="145136"/>
    <s v="C"/>
    <s v="F"/>
    <m/>
    <m/>
    <s v="F09"/>
    <s v="Academic Year"/>
    <x v="2"/>
    <n v="62"/>
  </r>
  <r>
    <s v="Swartz"/>
    <s v="Sha ron"/>
    <s v="L"/>
    <x v="40"/>
    <s v="Finance &amp; Administration"/>
    <n v="144778"/>
    <s v="A"/>
    <s v="F"/>
    <m/>
    <m/>
    <s v="A12"/>
    <s v="Fiscal Year"/>
    <x v="0"/>
    <n v="63"/>
  </r>
  <r>
    <s v="Kubasek"/>
    <s v="Nancy"/>
    <s v="K"/>
    <x v="11"/>
    <s v="Economics Dept"/>
    <n v="143931"/>
    <s v="C"/>
    <s v="F"/>
    <m/>
    <m/>
    <s v="F09"/>
    <s v="Academic Year"/>
    <x v="2"/>
    <n v="64"/>
  </r>
  <r>
    <s v="Sawaya"/>
    <s v="William"/>
    <s v="J"/>
    <x v="26"/>
    <s v="Management"/>
    <n v="143054"/>
    <s v="C"/>
    <s v="F"/>
    <m/>
    <m/>
    <s v="F09"/>
    <s v="Academic Year"/>
    <x v="2"/>
    <n v="65"/>
  </r>
  <r>
    <s v="Gremler"/>
    <s v="Dwayne"/>
    <s v="D"/>
    <x v="11"/>
    <s v="Marketing"/>
    <n v="141683"/>
    <s v="C"/>
    <s v="F"/>
    <m/>
    <m/>
    <s v="F09"/>
    <s v="Academic Year"/>
    <x v="2"/>
    <n v="66"/>
  </r>
  <r>
    <s v="Leigh"/>
    <s v="Bradley"/>
    <s v="K"/>
    <x v="41"/>
    <s v="Business Operations"/>
    <n v="141194"/>
    <s v="A"/>
    <s v="F"/>
    <n v="9900"/>
    <m/>
    <s v="A12"/>
    <s v="Fiscal Year"/>
    <x v="0"/>
    <n v="67"/>
  </r>
  <r>
    <s v="Eliano"/>
    <s v="Perry"/>
    <m/>
    <x v="42"/>
    <s v="Football"/>
    <n v="141143"/>
    <s v="A"/>
    <s v="F"/>
    <m/>
    <m/>
    <s v="A12"/>
    <s v="Fiscal Year"/>
    <x v="0"/>
    <n v="68"/>
  </r>
  <r>
    <s v="Chao"/>
    <s v="Joseph"/>
    <s v="T"/>
    <x v="43"/>
    <s v="Computer Science"/>
    <n v="139543"/>
    <s v="A"/>
    <s v="F"/>
    <n v="15000"/>
    <m/>
    <s v="FAD"/>
    <s v="Fiscal Year"/>
    <x v="1"/>
    <n v="69"/>
  </r>
  <r>
    <s v="Sakthivel"/>
    <s v="Sachidanandam"/>
    <m/>
    <x v="11"/>
    <s v="Accounting/MIS"/>
    <n v="139057"/>
    <s v="C"/>
    <s v="F"/>
    <m/>
    <m/>
    <s v="F09"/>
    <s v="Academic Year"/>
    <x v="2"/>
    <n v="70"/>
  </r>
  <r>
    <s v="Waggoner"/>
    <s v="Todd"/>
    <s v="C"/>
    <x v="27"/>
    <s v="Col of Technology Adm"/>
    <n v="138229"/>
    <s v="A"/>
    <s v="F"/>
    <n v="6000"/>
    <m/>
    <s v="FAD"/>
    <s v="Fiscal Year"/>
    <x v="1"/>
    <n v="71"/>
  </r>
  <r>
    <s v="Thomas"/>
    <s v="Sheri"/>
    <m/>
    <x v="44"/>
    <s v="Information Technology Service"/>
    <n v="137681"/>
    <s v="A"/>
    <s v="F"/>
    <m/>
    <m/>
    <s v="A12"/>
    <s v="Fiscal Year"/>
    <x v="0"/>
    <n v="72"/>
  </r>
  <r>
    <s v="Jetley"/>
    <s v="Sudershan"/>
    <s v="K"/>
    <x v="27"/>
    <s v="Col of Technology Adm"/>
    <n v="137331"/>
    <s v="A"/>
    <s v="F"/>
    <n v="6000"/>
    <m/>
    <s v="FAD"/>
    <s v="Fiscal Year"/>
    <x v="1"/>
    <n v="73"/>
  </r>
  <r>
    <s v="Stafford"/>
    <s v="Laura"/>
    <s v="L"/>
    <x v="45"/>
    <s v="School of Media and Comm"/>
    <n v="137137"/>
    <s v="A"/>
    <s v="F"/>
    <n v="8000"/>
    <m/>
    <s v="FAD"/>
    <s v="Fiscal Year"/>
    <x v="1"/>
    <n v="74"/>
  </r>
  <r>
    <s v="Rich"/>
    <s v="Gregory"/>
    <s v="A"/>
    <x v="26"/>
    <s v="Marketing"/>
    <n v="137057"/>
    <s v="C"/>
    <s v="F"/>
    <m/>
    <m/>
    <s v="F09"/>
    <s v="Academic Year"/>
    <x v="2"/>
    <n v="75"/>
  </r>
  <r>
    <s v="Woodruff"/>
    <s v="Ronny"/>
    <s v="C"/>
    <x v="11"/>
    <s v="Biological Science"/>
    <n v="137000"/>
    <s v="C"/>
    <s v="F"/>
    <m/>
    <m/>
    <s v="F09"/>
    <s v="Academic Year"/>
    <x v="2"/>
    <n v="76"/>
  </r>
  <r>
    <s v="Cady"/>
    <s v="Steven"/>
    <s v="H"/>
    <x v="26"/>
    <s v="Management"/>
    <n v="136381"/>
    <s v="C"/>
    <s v="F"/>
    <m/>
    <m/>
    <s v="F09"/>
    <s v="Academic Year"/>
    <x v="2"/>
    <n v="77"/>
  </r>
  <r>
    <s v="Zickar"/>
    <s v="Michael"/>
    <s v="J"/>
    <x v="46"/>
    <s v="Psychology Department"/>
    <n v="135623"/>
    <s v="A"/>
    <s v="F"/>
    <n v="9000"/>
    <m/>
    <s v="FAD"/>
    <s v="Fiscal Year"/>
    <x v="1"/>
    <n v="78"/>
  </r>
  <r>
    <s v="Sivaguru"/>
    <s v="Jayaraman"/>
    <m/>
    <x v="11"/>
    <s v="Chemistry Department"/>
    <n v="135000"/>
    <s v="C"/>
    <s v="F"/>
    <n v="5000"/>
    <m/>
    <s v="F09"/>
    <s v="Academic Year"/>
    <x v="2"/>
    <n v="79"/>
  </r>
  <r>
    <s v="Meyer"/>
    <s v="Jeffrey"/>
    <s v="D"/>
    <x v="26"/>
    <s v="Marketing"/>
    <n v="134264"/>
    <s v="C"/>
    <s v="F"/>
    <m/>
    <m/>
    <s v="F09"/>
    <s v="Academic Year"/>
    <x v="2"/>
    <n v="80"/>
  </r>
  <r>
    <s v="Gonzalez"/>
    <s v="Alberto"/>
    <m/>
    <x v="11"/>
    <s v="Dept of Communication"/>
    <n v="134208"/>
    <s v="C"/>
    <s v="F"/>
    <m/>
    <m/>
    <s v="F09"/>
    <s v="Academic Year"/>
    <x v="2"/>
    <n v="81"/>
  </r>
  <r>
    <s v="Chibucos"/>
    <s v="Thomas"/>
    <s v="R"/>
    <x v="11"/>
    <s v="Family &amp; Consumer Sciences"/>
    <n v="133677"/>
    <s v="C"/>
    <s v="F"/>
    <m/>
    <m/>
    <s v="F09"/>
    <s v="Academic Year"/>
    <x v="2"/>
    <n v="82"/>
  </r>
  <r>
    <s v="Wheeler"/>
    <s v="Jane"/>
    <s v="V"/>
    <x v="26"/>
    <s v="Management"/>
    <n v="133378"/>
    <s v="C"/>
    <s v="F"/>
    <m/>
    <m/>
    <s v="F09"/>
    <s v="Academic Year"/>
    <x v="2"/>
    <n v="83"/>
  </r>
  <r>
    <s v="Chen"/>
    <s v="Hanfeng"/>
    <m/>
    <x v="38"/>
    <s v="Math and Statistics Dept"/>
    <n v="133250"/>
    <s v="A"/>
    <s v="F"/>
    <n v="8500"/>
    <m/>
    <s v="FAD"/>
    <s v="Fiscal Year"/>
    <x v="1"/>
    <n v="84"/>
  </r>
  <r>
    <s v="O'Neil"/>
    <s v="Deborah"/>
    <s v="A"/>
    <x v="26"/>
    <s v="Management"/>
    <n v="132445"/>
    <s v="C"/>
    <s v="F"/>
    <n v="500"/>
    <m/>
    <s v="F09"/>
    <s v="Academic Year"/>
    <x v="2"/>
    <n v="85"/>
  </r>
  <r>
    <s v="Charville"/>
    <s v="Mark"/>
    <s v="R"/>
    <x v="47"/>
    <s v="Fire-Budget &amp; Operations"/>
    <n v="131964"/>
    <s v="A"/>
    <s v="F"/>
    <m/>
    <m/>
    <s v="A12"/>
    <s v="Fiscal Year"/>
    <x v="0"/>
    <n v="86"/>
  </r>
  <r>
    <s v="Capar"/>
    <s v="Ibrahim"/>
    <m/>
    <x v="36"/>
    <s v="Applied Statistics/Oper Res"/>
    <n v="131862"/>
    <s v="C"/>
    <s v="F"/>
    <m/>
    <m/>
    <s v="F09"/>
    <s v="Academic Year"/>
    <x v="2"/>
    <n v="87"/>
  </r>
  <r>
    <s v="Muir"/>
    <s v="Lon"/>
    <s v="C"/>
    <x v="48"/>
    <s v="Pharmacy"/>
    <n v="131594"/>
    <s v="A"/>
    <s v="F"/>
    <m/>
    <m/>
    <s v="A12"/>
    <s v="Fiscal Year"/>
    <x v="0"/>
    <n v="88"/>
  </r>
  <r>
    <s v="Zhang"/>
    <s v="Man"/>
    <m/>
    <x v="26"/>
    <s v="Management"/>
    <n v="131518"/>
    <s v="C"/>
    <s v="F"/>
    <m/>
    <m/>
    <s v="F09"/>
    <s v="Academic Year"/>
    <x v="2"/>
    <n v="89"/>
  </r>
  <r>
    <s v="Katzner"/>
    <s v="Louis"/>
    <s v="I"/>
    <x v="11"/>
    <s v="Philosophy Department"/>
    <n v="130340"/>
    <s v="C"/>
    <s v="F"/>
    <m/>
    <m/>
    <s v="F09"/>
    <s v="Academic Year"/>
    <x v="2"/>
    <n v="90"/>
  </r>
  <r>
    <s v="Weisstein"/>
    <s v="Fei"/>
    <s v="L"/>
    <x v="36"/>
    <s v="Marketing"/>
    <n v="130169"/>
    <s v="C"/>
    <s v="F"/>
    <m/>
    <m/>
    <s v="F09"/>
    <s v="Academic Year"/>
    <x v="2"/>
    <n v="91"/>
  </r>
  <r>
    <s v="Shergalis"/>
    <s v="Barbara"/>
    <s v="B"/>
    <x v="49"/>
    <s v="Design &amp; Construction"/>
    <n v="130102"/>
    <s v="A"/>
    <s v="F"/>
    <m/>
    <m/>
    <s v="A12"/>
    <s v="Fiscal Year"/>
    <x v="0"/>
    <n v="92"/>
  </r>
  <r>
    <s v="Sasidharan"/>
    <s v="Sharath"/>
    <m/>
    <x v="26"/>
    <s v="Accounting/MIS"/>
    <n v="130000"/>
    <s v="C"/>
    <s v="F"/>
    <m/>
    <m/>
    <s v="F09"/>
    <s v="Academic Year"/>
    <x v="2"/>
    <n v="93"/>
  </r>
  <r>
    <s v="Ray"/>
    <s v="Katerina"/>
    <s v="R"/>
    <x v="11"/>
    <s v="School of Art"/>
    <n v="129731"/>
    <s v="C"/>
    <s v="F"/>
    <m/>
    <m/>
    <s v="F09"/>
    <s v="Academic Year"/>
    <x v="2"/>
    <n v="94"/>
  </r>
  <r>
    <s v="Pauken"/>
    <s v="Patrick"/>
    <s v="D"/>
    <x v="50"/>
    <s v="School of Ed Found, Lead &amp; Pol"/>
    <n v="129454"/>
    <s v="A"/>
    <s v="F"/>
    <n v="23000"/>
    <m/>
    <s v="FAD"/>
    <s v="Fiscal Year"/>
    <x v="1"/>
    <n v="95"/>
  </r>
  <r>
    <s v="Hewitt"/>
    <s v="Lynne"/>
    <s v="E"/>
    <x v="38"/>
    <s v="Comm. Sciences &amp; Disorders"/>
    <n v="129267"/>
    <s v="A"/>
    <s v="F"/>
    <n v="6000"/>
    <m/>
    <s v="FAD"/>
    <s v="Fiscal Year"/>
    <x v="1"/>
    <n v="96"/>
  </r>
  <r>
    <s v="Vanderhart"/>
    <s v="Peter"/>
    <s v="G"/>
    <x v="11"/>
    <s v="Economics Dept"/>
    <n v="129259"/>
    <s v="C"/>
    <s v="F"/>
    <n v="6000"/>
    <m/>
    <s v="F09"/>
    <s v="Academic Year"/>
    <x v="2"/>
    <n v="97"/>
  </r>
  <r>
    <s v="Berger"/>
    <s v="Bonnie"/>
    <s v="G"/>
    <x v="11"/>
    <s v="School of HMSLS"/>
    <n v="128793"/>
    <s v="C"/>
    <s v="F"/>
    <m/>
    <m/>
    <s v="F09"/>
    <s v="Academic Year"/>
    <x v="2"/>
    <n v="98"/>
  </r>
  <r>
    <s v="Klopfer"/>
    <s v="Dale"/>
    <s v="S"/>
    <x v="51"/>
    <s v="A&amp;S Dean"/>
    <n v="128773"/>
    <s v="A"/>
    <s v="F"/>
    <n v="9000"/>
    <m/>
    <s v="FAD"/>
    <s v="Fiscal Year"/>
    <x v="1"/>
    <n v="99"/>
  </r>
  <r>
    <s v="Ewing"/>
    <s v="Douglas"/>
    <s v="R"/>
    <x v="36"/>
    <s v="Marketing"/>
    <n v="128418"/>
    <s v="C"/>
    <s v="F"/>
    <m/>
    <m/>
    <s v="F09"/>
    <s v="Academic Year"/>
    <x v="2"/>
    <n v="100"/>
  </r>
  <r>
    <s v="Hughes"/>
    <s v="Christopher"/>
    <s v="C"/>
    <x v="52"/>
    <s v="Intercollegiate Athletics"/>
    <n v="127969"/>
    <s v="A"/>
    <s v="F"/>
    <m/>
    <m/>
    <s v="A12"/>
    <s v="Fiscal Year"/>
    <x v="0"/>
    <n v="101"/>
  </r>
  <r>
    <s v="Campbell"/>
    <s v="Michael"/>
    <s v="A"/>
    <x v="53"/>
    <s v="Police Division"/>
    <n v="127500"/>
    <s v="A"/>
    <s v="F"/>
    <m/>
    <m/>
    <s v="A12"/>
    <s v="Fiscal Year"/>
    <x v="0"/>
    <n v="102"/>
  </r>
  <r>
    <s v="Goberman"/>
    <s v="Alexander"/>
    <s v="M"/>
    <x v="27"/>
    <s v="Graduate College"/>
    <n v="127436"/>
    <s v="A"/>
    <s v="F"/>
    <n v="7500"/>
    <m/>
    <s v="FAD"/>
    <s v="Fiscal Year"/>
    <x v="1"/>
    <n v="103"/>
  </r>
  <r>
    <s v="Titus"/>
    <s v="Philip"/>
    <s v="A"/>
    <x v="26"/>
    <s v="Marketing"/>
    <n v="127373"/>
    <s v="C"/>
    <s v="F"/>
    <m/>
    <m/>
    <s v="F09"/>
    <s v="Academic Year"/>
    <x v="2"/>
    <n v="104"/>
  </r>
  <r>
    <s v="Koppitsch"/>
    <s v="Steven"/>
    <s v="E"/>
    <x v="36"/>
    <s v="Marketing"/>
    <n v="127318"/>
    <s v="C"/>
    <s v="F"/>
    <m/>
    <m/>
    <s v="F09"/>
    <s v="Academic Year"/>
    <x v="2"/>
    <n v="105"/>
  </r>
  <r>
    <s v="Seals"/>
    <s v="Mark"/>
    <s v="A"/>
    <x v="54"/>
    <s v="School of Teaching &amp; Learning"/>
    <n v="127000"/>
    <s v="A"/>
    <s v="F"/>
    <n v="9000"/>
    <m/>
    <s v="FAD"/>
    <s v="Fiscal Year"/>
    <x v="1"/>
    <n v="106"/>
  </r>
  <r>
    <s v="Albert"/>
    <s v="James"/>
    <s v="H"/>
    <x v="11"/>
    <s v="Math and Statistics Dept"/>
    <n v="126891"/>
    <s v="C"/>
    <s v="F"/>
    <m/>
    <m/>
    <s v="F09"/>
    <s v="Academic Year"/>
    <x v="2"/>
    <n v="107"/>
  </r>
  <r>
    <s v="Sarder"/>
    <s v="MD"/>
    <s v="B"/>
    <x v="55"/>
    <s v="Dept Engineering Technologies"/>
    <n v="126500"/>
    <s v="A"/>
    <s v="F"/>
    <n v="5000"/>
    <m/>
    <s v="FAD"/>
    <s v="Fiscal Year"/>
    <x v="1"/>
    <n v="108"/>
  </r>
  <r>
    <s v="Haschak"/>
    <s v="Matthew"/>
    <m/>
    <x v="56"/>
    <s v="Information Technology Service"/>
    <n v="125816"/>
    <s v="A"/>
    <s v="F"/>
    <m/>
    <m/>
    <s v="A12"/>
    <s v="Fiscal Year"/>
    <x v="0"/>
    <n v="109"/>
  </r>
  <r>
    <s v="Rajaei"/>
    <s v="Hassan"/>
    <m/>
    <x v="11"/>
    <s v="Computer Science"/>
    <n v="125671"/>
    <s v="C"/>
    <s v="F"/>
    <m/>
    <m/>
    <s v="F09"/>
    <s v="Academic Year"/>
    <x v="2"/>
    <n v="110"/>
  </r>
  <r>
    <s v="Webb"/>
    <s v="Jodi"/>
    <s v="E"/>
    <x v="57"/>
    <s v="VP Student Affairs"/>
    <n v="125511"/>
    <s v="A"/>
    <s v="F"/>
    <m/>
    <m/>
    <s v="A12"/>
    <s v="Fiscal Year"/>
    <x v="0"/>
    <n v="111"/>
  </r>
  <r>
    <s v="Miner"/>
    <s v="Jeffrey"/>
    <s v="G"/>
    <x v="38"/>
    <s v="Biological Science"/>
    <n v="125463"/>
    <s v="A"/>
    <s v="F"/>
    <n v="9000"/>
    <m/>
    <s v="FAD"/>
    <s v="Fiscal Year"/>
    <x v="1"/>
    <n v="112"/>
  </r>
  <r>
    <s v="Brooks"/>
    <s v="Margaret"/>
    <s v="E"/>
    <x v="26"/>
    <s v="Management"/>
    <n v="125156"/>
    <s v="C"/>
    <s v="F"/>
    <m/>
    <m/>
    <s v="F09"/>
    <s v="Academic Year"/>
    <x v="2"/>
    <n v="113"/>
  </r>
  <r>
    <s v="Mattiace"/>
    <s v="Lisa"/>
    <s v="C"/>
    <x v="58"/>
    <s v="Office of the President"/>
    <n v="124916"/>
    <s v="A"/>
    <s v="F"/>
    <n v="3500"/>
    <m/>
    <s v="A12"/>
    <s v="Fiscal Year"/>
    <x v="0"/>
    <n v="114"/>
  </r>
  <r>
    <s v="Simon"/>
    <s v="Marc"/>
    <s v="V"/>
    <x v="59"/>
    <s v="Political Science Department"/>
    <n v="124710"/>
    <s v="A"/>
    <s v="F"/>
    <n v="6500"/>
    <m/>
    <s v="FAD"/>
    <s v="Fiscal Year"/>
    <x v="1"/>
    <n v="115"/>
  </r>
  <r>
    <s v="Swope"/>
    <s v="Brian"/>
    <s v="L"/>
    <x v="60"/>
    <s v="Design &amp; Construction"/>
    <n v="123704"/>
    <s v="A"/>
    <s v="F"/>
    <m/>
    <m/>
    <s v="A12"/>
    <s v="Fiscal Year"/>
    <x v="0"/>
    <n v="116"/>
  </r>
  <r>
    <s v="Lab"/>
    <s v="Steven"/>
    <s v="P"/>
    <x v="11"/>
    <s v="Human Services Department"/>
    <n v="123605"/>
    <s v="C"/>
    <s v="F"/>
    <n v="6000"/>
    <m/>
    <s v="F09"/>
    <s v="Academic Year"/>
    <x v="2"/>
    <n v="117"/>
  </r>
  <r>
    <s v="Waddle"/>
    <s v="Robert"/>
    <s v="M"/>
    <x v="33"/>
    <s v="Capital Planning"/>
    <n v="123534"/>
    <s v="A"/>
    <s v="F"/>
    <m/>
    <m/>
    <s v="A12"/>
    <s v="Fiscal Year"/>
    <x v="0"/>
    <n v="118"/>
  </r>
  <r>
    <s v="Cable"/>
    <s v="John"/>
    <s v="R"/>
    <x v="61"/>
    <s v="Chemistry Department"/>
    <n v="123528"/>
    <s v="A"/>
    <s v="F"/>
    <n v="7500"/>
    <m/>
    <s v="FAD"/>
    <s v="Fiscal Year"/>
    <x v="1"/>
    <n v="119"/>
  </r>
  <r>
    <s v="Lambert"/>
    <s v="James"/>
    <m/>
    <x v="62"/>
    <s v="Internal Auditing"/>
    <n v="123265"/>
    <s v="A"/>
    <s v="F"/>
    <m/>
    <m/>
    <s v="A12"/>
    <s v="Fiscal Year"/>
    <x v="0"/>
    <n v="120"/>
  </r>
  <r>
    <s v="Rosenberg"/>
    <s v="Harold"/>
    <m/>
    <x v="11"/>
    <s v="Psychology Department"/>
    <n v="121793"/>
    <s v="C"/>
    <s v="F"/>
    <m/>
    <m/>
    <s v="F09"/>
    <s v="Academic Year"/>
    <x v="2"/>
    <n v="121"/>
  </r>
  <r>
    <s v="Dubow"/>
    <s v="Eric"/>
    <s v="F"/>
    <x v="11"/>
    <s v="Psychology Department"/>
    <n v="121521"/>
    <s v="C"/>
    <s v="F"/>
    <m/>
    <m/>
    <s v="F09"/>
    <s v="Academic Year"/>
    <x v="2"/>
    <n v="122"/>
  </r>
  <r>
    <s v="Scherer"/>
    <s v="Ronald"/>
    <s v="C"/>
    <x v="11"/>
    <s v="Comm. Sciences &amp; Disorders"/>
    <n v="121331"/>
    <s v="C"/>
    <s v="F"/>
    <m/>
    <m/>
    <s v="F09"/>
    <s v="Academic Year"/>
    <x v="2"/>
    <n v="123"/>
  </r>
  <r>
    <s v="Chang"/>
    <s v="Jane"/>
    <s v="Y"/>
    <x v="26"/>
    <s v="Applied Statistics/Oper Res"/>
    <n v="121030"/>
    <s v="C"/>
    <s v="F"/>
    <m/>
    <m/>
    <s v="F09"/>
    <s v="Academic Year"/>
    <x v="2"/>
    <n v="124"/>
  </r>
  <r>
    <s v="Murray"/>
    <s v="Mary"/>
    <s v="M"/>
    <x v="27"/>
    <s v="College of Education - Admin"/>
    <n v="120976"/>
    <s v="A"/>
    <s v="F"/>
    <n v="10000"/>
    <m/>
    <s v="FAD"/>
    <s v="Fiscal Year"/>
    <x v="1"/>
    <n v="125"/>
  </r>
  <r>
    <s v="Moore"/>
    <s v="Paul"/>
    <s v="A"/>
    <x v="11"/>
    <s v="Biological Science"/>
    <n v="120841"/>
    <s v="C"/>
    <s v="F"/>
    <m/>
    <m/>
    <s v="F09"/>
    <s v="Academic Year"/>
    <x v="2"/>
    <n v="126"/>
  </r>
  <r>
    <s v="Bullerjahn"/>
    <s v="George"/>
    <s v="S"/>
    <x v="11"/>
    <s v="Biological Science"/>
    <n v="120801"/>
    <s v="C"/>
    <s v="F"/>
    <n v="3000"/>
    <m/>
    <s v="F09"/>
    <s v="Academic Year"/>
    <x v="2"/>
    <n v="127"/>
  </r>
  <r>
    <s v="Cesarini"/>
    <s v="Paul"/>
    <s v="A"/>
    <x v="63"/>
    <s v="On-Line &amp; Summer Acad Progs"/>
    <n v="120744"/>
    <s v="A"/>
    <s v="F"/>
    <n v="16187"/>
    <m/>
    <s v="FAD"/>
    <s v="Fiscal Year"/>
    <x v="1"/>
    <n v="128"/>
  </r>
  <r>
    <s v="Messenheimer"/>
    <s v="Trinka"/>
    <s v="E"/>
    <x v="64"/>
    <s v="Schl of Intervention Svcs"/>
    <n v="120561"/>
    <s v="A"/>
    <s v="F"/>
    <n v="9500"/>
    <m/>
    <s v="FAD"/>
    <s v="Fiscal Year"/>
    <x v="1"/>
    <n v="129"/>
  </r>
  <r>
    <s v="Rogers"/>
    <s v="Scott"/>
    <s v="O"/>
    <x v="11"/>
    <s v="Biological Science"/>
    <n v="120300"/>
    <s v="C"/>
    <s v="F"/>
    <m/>
    <m/>
    <s v="F09"/>
    <s v="Academic Year"/>
    <x v="2"/>
    <n v="130"/>
  </r>
  <r>
    <s v="Swanson"/>
    <s v="Robert"/>
    <s v="E"/>
    <x v="65"/>
    <s v="Controller's Office"/>
    <n v="120000"/>
    <s v="A"/>
    <s v="F"/>
    <m/>
    <m/>
    <s v="A12"/>
    <s v="Fiscal Year"/>
    <x v="0"/>
    <n v="131"/>
  </r>
  <r>
    <s v="Schneider"/>
    <s v="Raymond"/>
    <s v="G"/>
    <x v="66"/>
    <s v="School of HMSLS"/>
    <n v="119542"/>
    <s v="A"/>
    <s v="F"/>
    <n v="9000"/>
    <m/>
    <s v="FAD"/>
    <s v="Fiscal Year"/>
    <x v="1"/>
    <n v="132"/>
  </r>
  <r>
    <s v="DeMaris"/>
    <s v="Alfred"/>
    <m/>
    <x v="11"/>
    <s v="Sociology Department"/>
    <n v="119228"/>
    <s v="C"/>
    <s v="F"/>
    <m/>
    <m/>
    <s v="F09"/>
    <s v="Academic Year"/>
    <x v="2"/>
    <n v="133"/>
  </r>
  <r>
    <s v="Fulcher"/>
    <s v="Lewis"/>
    <s v="P"/>
    <x v="11"/>
    <s v="Physics &amp; Astronomy"/>
    <n v="119174"/>
    <s v="C"/>
    <s v="F"/>
    <m/>
    <m/>
    <s v="F09"/>
    <s v="Academic Year"/>
    <x v="2"/>
    <n v="134"/>
  </r>
  <r>
    <s v="Melkote"/>
    <s v="Srinivas"/>
    <s v="R"/>
    <x v="11"/>
    <s v="Dept of Telecommunications"/>
    <n v="118378"/>
    <s v="C"/>
    <s v="F"/>
    <m/>
    <m/>
    <s v="F09"/>
    <s v="Academic Year"/>
    <x v="2"/>
    <n v="135"/>
  </r>
  <r>
    <s v="Bingman"/>
    <s v="Verner"/>
    <s v="P"/>
    <x v="11"/>
    <s v="Psychology Department"/>
    <n v="118220"/>
    <s v="C"/>
    <s v="F"/>
    <m/>
    <m/>
    <s v="F09"/>
    <s v="Academic Year"/>
    <x v="2"/>
    <n v="136"/>
  </r>
  <r>
    <s v="Quinn"/>
    <s v="J"/>
    <s v="K"/>
    <x v="11"/>
    <s v="Economics Dept"/>
    <n v="118079"/>
    <s v="C"/>
    <s v="F"/>
    <m/>
    <m/>
    <s v="F09"/>
    <s v="Academic Year"/>
    <x v="2"/>
    <n v="137"/>
  </r>
  <r>
    <s v="Joyner"/>
    <s v="Kara"/>
    <m/>
    <x v="11"/>
    <s v="Sociology Department"/>
    <n v="117929"/>
    <s v="C"/>
    <s v="F"/>
    <m/>
    <m/>
    <s v="F09"/>
    <s v="Academic Year"/>
    <x v="2"/>
    <n v="138"/>
  </r>
  <r>
    <s v="Rump"/>
    <s v="Christopher"/>
    <s v="M"/>
    <x v="26"/>
    <s v="Applied Statistics/Oper Res"/>
    <n v="117843"/>
    <s v="C"/>
    <s v="F"/>
    <m/>
    <m/>
    <s v="F09"/>
    <s v="Academic Year"/>
    <x v="2"/>
    <n v="139"/>
  </r>
  <r>
    <s v="Arakaki"/>
    <s v="Joel"/>
    <s v="M"/>
    <x v="67"/>
    <s v="Information Technology Service"/>
    <n v="117300"/>
    <s v="A"/>
    <s v="F"/>
    <m/>
    <m/>
    <s v="A12"/>
    <s v="Fiscal Year"/>
    <x v="0"/>
    <n v="140"/>
  </r>
  <r>
    <s v="Longmore"/>
    <s v="Monica"/>
    <s v="A"/>
    <x v="11"/>
    <s v="Sociology Department"/>
    <n v="117247"/>
    <s v="C"/>
    <s v="F"/>
    <m/>
    <m/>
    <s v="F09"/>
    <s v="Academic Year"/>
    <x v="2"/>
    <n v="141"/>
  </r>
  <r>
    <s v="Roberts"/>
    <s v="Sheila"/>
    <s v="J"/>
    <x v="68"/>
    <s v="Office of the Provost"/>
    <n v="116719"/>
    <s v="A"/>
    <s v="F"/>
    <n v="23281"/>
    <m/>
    <s v="FAD"/>
    <s v="Fiscal Year"/>
    <x v="1"/>
    <n v="142"/>
  </r>
  <r>
    <s v="Smith"/>
    <s v="Dale"/>
    <s v="W"/>
    <x v="11"/>
    <s v="Physics &amp; Astronomy"/>
    <n v="116700"/>
    <s v="C"/>
    <s v="F"/>
    <n v="3000"/>
    <m/>
    <s v="F09"/>
    <s v="Academic Year"/>
    <x v="2"/>
    <n v="143"/>
  </r>
  <r>
    <s v="Wilson"/>
    <s v="Maureen"/>
    <s v="E"/>
    <x v="69"/>
    <s v="Higher Ed and Student Affairs"/>
    <n v="116677"/>
    <s v="A"/>
    <s v="F"/>
    <n v="8000"/>
    <m/>
    <s v="FAD"/>
    <s v="Fiscal Year"/>
    <x v="1"/>
    <n v="144"/>
  </r>
  <r>
    <s v="Shin"/>
    <s v="HoWook"/>
    <m/>
    <x v="36"/>
    <s v="Management"/>
    <n v="116598"/>
    <s v="C"/>
    <s v="F"/>
    <m/>
    <m/>
    <s v="F09"/>
    <s v="Academic Year"/>
    <x v="2"/>
    <n v="145"/>
  </r>
  <r>
    <s v="Kanwischer"/>
    <s v="Edmond"/>
    <s v="C"/>
    <x v="45"/>
    <s v="School of Art"/>
    <n v="115914"/>
    <s v="A"/>
    <s v="F"/>
    <n v="9000"/>
    <m/>
    <s v="FAD"/>
    <s v="Fiscal Year"/>
    <x v="1"/>
    <n v="146"/>
  </r>
  <r>
    <s v="Pena"/>
    <s v="Susana"/>
    <m/>
    <x v="70"/>
    <s v="School of Cultural &amp; Critical"/>
    <n v="115850"/>
    <s v="A"/>
    <s v="F"/>
    <n v="8000"/>
    <m/>
    <s v="FAD"/>
    <s v="Fiscal Year"/>
    <x v="1"/>
    <n v="147"/>
  </r>
  <r>
    <s v="Zeng"/>
    <s v="Zheng"/>
    <m/>
    <x v="26"/>
    <s v="Economics Dept"/>
    <n v="115758"/>
    <s v="C"/>
    <s v="F"/>
    <m/>
    <m/>
    <s v="F09"/>
    <s v="Academic Year"/>
    <x v="2"/>
    <n v="148"/>
  </r>
  <r>
    <s v="Morgan"/>
    <s v="Amy"/>
    <s v="L"/>
    <x v="71"/>
    <s v="College of Education - Admin"/>
    <n v="115559"/>
    <s v="A"/>
    <s v="F"/>
    <n v="10000"/>
    <m/>
    <s v="FAD"/>
    <s v="Fiscal Year"/>
    <x v="1"/>
    <n v="149"/>
  </r>
  <r>
    <s v="Leontis"/>
    <s v="Neocles"/>
    <s v="B"/>
    <x v="11"/>
    <s v="Chemistry Department"/>
    <n v="115382"/>
    <s v="C"/>
    <s v="F"/>
    <m/>
    <m/>
    <s v="F09"/>
    <s v="Academic Year"/>
    <x v="2"/>
    <n v="150"/>
  </r>
  <r>
    <s v="Melton"/>
    <s v="Laura"/>
    <m/>
    <x v="38"/>
    <s v="Music Performance Studies"/>
    <n v="115303"/>
    <s v="A"/>
    <s v="F"/>
    <n v="8500"/>
    <m/>
    <s v="FAD"/>
    <s v="Fiscal Year"/>
    <x v="1"/>
    <n v="151"/>
  </r>
  <r>
    <s v="Stein"/>
    <s v="Catherine"/>
    <s v="H"/>
    <x v="11"/>
    <s v="Psychology Department"/>
    <n v="115282"/>
    <s v="C"/>
    <s v="F"/>
    <m/>
    <m/>
    <s v="F09"/>
    <s v="Academic Year"/>
    <x v="2"/>
    <n v="152"/>
  </r>
  <r>
    <s v="Salazar-Valentine"/>
    <s v="Marcia"/>
    <m/>
    <x v="41"/>
    <s v="Academic Operations"/>
    <n v="114446"/>
    <s v="A"/>
    <s v="F"/>
    <m/>
    <m/>
    <s v="A12"/>
    <s v="Fiscal Year"/>
    <x v="0"/>
    <n v="153"/>
  </r>
  <r>
    <s v="Kolla"/>
    <s v="Sri"/>
    <s v="R"/>
    <x v="11"/>
    <s v="Dept Engineering Technologies"/>
    <n v="114418"/>
    <s v="C"/>
    <s v="F"/>
    <m/>
    <m/>
    <s v="F09"/>
    <s v="Academic Year"/>
    <x v="2"/>
    <n v="154"/>
  </r>
  <r>
    <s v="Johnson"/>
    <s v="Betsy"/>
    <s v="S"/>
    <x v="72"/>
    <s v="Financial Aid"/>
    <n v="114406"/>
    <s v="A"/>
    <s v="F"/>
    <m/>
    <m/>
    <s v="A12"/>
    <s v="Fiscal Year"/>
    <x v="0"/>
    <n v="155"/>
  </r>
  <r>
    <s v="Coates"/>
    <s v="Lawrence"/>
    <s v="W"/>
    <x v="38"/>
    <s v="English Department"/>
    <n v="113946"/>
    <s v="A"/>
    <s v="F"/>
    <n v="8500"/>
    <m/>
    <s v="FAD"/>
    <s v="Fiscal Year"/>
    <x v="1"/>
    <n v="156"/>
  </r>
  <r>
    <s v="Brown"/>
    <s v="Emily"/>
    <s v="F"/>
    <x v="11"/>
    <s v="Music Performance Studies"/>
    <n v="113642"/>
    <s v="C"/>
    <s v="F"/>
    <n v="3000"/>
    <m/>
    <s v="F09"/>
    <s v="Academic Year"/>
    <x v="2"/>
    <n v="157"/>
  </r>
  <r>
    <s v="Messer-Kruse"/>
    <s v="Timothy"/>
    <s v="F"/>
    <x v="11"/>
    <s v="Ethnic Studies"/>
    <n v="113447"/>
    <s v="C"/>
    <s v="F"/>
    <m/>
    <m/>
    <s v="F09"/>
    <s v="Academic Year"/>
    <x v="2"/>
    <n v="158"/>
  </r>
  <r>
    <s v="McIntyre"/>
    <s v="Kenneth"/>
    <s v="D"/>
    <x v="73"/>
    <s v="Development Office"/>
    <n v="113155"/>
    <s v="A"/>
    <s v="F"/>
    <m/>
    <m/>
    <s v="A12"/>
    <s v="Fiscal Year"/>
    <x v="0"/>
    <n v="159"/>
  </r>
  <r>
    <s v="Chou"/>
    <s v="So-Hsiang"/>
    <m/>
    <x v="11"/>
    <s v="Math and Statistics Dept"/>
    <n v="113010"/>
    <s v="C"/>
    <s v="F"/>
    <m/>
    <m/>
    <s v="F09"/>
    <s v="Academic Year"/>
    <x v="2"/>
    <n v="160"/>
  </r>
  <r>
    <s v="Alt"/>
    <s v="Andrew"/>
    <s v="W"/>
    <x v="74"/>
    <s v="V Prov Undergraduate Programs"/>
    <n v="112932"/>
    <s v="A"/>
    <s v="F"/>
    <m/>
    <m/>
    <s v="A12"/>
    <s v="Fiscal Year"/>
    <x v="0"/>
    <n v="161"/>
  </r>
  <r>
    <s v="Muir"/>
    <s v="Thomas"/>
    <s v="P"/>
    <x v="11"/>
    <s v="School of Art"/>
    <n v="112684"/>
    <s v="C"/>
    <s v="F"/>
    <m/>
    <m/>
    <s v="F09"/>
    <s v="Academic Year"/>
    <x v="2"/>
    <n v="162"/>
  </r>
  <r>
    <s v="Nelson-Beene"/>
    <s v="Donna"/>
    <s v="B"/>
    <x v="75"/>
    <s v="V Prov Undergraduate Programs"/>
    <n v="112578"/>
    <s v="A"/>
    <s v="F"/>
    <n v="12000"/>
    <m/>
    <s v="FAD"/>
    <s v="Fiscal Year"/>
    <x v="1"/>
    <n v="163"/>
  </r>
  <r>
    <s v="Merritt"/>
    <s v="Myra"/>
    <s v="D"/>
    <x v="11"/>
    <s v="Music Performance Studies"/>
    <n v="112458"/>
    <s v="C"/>
    <s v="F"/>
    <m/>
    <m/>
    <s v="F09"/>
    <s v="Academic Year"/>
    <x v="2"/>
    <n v="164"/>
  </r>
  <r>
    <s v="Connor"/>
    <s v="D"/>
    <s v="F"/>
    <x v="76"/>
    <s v="Marketing &amp; Communications"/>
    <n v="111974"/>
    <s v="A"/>
    <s v="F"/>
    <n v="7000"/>
    <m/>
    <s v="A12"/>
    <s v="Fiscal Year"/>
    <x v="0"/>
    <n v="165"/>
  </r>
  <r>
    <s v="Seubert"/>
    <s v="Steven"/>
    <s v="M"/>
    <x v="11"/>
    <s v="Math and Statistics Dept"/>
    <n v="111590"/>
    <s v="C"/>
    <s v="F"/>
    <m/>
    <m/>
    <s v="F09"/>
    <s v="Academic Year"/>
    <x v="2"/>
    <n v="166"/>
  </r>
  <r>
    <s v="Lynn"/>
    <s v="Jeffrey"/>
    <s v="J"/>
    <x v="77"/>
    <s v="Research and Economic Develop"/>
    <n v="111488"/>
    <s v="A"/>
    <s v="F"/>
    <m/>
    <m/>
    <s v="A12"/>
    <s v="Fiscal Year"/>
    <x v="0"/>
    <n v="167"/>
  </r>
  <r>
    <s v="Rentner"/>
    <s v="Terry"/>
    <s v="L"/>
    <x v="11"/>
    <s v="Department of Journalism &amp; PR"/>
    <n v="111318"/>
    <s v="C"/>
    <s v="F"/>
    <m/>
    <m/>
    <s v="F09"/>
    <s v="Academic Year"/>
    <x v="2"/>
    <n v="168"/>
  </r>
  <r>
    <s v="Kampf"/>
    <s v="Stephen"/>
    <m/>
    <x v="78"/>
    <s v="Recreation and Wellness"/>
    <n v="110928"/>
    <s v="A"/>
    <s v="F"/>
    <m/>
    <m/>
    <s v="A12"/>
    <s v="Fiscal Year"/>
    <x v="0"/>
    <n v="169"/>
  </r>
  <r>
    <s v="Shrude"/>
    <s v="Marilyn"/>
    <m/>
    <x v="11"/>
    <s v="Musicology/Composition/Theory"/>
    <n v="110913"/>
    <s v="C"/>
    <s v="F"/>
    <m/>
    <m/>
    <s v="F09"/>
    <s v="Academic Year"/>
    <x v="2"/>
    <n v="170"/>
  </r>
  <r>
    <s v="Tisak"/>
    <s v="Marie"/>
    <s v="S"/>
    <x v="11"/>
    <s v="Psychology Department"/>
    <n v="110904"/>
    <s v="C"/>
    <s v="F"/>
    <m/>
    <m/>
    <s v="F09"/>
    <s v="Academic Year"/>
    <x v="2"/>
    <n v="171"/>
  </r>
  <r>
    <s v="Stokes"/>
    <s v="Michael"/>
    <s v="L"/>
    <x v="79"/>
    <s v="General Counsel"/>
    <n v="110893"/>
    <s v="A"/>
    <s v="F"/>
    <m/>
    <m/>
    <s v="A12"/>
    <s v="Fiscal Year"/>
    <x v="0"/>
    <n v="172"/>
  </r>
  <r>
    <s v="Tisak"/>
    <s v="John"/>
    <m/>
    <x v="11"/>
    <s v="Psychology Department"/>
    <n v="110665"/>
    <s v="C"/>
    <s v="F"/>
    <m/>
    <m/>
    <s v="F09"/>
    <s v="Academic Year"/>
    <x v="2"/>
    <n v="173"/>
  </r>
  <r>
    <s v="Lee"/>
    <s v="Jong Kwan"/>
    <m/>
    <x v="26"/>
    <s v="Computer Science"/>
    <n v="110454"/>
    <s v="C"/>
    <s v="F"/>
    <m/>
    <m/>
    <s v="F09"/>
    <s v="Academic Year"/>
    <x v="2"/>
    <n v="174"/>
  </r>
  <r>
    <s v="Evans"/>
    <s v="James"/>
    <s v="E"/>
    <x v="11"/>
    <s v="Geology Department"/>
    <n v="110342"/>
    <s v="C"/>
    <s v="F"/>
    <m/>
    <m/>
    <s v="F09"/>
    <s v="Academic Year"/>
    <x v="2"/>
    <n v="175"/>
  </r>
  <r>
    <s v="Moss"/>
    <s v="Bruce"/>
    <s v="B"/>
    <x v="11"/>
    <s v="Bands"/>
    <n v="110289"/>
    <s v="C"/>
    <s v="F"/>
    <n v="3000"/>
    <m/>
    <s v="F09"/>
    <s v="Academic Year"/>
    <x v="2"/>
    <n v="176"/>
  </r>
  <r>
    <s v="Rodrigues"/>
    <s v="Arsenio"/>
    <s v="T"/>
    <x v="80"/>
    <s v="Construction Management"/>
    <n v="110000"/>
    <s v="A"/>
    <s v="F"/>
    <n v="15000"/>
    <m/>
    <s v="FAD"/>
    <s v="Fiscal Year"/>
    <x v="1"/>
    <n v="177"/>
  </r>
  <r>
    <s v="Spoon"/>
    <s v="Adrea"/>
    <s v="N"/>
    <x v="81"/>
    <s v="Admissions Office"/>
    <n v="109778"/>
    <s v="A"/>
    <s v="F"/>
    <m/>
    <m/>
    <s v="A12"/>
    <s v="Fiscal Year"/>
    <x v="0"/>
    <n v="178"/>
  </r>
  <r>
    <s v="Mruk"/>
    <s v="Christopher"/>
    <s v="J"/>
    <x v="11"/>
    <s v="Fire-Psychology"/>
    <n v="109442"/>
    <s v="C"/>
    <s v="F"/>
    <n v="3000"/>
    <m/>
    <s v="F09"/>
    <s v="Academic Year"/>
    <x v="2"/>
    <n v="179"/>
  </r>
  <r>
    <s v="Cox"/>
    <s v="Christopher"/>
    <s v="P"/>
    <x v="82"/>
    <s v="Registrar"/>
    <n v="108906"/>
    <s v="A"/>
    <s v="F"/>
    <m/>
    <m/>
    <s v="A12"/>
    <s v="Fiscal Year"/>
    <x v="0"/>
    <n v="180"/>
  </r>
  <r>
    <s v="Weber"/>
    <s v="Michael"/>
    <s v="E"/>
    <x v="38"/>
    <s v="Philosophy Department"/>
    <n v="108899"/>
    <s v="A"/>
    <s v="F"/>
    <n v="6000"/>
    <m/>
    <s v="FAD"/>
    <s v="Fiscal Year"/>
    <x v="1"/>
    <n v="181"/>
  </r>
  <r>
    <s v="Trautman"/>
    <s v="Donna"/>
    <s v="K"/>
    <x v="11"/>
    <s v="VCT-Tech Education"/>
    <n v="108713"/>
    <s v="C"/>
    <s v="F"/>
    <n v="5728"/>
    <m/>
    <s v="F09"/>
    <s v="Academic Year"/>
    <x v="2"/>
    <n v="182"/>
  </r>
  <r>
    <s v="O'Brien"/>
    <s v="William"/>
    <s v="H"/>
    <x v="11"/>
    <s v="Psychology Department"/>
    <n v="108594"/>
    <s v="C"/>
    <s v="F"/>
    <m/>
    <m/>
    <s v="F09"/>
    <s v="Academic Year"/>
    <x v="2"/>
    <n v="183"/>
  </r>
  <r>
    <s v="Lengel"/>
    <s v="Laura"/>
    <m/>
    <x v="11"/>
    <s v="Dept of Communication"/>
    <n v="108133"/>
    <s v="C"/>
    <s v="F"/>
    <m/>
    <m/>
    <s v="F09"/>
    <s v="Academic Year"/>
    <x v="2"/>
    <n v="184"/>
  </r>
  <r>
    <s v="Mahoney"/>
    <s v="Annette"/>
    <m/>
    <x v="11"/>
    <s v="Psychology Department"/>
    <n v="108127"/>
    <s v="C"/>
    <s v="F"/>
    <m/>
    <m/>
    <s v="F09"/>
    <s v="Academic Year"/>
    <x v="2"/>
    <n v="185"/>
  </r>
  <r>
    <s v="Lockford"/>
    <s v="Lesa"/>
    <s v="L"/>
    <x v="38"/>
    <s v="Theatre and Film"/>
    <n v="107901"/>
    <s v="A"/>
    <s v="F"/>
    <n v="8000"/>
    <m/>
    <s v="FAD"/>
    <s v="Fiscal Year"/>
    <x v="1"/>
    <n v="186"/>
  </r>
  <r>
    <s v="Ashman"/>
    <s v="Lauren"/>
    <s v="M"/>
    <x v="83"/>
    <s v="Intercollegiate Athletics"/>
    <n v="107751"/>
    <s v="A"/>
    <s v="F"/>
    <m/>
    <m/>
    <s v="A12"/>
    <s v="Fiscal Year"/>
    <x v="0"/>
    <n v="187"/>
  </r>
  <r>
    <s v="Layden"/>
    <s v="Andrew"/>
    <s v="C"/>
    <x v="11"/>
    <s v="Physics &amp; Astronomy"/>
    <n v="107645"/>
    <s v="C"/>
    <s v="F"/>
    <m/>
    <m/>
    <s v="F09"/>
    <s v="Academic Year"/>
    <x v="2"/>
    <n v="188"/>
  </r>
  <r>
    <s v="Mason"/>
    <s v="Derek"/>
    <s v="T"/>
    <x v="26"/>
    <s v="Social Work"/>
    <n v="107619"/>
    <s v="C"/>
    <s v="F"/>
    <m/>
    <m/>
    <s v="F09"/>
    <s v="Academic Year"/>
    <x v="2"/>
    <n v="189"/>
  </r>
  <r>
    <s v="Ballweg"/>
    <s v="Janet"/>
    <s v="C"/>
    <x v="11"/>
    <s v="School of Art"/>
    <n v="107177"/>
    <s v="C"/>
    <s v="F"/>
    <m/>
    <m/>
    <s v="F09"/>
    <s v="Academic Year"/>
    <x v="2"/>
    <n v="190"/>
  </r>
  <r>
    <s v="Campbell"/>
    <s v="Brian"/>
    <s v="M"/>
    <x v="84"/>
    <s v="College of Education - Admin"/>
    <n v="106968"/>
    <s v="A"/>
    <s v="F"/>
    <n v="10000"/>
    <m/>
    <s v="FAD"/>
    <s v="Fiscal Year"/>
    <x v="1"/>
    <n v="191"/>
  </r>
  <r>
    <s v="Krane"/>
    <s v="Victoria"/>
    <m/>
    <x v="11"/>
    <s v="School of HMSLS"/>
    <n v="106890"/>
    <s v="A"/>
    <s v="F"/>
    <n v="3000"/>
    <m/>
    <s v="F12"/>
    <s v="Academic Year"/>
    <x v="2"/>
    <n v="192"/>
  </r>
  <r>
    <s v="Dixon"/>
    <s v="Lynda"/>
    <s v="D"/>
    <x v="11"/>
    <s v="Dept of Communication"/>
    <n v="106549"/>
    <s v="C"/>
    <s v="F"/>
    <m/>
    <m/>
    <s v="F09"/>
    <s v="Academic Year"/>
    <x v="2"/>
    <n v="193"/>
  </r>
  <r>
    <s v="Chan"/>
    <s v="Kit"/>
    <s v="C"/>
    <x v="11"/>
    <s v="Math and Statistics Dept"/>
    <n v="106390"/>
    <s v="C"/>
    <s v="F"/>
    <m/>
    <m/>
    <s v="F09"/>
    <s v="Academic Year"/>
    <x v="2"/>
    <n v="194"/>
  </r>
  <r>
    <s v="Darby"/>
    <s v="Lynn"/>
    <s v="A"/>
    <x v="11"/>
    <s v="School of HMSLS"/>
    <n v="106102"/>
    <s v="C"/>
    <s v="F"/>
    <m/>
    <m/>
    <s v="F09"/>
    <s v="Academic Year"/>
    <x v="2"/>
    <n v="195"/>
  </r>
  <r>
    <s v="Fasko"/>
    <s v="Daniel"/>
    <m/>
    <x v="11"/>
    <s v="School of Ed Found, Lead &amp; Pol"/>
    <n v="106050"/>
    <s v="C"/>
    <s v="F"/>
    <m/>
    <m/>
    <s v="F09"/>
    <s v="Academic Year"/>
    <x v="2"/>
    <n v="196"/>
  </r>
  <r>
    <s v="Brahier"/>
    <s v="Daniel"/>
    <s v="J"/>
    <x v="11"/>
    <s v="School of Teaching &amp; Learning"/>
    <n v="105982"/>
    <s v="C"/>
    <s v="F"/>
    <n v="23000"/>
    <m/>
    <s v="F09"/>
    <s v="Academic Year"/>
    <x v="2"/>
    <n v="197"/>
  </r>
  <r>
    <s v="Eber"/>
    <s v="Dena"/>
    <s v="E"/>
    <x v="11"/>
    <s v="School of Art"/>
    <n v="105903"/>
    <s v="C"/>
    <s v="F"/>
    <n v="1000"/>
    <m/>
    <s v="F09"/>
    <s v="Academic Year"/>
    <x v="2"/>
    <n v="198"/>
  </r>
  <r>
    <s v="Mitchell"/>
    <s v="Bonnie"/>
    <s v="L"/>
    <x v="11"/>
    <s v="School of Art"/>
    <n v="105838"/>
    <s v="C"/>
    <s v="F"/>
    <m/>
    <m/>
    <s v="F09"/>
    <s v="Academic Year"/>
    <x v="2"/>
    <n v="199"/>
  </r>
  <r>
    <s v="McKay"/>
    <s v="Robert"/>
    <s v="M"/>
    <x v="11"/>
    <s v="Biological Science"/>
    <n v="105771"/>
    <s v="C"/>
    <s v="F"/>
    <n v="15000"/>
    <m/>
    <s v="F09"/>
    <s v="Academic Year"/>
    <x v="2"/>
    <n v="200"/>
  </r>
  <r>
    <s v="Elwazani"/>
    <s v="Salim"/>
    <s v="A"/>
    <x v="11"/>
    <s v="Architecture &amp; Envr Design"/>
    <n v="105407"/>
    <s v="C"/>
    <s v="F"/>
    <m/>
    <m/>
    <s v="F09"/>
    <s v="Academic Year"/>
    <x v="2"/>
    <n v="201"/>
  </r>
  <r>
    <s v="Izzo"/>
    <s v="Alexander"/>
    <s v="J"/>
    <x v="11"/>
    <s v="Math and Statistics Dept"/>
    <n v="105131"/>
    <s v="C"/>
    <s v="F"/>
    <m/>
    <m/>
    <s v="F09"/>
    <s v="Academic Year"/>
    <x v="2"/>
    <n v="202"/>
  </r>
  <r>
    <s v="Atalah"/>
    <s v="Alan"/>
    <m/>
    <x v="11"/>
    <s v="Construction Management"/>
    <n v="104879"/>
    <s v="C"/>
    <s v="F"/>
    <m/>
    <m/>
    <s v="F09"/>
    <s v="Academic Year"/>
    <x v="2"/>
    <n v="203"/>
  </r>
  <r>
    <s v="Chen"/>
    <s v="John"/>
    <s v="T"/>
    <x v="11"/>
    <s v="Math and Statistics Dept"/>
    <n v="104750"/>
    <s v="C"/>
    <s v="F"/>
    <m/>
    <m/>
    <s v="F09"/>
    <s v="Academic Year"/>
    <x v="2"/>
    <n v="204"/>
  </r>
  <r>
    <s v="Zirbel"/>
    <s v="Craig"/>
    <s v="L"/>
    <x v="11"/>
    <s v="Math and Statistics Dept"/>
    <n v="104512"/>
    <s v="C"/>
    <s v="F"/>
    <m/>
    <m/>
    <s v="F09"/>
    <s v="Academic Year"/>
    <x v="2"/>
    <n v="205"/>
  </r>
  <r>
    <s v="Meel"/>
    <s v="David"/>
    <s v="E"/>
    <x v="11"/>
    <s v="Math and Statistics Dept"/>
    <n v="104398"/>
    <s v="C"/>
    <s v="F"/>
    <n v="8000"/>
    <m/>
    <s v="F09"/>
    <s v="Academic Year"/>
    <x v="2"/>
    <n v="206"/>
  </r>
  <r>
    <s v="Roy"/>
    <s v="Arkajyoti"/>
    <m/>
    <x v="36"/>
    <s v="Applied Statistics/Oper Res"/>
    <n v="104353"/>
    <s v="C"/>
    <s v="F"/>
    <m/>
    <m/>
    <s v="F09"/>
    <s v="Academic Year"/>
    <x v="2"/>
    <n v="207"/>
  </r>
  <r>
    <s v="Morris"/>
    <s v="Paul"/>
    <s v="F"/>
    <x v="11"/>
    <s v="Biological Science"/>
    <n v="104299"/>
    <s v="C"/>
    <s v="F"/>
    <m/>
    <m/>
    <s v="F09"/>
    <s v="Academic Year"/>
    <x v="2"/>
    <n v="208"/>
  </r>
  <r>
    <s v="Martin"/>
    <s v="Scott"/>
    <s v="C"/>
    <x v="11"/>
    <s v="History Department"/>
    <n v="104105"/>
    <s v="C"/>
    <s v="F"/>
    <m/>
    <m/>
    <s v="F09"/>
    <s v="Academic Year"/>
    <x v="2"/>
    <n v="209"/>
  </r>
  <r>
    <s v="Snyder"/>
    <s v="Jeffrey"/>
    <s v="A"/>
    <x v="85"/>
    <s v="School of Earth, Environ &amp; Soc"/>
    <n v="103906"/>
    <s v="A"/>
    <s v="F"/>
    <n v="8500"/>
    <m/>
    <s v="FAD"/>
    <s v="Fiscal Year"/>
    <x v="1"/>
    <n v="210"/>
  </r>
  <r>
    <s v="Zeilstra-Ryalls"/>
    <s v="Jill"/>
    <s v="H"/>
    <x v="11"/>
    <s v="Biological Science"/>
    <n v="103668"/>
    <s v="C"/>
    <s v="F"/>
    <m/>
    <m/>
    <s v="F09"/>
    <s v="Academic Year"/>
    <x v="2"/>
    <n v="211"/>
  </r>
  <r>
    <s v="Boff"/>
    <s v="Colleen"/>
    <s v="T"/>
    <x v="86"/>
    <s v="University Libraries"/>
    <n v="103058"/>
    <s v="A"/>
    <s v="F"/>
    <m/>
    <m/>
    <s v="FLB"/>
    <s v="Fiscal Year"/>
    <x v="3"/>
    <n v="212"/>
  </r>
  <r>
    <s v="Musher-Eizenman"/>
    <s v="Dara"/>
    <s v="R"/>
    <x v="11"/>
    <s v="Psychology Department"/>
    <n v="102996"/>
    <s v="C"/>
    <s v="F"/>
    <m/>
    <m/>
    <s v="F09"/>
    <s v="Academic Year"/>
    <x v="2"/>
    <n v="213"/>
  </r>
  <r>
    <s v="Broman"/>
    <s v="Per"/>
    <s v="F"/>
    <x v="87"/>
    <s v="Musicology/Composition/Theory"/>
    <n v="102977"/>
    <s v="A"/>
    <s v="F"/>
    <n v="4500"/>
    <m/>
    <s v="FAD"/>
    <s v="Fiscal Year"/>
    <x v="1"/>
    <n v="214"/>
  </r>
  <r>
    <s v="Wojtkiewicz"/>
    <s v="Dennis"/>
    <s v="J"/>
    <x v="11"/>
    <s v="School of Art"/>
    <n v="102578"/>
    <s v="C"/>
    <s v="F"/>
    <m/>
    <m/>
    <s v="F09"/>
    <s v="Academic Year"/>
    <x v="2"/>
    <n v="215"/>
  </r>
  <r>
    <s v="Farver"/>
    <s v="John"/>
    <s v="R"/>
    <x v="11"/>
    <s v="Geology Department"/>
    <n v="102563"/>
    <s v="C"/>
    <s v="F"/>
    <m/>
    <m/>
    <s v="F09"/>
    <s v="Academic Year"/>
    <x v="2"/>
    <n v="216"/>
  </r>
  <r>
    <s v="Santino"/>
    <s v="John"/>
    <s v="F"/>
    <x v="11"/>
    <s v="Popular Culture"/>
    <n v="102495"/>
    <s v="C"/>
    <s v="F"/>
    <m/>
    <m/>
    <s v="F09"/>
    <s v="Academic Year"/>
    <x v="2"/>
    <n v="217"/>
  </r>
  <r>
    <s v="Miglietti"/>
    <s v="Cynthia"/>
    <s v="L"/>
    <x v="11"/>
    <s v="Fire-Applied Science"/>
    <n v="102384"/>
    <s v="C"/>
    <s v="F"/>
    <n v="2000"/>
    <m/>
    <s v="F09"/>
    <s v="Academic Year"/>
    <x v="2"/>
    <n v="218"/>
  </r>
  <r>
    <s v="Huber"/>
    <s v="Robert"/>
    <m/>
    <x v="11"/>
    <s v="Biological Science"/>
    <n v="102349"/>
    <s v="C"/>
    <s v="F"/>
    <m/>
    <m/>
    <s v="F09"/>
    <s v="Academic Year"/>
    <x v="2"/>
    <n v="219"/>
  </r>
  <r>
    <s v="Worst"/>
    <s v="Travis"/>
    <s v="J"/>
    <x v="88"/>
    <s v="Chemistry Department"/>
    <n v="102326"/>
    <s v="A"/>
    <s v="F"/>
    <m/>
    <m/>
    <s v="F12"/>
    <s v="Fiscal Year"/>
    <x v="2"/>
    <n v="220"/>
  </r>
  <r>
    <s v="Reinhart"/>
    <s v="Rachel"/>
    <s v="A"/>
    <x v="11"/>
    <s v="School of Ed Found, Lead &amp; Pol"/>
    <n v="102233"/>
    <s v="C"/>
    <s v="F"/>
    <n v="500"/>
    <m/>
    <s v="F09"/>
    <s v="Academic Year"/>
    <x v="2"/>
    <n v="221"/>
  </r>
  <r>
    <s v="Nwauwa"/>
    <s v="Apollos"/>
    <s v="O"/>
    <x v="11"/>
    <s v="History Department"/>
    <n v="102228"/>
    <s v="C"/>
    <s v="F"/>
    <m/>
    <m/>
    <s v="F09"/>
    <s v="Academic Year"/>
    <x v="2"/>
    <n v="222"/>
  </r>
  <r>
    <s v="Heckman"/>
    <s v="Carol"/>
    <m/>
    <x v="11"/>
    <s v="Biological Science"/>
    <n v="102111"/>
    <s v="C"/>
    <s v="F"/>
    <m/>
    <m/>
    <s v="F09"/>
    <s v="Academic Year"/>
    <x v="2"/>
    <n v="223"/>
  </r>
  <r>
    <s v="Mayo"/>
    <s v="Wendell"/>
    <m/>
    <x v="11"/>
    <s v="English Department"/>
    <n v="102043"/>
    <s v="C"/>
    <s v="F"/>
    <m/>
    <m/>
    <s v="F09"/>
    <s v="Academic Year"/>
    <x v="2"/>
    <n v="224"/>
  </r>
  <r>
    <s v="Odafe"/>
    <s v="Victor"/>
    <s v="U"/>
    <x v="11"/>
    <s v="Fire-Mathematics"/>
    <n v="101973"/>
    <s v="C"/>
    <s v="F"/>
    <m/>
    <m/>
    <s v="F09"/>
    <s v="Academic Year"/>
    <x v="2"/>
    <n v="225"/>
  </r>
  <r>
    <s v="Ha"/>
    <s v="Louisa"/>
    <s v="S"/>
    <x v="11"/>
    <s v="Dept of Telecommunications"/>
    <n v="101862"/>
    <s v="C"/>
    <s v="F"/>
    <m/>
    <m/>
    <s v="F09"/>
    <s v="Academic Year"/>
    <x v="2"/>
    <n v="226"/>
  </r>
  <r>
    <s v="Sanchez"/>
    <s v="Laura"/>
    <s v="A"/>
    <x v="11"/>
    <s v="Sociology Department"/>
    <n v="100904"/>
    <s v="C"/>
    <s v="F"/>
    <m/>
    <m/>
    <s v="F09"/>
    <s v="Academic Year"/>
    <x v="2"/>
    <n v="227"/>
  </r>
  <r>
    <s v="Short"/>
    <s v="Phyllis"/>
    <s v="J"/>
    <x v="89"/>
    <s v="Information Technology Service"/>
    <n v="100853"/>
    <s v="A"/>
    <s v="F"/>
    <m/>
    <m/>
    <s v="A12"/>
    <s v="Fiscal Year"/>
    <x v="0"/>
    <n v="228"/>
  </r>
  <r>
    <s v="Simmons"/>
    <s v="Michelle"/>
    <s v="L"/>
    <x v="90"/>
    <s v="Academic Operations"/>
    <n v="100853"/>
    <s v="A"/>
    <s v="F"/>
    <m/>
    <m/>
    <s v="A12"/>
    <s v="Fiscal Year"/>
    <x v="0"/>
    <n v="229"/>
  </r>
  <r>
    <s v="Meyer"/>
    <s v="Casey"/>
    <s v="L"/>
    <x v="91"/>
    <s v="Information Technology Service"/>
    <n v="100831"/>
    <s v="A"/>
    <s v="F"/>
    <m/>
    <m/>
    <s v="A12"/>
    <s v="Fiscal Year"/>
    <x v="0"/>
    <n v="230"/>
  </r>
  <r>
    <s v="Sun"/>
    <s v="Tong"/>
    <m/>
    <x v="11"/>
    <s v="Math and Statistics Dept"/>
    <n v="100830"/>
    <s v="C"/>
    <s v="F"/>
    <n v="1000"/>
    <m/>
    <s v="F09"/>
    <s v="Academic Year"/>
    <x v="2"/>
    <n v="231"/>
  </r>
  <r>
    <s v="Foust"/>
    <s v="James"/>
    <s v="C"/>
    <x v="11"/>
    <s v="Department of Journalism &amp; PR"/>
    <n v="100613"/>
    <s v="C"/>
    <s v="F"/>
    <m/>
    <m/>
    <s v="F09"/>
    <s v="Academic Year"/>
    <x v="2"/>
    <n v="232"/>
  </r>
  <r>
    <s v="Luescher"/>
    <s v="Andreas"/>
    <m/>
    <x v="11"/>
    <s v="Architecture &amp; Envr Design"/>
    <n v="100233"/>
    <s v="C"/>
    <s v="F"/>
    <m/>
    <m/>
    <s v="F09"/>
    <s v="Academic Year"/>
    <x v="2"/>
    <n v="233"/>
  </r>
  <r>
    <s v="Chen"/>
    <s v="Yiwei"/>
    <m/>
    <x v="11"/>
    <s v="Psychology Department"/>
    <n v="100132"/>
    <s v="C"/>
    <s v="F"/>
    <m/>
    <m/>
    <s v="F09"/>
    <s v="Academic Year"/>
    <x v="2"/>
    <n v="234"/>
  </r>
  <r>
    <s v="Burek"/>
    <s v="Melissa"/>
    <s v="W"/>
    <x v="27"/>
    <s v="Human Services Department"/>
    <n v="100055"/>
    <s v="A"/>
    <s v="F"/>
    <n v="9000"/>
    <m/>
    <s v="FAD"/>
    <s v="Fiscal Year"/>
    <x v="1"/>
    <n v="235"/>
  </r>
  <r>
    <s v="Behr"/>
    <s v="Katherine"/>
    <s v="M"/>
    <x v="92"/>
    <s v="Controller's Office"/>
    <n v="100000"/>
    <s v="A"/>
    <s v="F"/>
    <m/>
    <m/>
    <s v="A12"/>
    <s v="Fiscal Year"/>
    <x v="0"/>
    <n v="236"/>
  </r>
  <r>
    <s v="van Staaden"/>
    <s v="Moira"/>
    <s v="J"/>
    <x v="11"/>
    <s v="Biological Science"/>
    <n v="99907"/>
    <s v="C"/>
    <s v="F"/>
    <m/>
    <m/>
    <s v="F09"/>
    <s v="Academic Year"/>
    <x v="2"/>
    <n v="237"/>
  </r>
  <r>
    <s v="Bowers"/>
    <s v="Calvin"/>
    <s v="C"/>
    <x v="93"/>
    <s v="Capital Campaign"/>
    <n v="99855"/>
    <s v="A"/>
    <s v="F"/>
    <m/>
    <m/>
    <s v="A12"/>
    <s v="Fiscal Year"/>
    <x v="0"/>
    <n v="238"/>
  </r>
  <r>
    <s v="Heck"/>
    <s v="Sandra"/>
    <s v="K"/>
    <x v="94"/>
    <s v="Human Resources"/>
    <n v="99705"/>
    <s v="A"/>
    <s v="F"/>
    <m/>
    <m/>
    <s v="A12"/>
    <s v="Fiscal Year"/>
    <x v="0"/>
    <n v="239"/>
  </r>
  <r>
    <s v="Depinet"/>
    <s v="Andrea"/>
    <s v="E"/>
    <x v="95"/>
    <s v="Campus Operations"/>
    <n v="99700"/>
    <s v="A"/>
    <s v="F"/>
    <m/>
    <m/>
    <s v="A12"/>
    <s v="Fiscal Year"/>
    <x v="0"/>
    <n v="240"/>
  </r>
  <r>
    <s v="Thompson"/>
    <s v="Kenneth"/>
    <s v="W"/>
    <x v="11"/>
    <s v="Bands"/>
    <n v="99697"/>
    <s v="A"/>
    <s v="F"/>
    <n v="6000"/>
    <m/>
    <s v="F12"/>
    <s v="Fiscal Year"/>
    <x v="2"/>
    <n v="241"/>
  </r>
  <r>
    <s v="Chronister"/>
    <s v="Michelle"/>
    <s v="E"/>
    <x v="27"/>
    <s v="University Libraries"/>
    <n v="99542"/>
    <s v="A"/>
    <s v="F"/>
    <m/>
    <m/>
    <s v="A12"/>
    <s v="Fiscal Year"/>
    <x v="0"/>
    <n v="242"/>
  </r>
  <r>
    <s v="Kilmer"/>
    <s v="Kevin"/>
    <s v="C"/>
    <x v="96"/>
    <s v="Football"/>
    <n v="99323"/>
    <s v="A"/>
    <s v="F"/>
    <m/>
    <m/>
    <s v="A12"/>
    <s v="Fiscal Year"/>
    <x v="0"/>
    <n v="243"/>
  </r>
  <r>
    <s v="Padron"/>
    <s v="Andrew"/>
    <s v="J"/>
    <x v="97"/>
    <s v="Football"/>
    <n v="99323"/>
    <s v="A"/>
    <s v="F"/>
    <m/>
    <m/>
    <s v="A12"/>
    <s v="Fiscal Year"/>
    <x v="0"/>
    <n v="244"/>
  </r>
  <r>
    <s v="Wammes"/>
    <s v="Chris"/>
    <m/>
    <x v="98"/>
    <s v="Information Technology Service"/>
    <n v="98797"/>
    <s v="A"/>
    <s v="F"/>
    <m/>
    <m/>
    <s v="A12"/>
    <s v="Fiscal Year"/>
    <x v="0"/>
    <n v="245"/>
  </r>
  <r>
    <s v="Nelson"/>
    <s v="Angela"/>
    <s v="M"/>
    <x v="26"/>
    <s v="Popular Culture"/>
    <n v="98716"/>
    <s v="C"/>
    <s v="F"/>
    <n v="3000"/>
    <m/>
    <s v="F09"/>
    <s v="Academic Year"/>
    <x v="2"/>
    <n v="246"/>
  </r>
  <r>
    <s v="Hachtel"/>
    <s v="Michael"/>
    <s v="J"/>
    <x v="99"/>
    <s v="Information Technology Service"/>
    <n v="98430"/>
    <s v="A"/>
    <s v="F"/>
    <m/>
    <m/>
    <s v="A12"/>
    <s v="Fiscal Year"/>
    <x v="0"/>
    <n v="247"/>
  </r>
  <r>
    <s v="Jesse"/>
    <s v="Neal"/>
    <s v="G"/>
    <x v="11"/>
    <s v="Political Science Department"/>
    <n v="98215"/>
    <s v="C"/>
    <s v="F"/>
    <m/>
    <m/>
    <s v="F09"/>
    <s v="Academic Year"/>
    <x v="2"/>
    <n v="248"/>
  </r>
  <r>
    <s v="Letzring"/>
    <s v="Steven"/>
    <s v="J"/>
    <x v="100"/>
    <s v="Information Technology Service"/>
    <n v="98110"/>
    <s v="A"/>
    <s v="F"/>
    <m/>
    <m/>
    <s v="A12"/>
    <s v="Fiscal Year"/>
    <x v="0"/>
    <n v="249"/>
  </r>
  <r>
    <s v="Dzur"/>
    <s v="Albert"/>
    <s v="W"/>
    <x v="11"/>
    <s v="Political Science Department"/>
    <n v="98095"/>
    <s v="A"/>
    <s v="F"/>
    <m/>
    <m/>
    <s v="F12"/>
    <s v="Academic Year"/>
    <x v="2"/>
    <n v="250"/>
  </r>
  <r>
    <s v="Guidera"/>
    <s v="Stan"/>
    <s v="G"/>
    <x v="11"/>
    <s v="Architecture &amp; Envr Design"/>
    <n v="98041"/>
    <s v="A"/>
    <s v="F"/>
    <m/>
    <m/>
    <s v="F12"/>
    <s v="Academic Year"/>
    <x v="2"/>
    <n v="251"/>
  </r>
  <r>
    <s v="McCartney"/>
    <s v="Chasity"/>
    <s v="L"/>
    <x v="101"/>
    <s v="Bursar's Office"/>
    <n v="97897"/>
    <s v="A"/>
    <s v="F"/>
    <m/>
    <m/>
    <s v="A12"/>
    <s v="Fiscal Year"/>
    <x v="0"/>
    <n v="252"/>
  </r>
  <r>
    <s v="Nomaguchi"/>
    <s v="Kei"/>
    <m/>
    <x v="26"/>
    <s v="Sociology Department"/>
    <n v="97695"/>
    <s v="C"/>
    <s v="F"/>
    <m/>
    <m/>
    <s v="F09"/>
    <s v="Academic Year"/>
    <x v="2"/>
    <n v="253"/>
  </r>
  <r>
    <s v="Roudebush"/>
    <s v="Wilfred"/>
    <s v="H"/>
    <x v="26"/>
    <s v="Construction Management"/>
    <n v="97652"/>
    <s v="C"/>
    <s v="F"/>
    <m/>
    <m/>
    <s v="F09"/>
    <s v="Academic Year"/>
    <x v="2"/>
    <n v="254"/>
  </r>
  <r>
    <s v="Gajjala"/>
    <s v="Radhika"/>
    <m/>
    <x v="11"/>
    <s v="Dept of Communication"/>
    <n v="97539"/>
    <s v="C"/>
    <s v="F"/>
    <m/>
    <m/>
    <s v="F09"/>
    <s v="Academic Year"/>
    <x v="2"/>
    <n v="255"/>
  </r>
  <r>
    <s v="Muir"/>
    <s v="Sharona"/>
    <s v="E"/>
    <x v="11"/>
    <s v="English Department"/>
    <n v="97496"/>
    <s v="A"/>
    <s v="F"/>
    <m/>
    <m/>
    <s v="F12"/>
    <s v="Academic Year"/>
    <x v="2"/>
    <n v="256"/>
  </r>
  <r>
    <s v="Henry"/>
    <s v="Barbara"/>
    <s v="L"/>
    <x v="102"/>
    <s v="Nontraditional/Military Office"/>
    <n v="97300"/>
    <s v="A"/>
    <s v="F"/>
    <m/>
    <m/>
    <s v="A12"/>
    <s v="Fiscal Year"/>
    <x v="0"/>
    <n v="257"/>
  </r>
  <r>
    <s v="Yacobucci"/>
    <s v="Margaret"/>
    <s v="M"/>
    <x v="11"/>
    <s v="Geology Department"/>
    <n v="97249"/>
    <s v="A"/>
    <s v="F"/>
    <m/>
    <m/>
    <s v="F12"/>
    <s v="Academic Year"/>
    <x v="2"/>
    <n v="258"/>
  </r>
  <r>
    <s v="Celli"/>
    <s v="Carlo"/>
    <s v="J"/>
    <x v="11"/>
    <s v="World Languages and Cultures"/>
    <n v="97187"/>
    <s v="C"/>
    <s v="F"/>
    <m/>
    <m/>
    <s v="F09"/>
    <s v="Academic Year"/>
    <x v="2"/>
    <n v="259"/>
  </r>
  <r>
    <s v="Halsey"/>
    <s v="Jeffrey"/>
    <s v="O"/>
    <x v="11"/>
    <s v="Music Performance Studies"/>
    <n v="97081"/>
    <s v="C"/>
    <s v="F"/>
    <m/>
    <m/>
    <s v="F09"/>
    <s v="Academic Year"/>
    <x v="2"/>
    <n v="260"/>
  </r>
  <r>
    <s v="Boucher"/>
    <s v="Robert"/>
    <s v="J"/>
    <x v="103"/>
    <s v="Design &amp; Construction"/>
    <n v="97066"/>
    <s v="A"/>
    <s v="F"/>
    <m/>
    <m/>
    <s v="A12"/>
    <s v="Fiscal Year"/>
    <x v="0"/>
    <n v="261"/>
  </r>
  <r>
    <s v="Banister"/>
    <s v="Savilla"/>
    <s v="I"/>
    <x v="11"/>
    <s v="School of Teaching &amp; Learning"/>
    <n v="97031"/>
    <s v="C"/>
    <s v="F"/>
    <n v="1500"/>
    <m/>
    <s v="F09"/>
    <s v="Academic Year"/>
    <x v="2"/>
    <n v="262"/>
  </r>
  <r>
    <s v="Buerger"/>
    <s v="Michael"/>
    <s v="E"/>
    <x v="11"/>
    <s v="Human Services Department"/>
    <n v="96814"/>
    <s v="C"/>
    <s v="F"/>
    <m/>
    <m/>
    <s v="F09"/>
    <s v="Academic Year"/>
    <x v="2"/>
    <n v="263"/>
  </r>
  <r>
    <s v="Swisher"/>
    <s v="Raymond"/>
    <s v="R"/>
    <x v="11"/>
    <s v="Sociology Department"/>
    <n v="96793"/>
    <s v="C"/>
    <s v="F"/>
    <m/>
    <m/>
    <s v="F09"/>
    <s v="Academic Year"/>
    <x v="2"/>
    <n v="264"/>
  </r>
  <r>
    <s v="Mascaro"/>
    <s v="Thomas"/>
    <s v="A"/>
    <x v="11"/>
    <s v="Dept of Telecommunications"/>
    <n v="96696"/>
    <s v="C"/>
    <s v="F"/>
    <m/>
    <m/>
    <s v="F09"/>
    <s v="Academic Year"/>
    <x v="2"/>
    <n v="265"/>
  </r>
  <r>
    <s v="Glick"/>
    <s v="Todd"/>
    <s v="A"/>
    <x v="104"/>
    <s v="Information Technology Service"/>
    <n v="96679"/>
    <s v="A"/>
    <s v="F"/>
    <m/>
    <m/>
    <s v="A12"/>
    <s v="Fiscal Year"/>
    <x v="0"/>
    <n v="266"/>
  </r>
  <r>
    <s v="Carney"/>
    <s v="Norman"/>
    <s v="F"/>
    <x v="105"/>
    <s v="Information Technology Service"/>
    <n v="96640"/>
    <s v="A"/>
    <s v="F"/>
    <m/>
    <m/>
    <s v="A12"/>
    <s v="Fiscal Year"/>
    <x v="0"/>
    <n v="267"/>
  </r>
  <r>
    <s v="Kornacki"/>
    <s v="Thomas"/>
    <s v="F"/>
    <x v="106"/>
    <s v="Sponsored Programs &amp; Research"/>
    <n v="96370"/>
    <s v="A"/>
    <s v="F"/>
    <n v="4500"/>
    <m/>
    <s v="A12"/>
    <s v="Fiscal Year"/>
    <x v="0"/>
    <n v="268"/>
  </r>
  <r>
    <s v="Burns"/>
    <s v="Timothy"/>
    <s v="A"/>
    <x v="107"/>
    <s v="Design &amp; Construction"/>
    <n v="96228"/>
    <s v="A"/>
    <s v="F"/>
    <m/>
    <m/>
    <s v="A12"/>
    <s v="Fiscal Year"/>
    <x v="0"/>
    <n v="269"/>
  </r>
  <r>
    <s v="Failor"/>
    <s v="Michael"/>
    <s v="J"/>
    <x v="104"/>
    <s v="Information Technology Service"/>
    <n v="96146"/>
    <s v="A"/>
    <s v="F"/>
    <m/>
    <m/>
    <s v="A12"/>
    <s v="Fiscal Year"/>
    <x v="0"/>
    <n v="270"/>
  </r>
  <r>
    <s v="Roark"/>
    <s v="Roddy"/>
    <s v="C"/>
    <x v="108"/>
    <s v="Fire-Applied Science"/>
    <n v="96126"/>
    <s v="C"/>
    <s v="F"/>
    <n v="2000"/>
    <m/>
    <s v="F09"/>
    <s v="Academic Year"/>
    <x v="2"/>
    <n v="271"/>
  </r>
  <r>
    <s v="Sherrell"/>
    <s v="Marcus"/>
    <s v="L"/>
    <x v="109"/>
    <s v="A&amp;S Dean"/>
    <n v="96096"/>
    <s v="A"/>
    <s v="F"/>
    <n v="9000"/>
    <m/>
    <s v="FAD"/>
    <s v="Fiscal Year"/>
    <x v="1"/>
    <n v="272"/>
  </r>
  <r>
    <s v="Bouzat"/>
    <s v="Juan"/>
    <s v="L"/>
    <x v="11"/>
    <s v="Biological Science"/>
    <n v="96009"/>
    <s v="A"/>
    <s v="F"/>
    <m/>
    <m/>
    <s v="F12"/>
    <s v="Academic Year"/>
    <x v="2"/>
    <n v="273"/>
  </r>
  <r>
    <s v="Rippey"/>
    <s v="Theodore"/>
    <s v="F"/>
    <x v="51"/>
    <s v="A&amp;S Dean"/>
    <n v="96003"/>
    <s v="A"/>
    <s v="F"/>
    <n v="9000"/>
    <m/>
    <s v="FAD"/>
    <s v="Fiscal Year"/>
    <x v="1"/>
    <n v="274"/>
  </r>
  <r>
    <s v="Anzenbacher"/>
    <s v="Pavel"/>
    <m/>
    <x v="26"/>
    <s v="Chemistry Department"/>
    <n v="95873"/>
    <s v="C"/>
    <s v="F"/>
    <m/>
    <m/>
    <s v="F09"/>
    <s v="Academic Year"/>
    <x v="2"/>
    <n v="275"/>
  </r>
  <r>
    <s v="Green"/>
    <s v="Robert"/>
    <s v="C"/>
    <x v="36"/>
    <s v="Computer Science"/>
    <n v="95864"/>
    <s v="A"/>
    <s v="F"/>
    <n v="1000"/>
    <m/>
    <s v="F12"/>
    <s v="Academic Year"/>
    <x v="2"/>
    <n v="276"/>
  </r>
  <r>
    <s v="Short"/>
    <s v="Anthony"/>
    <s v="E"/>
    <x v="110"/>
    <s v="WBGU-TV Television Service"/>
    <n v="95861"/>
    <s v="A"/>
    <s v="F"/>
    <m/>
    <m/>
    <s v="A12"/>
    <s v="Fiscal Year"/>
    <x v="0"/>
    <n v="277"/>
  </r>
  <r>
    <s v="Richardson"/>
    <s v="Nathan"/>
    <s v="E"/>
    <x v="11"/>
    <s v="World Languages and Cultures"/>
    <n v="95742"/>
    <s v="A"/>
    <s v="F"/>
    <m/>
    <m/>
    <s v="F12"/>
    <s v="Academic Year"/>
    <x v="2"/>
    <n v="278"/>
  </r>
  <r>
    <s v="Morin"/>
    <s v="Shawn"/>
    <s v="P"/>
    <x v="11"/>
    <s v="School of Art"/>
    <n v="95727"/>
    <s v="A"/>
    <s v="F"/>
    <m/>
    <m/>
    <s v="F12"/>
    <s v="Academic Year"/>
    <x v="2"/>
    <n v="279"/>
  </r>
  <r>
    <s v="Natvig"/>
    <s v="Mary"/>
    <m/>
    <x v="11"/>
    <s v="Musicology/Composition/Theory"/>
    <n v="95539"/>
    <s v="A"/>
    <s v="F"/>
    <m/>
    <m/>
    <s v="F12"/>
    <s v="Academic Year"/>
    <x v="2"/>
    <n v="280"/>
  </r>
  <r>
    <s v="Underwood"/>
    <s v="Eileen"/>
    <s v="M"/>
    <x v="26"/>
    <s v="Biological Science"/>
    <n v="95453"/>
    <s v="A"/>
    <s v="F"/>
    <m/>
    <m/>
    <s v="F12"/>
    <s v="Academic Year"/>
    <x v="2"/>
    <n v="281"/>
  </r>
  <r>
    <s v="Otiso"/>
    <s v="Kefa"/>
    <s v="M"/>
    <x v="11"/>
    <s v="Geography Department"/>
    <n v="95366"/>
    <s v="A"/>
    <s v="F"/>
    <n v="5500"/>
    <m/>
    <s v="F12"/>
    <s v="Academic Year"/>
    <x v="2"/>
    <n v="282"/>
  </r>
  <r>
    <s v="Rizzo"/>
    <s v="Maria"/>
    <s v="L"/>
    <x v="11"/>
    <s v="Math and Statistics Dept"/>
    <n v="95328"/>
    <s v="A"/>
    <s v="F"/>
    <m/>
    <m/>
    <s v="F12"/>
    <s v="Academic Year"/>
    <x v="2"/>
    <n v="283"/>
  </r>
  <r>
    <s v="Emery"/>
    <s v="Allan"/>
    <s v="M"/>
    <x v="26"/>
    <s v="English Department"/>
    <n v="95321"/>
    <s v="A"/>
    <s v="F"/>
    <m/>
    <m/>
    <s v="F12"/>
    <s v="Academic Year"/>
    <x v="2"/>
    <n v="284"/>
  </r>
  <r>
    <s v="Kammeyer"/>
    <s v="Margo"/>
    <s v="A"/>
    <x v="111"/>
    <s v="Information Technology Service"/>
    <n v="95296"/>
    <s v="A"/>
    <s v="F"/>
    <m/>
    <m/>
    <s v="A12"/>
    <s v="Fiscal Year"/>
    <x v="0"/>
    <n v="285"/>
  </r>
  <r>
    <s v="Bes"/>
    <s v="Juan"/>
    <s v="P"/>
    <x v="11"/>
    <s v="Math and Statistics Dept"/>
    <n v="95258"/>
    <s v="A"/>
    <s v="F"/>
    <m/>
    <m/>
    <s v="F12"/>
    <s v="Academic Year"/>
    <x v="2"/>
    <n v="286"/>
  </r>
  <r>
    <s v="Brown"/>
    <s v="Jeffrey"/>
    <s v="A"/>
    <x v="11"/>
    <s v="Popular Culture"/>
    <n v="95113"/>
    <s v="A"/>
    <s v="F"/>
    <m/>
    <m/>
    <s v="F12"/>
    <s v="Academic Year"/>
    <x v="2"/>
    <n v="287"/>
  </r>
  <r>
    <s v="Betori"/>
    <s v="John"/>
    <s v="M"/>
    <x v="112"/>
    <s v="Police Division"/>
    <n v="95000"/>
    <s v="A"/>
    <s v="F"/>
    <m/>
    <m/>
    <s v="A12"/>
    <s v="Fiscal Year"/>
    <x v="0"/>
    <n v="288"/>
  </r>
  <r>
    <s v="Shang"/>
    <s v="Junfeng"/>
    <m/>
    <x v="11"/>
    <s v="Math and Statistics Dept"/>
    <n v="94973"/>
    <s v="C"/>
    <s v="F"/>
    <n v="1900"/>
    <m/>
    <s v="F09"/>
    <s v="Academic Year"/>
    <x v="2"/>
    <n v="289"/>
  </r>
  <r>
    <s v="Sickler"/>
    <s v="Stephanie"/>
    <s v="L"/>
    <x v="113"/>
    <s v="Risk Management"/>
    <n v="94860"/>
    <s v="A"/>
    <s v="F"/>
    <m/>
    <m/>
    <s v="A12"/>
    <s v="Fiscal Year"/>
    <x v="0"/>
    <n v="290"/>
  </r>
  <r>
    <s v="Simon"/>
    <s v="Tina"/>
    <s v="L"/>
    <x v="114"/>
    <s v="WBGU-TV Television Service"/>
    <n v="94769"/>
    <s v="A"/>
    <s v="F"/>
    <m/>
    <m/>
    <s v="A12"/>
    <s v="Fiscal Year"/>
    <x v="0"/>
    <n v="291"/>
  </r>
  <r>
    <s v="Schempf"/>
    <s v="Kevin"/>
    <s v="W"/>
    <x v="11"/>
    <s v="Music Performance Studies"/>
    <n v="94736"/>
    <s v="A"/>
    <s v="F"/>
    <m/>
    <m/>
    <s v="F12"/>
    <s v="Academic Year"/>
    <x v="2"/>
    <n v="292"/>
  </r>
  <r>
    <s v="Kruse"/>
    <s v="Penny"/>
    <s v="T"/>
    <x v="11"/>
    <s v="Music Performance Studies"/>
    <n v="94593"/>
    <s v="A"/>
    <s v="F"/>
    <m/>
    <m/>
    <s v="F12"/>
    <s v="Academic Year"/>
    <x v="2"/>
    <n v="293"/>
  </r>
  <r>
    <s v="Celli"/>
    <s v="Larissa"/>
    <s v="S"/>
    <x v="11"/>
    <s v="English Department"/>
    <n v="94537"/>
    <s v="A"/>
    <s v="F"/>
    <m/>
    <m/>
    <s v="F12"/>
    <s v="Academic Year"/>
    <x v="2"/>
    <n v="294"/>
  </r>
  <r>
    <s v="Jackson"/>
    <s v="Jeffery"/>
    <s v="L"/>
    <x v="115"/>
    <s v="Career Center"/>
    <n v="94481"/>
    <s v="A"/>
    <s v="F"/>
    <n v="10000"/>
    <m/>
    <s v="A12"/>
    <s v="Fiscal Year"/>
    <x v="0"/>
    <n v="295"/>
  </r>
  <r>
    <s v="Artz"/>
    <s v="Jeffrey"/>
    <s v="S"/>
    <x v="116"/>
    <s v="Marketing &amp; Communications"/>
    <n v="94438"/>
    <s v="A"/>
    <s v="F"/>
    <m/>
    <m/>
    <s v="A12"/>
    <s v="Fiscal Year"/>
    <x v="0"/>
    <n v="296"/>
  </r>
  <r>
    <s v="Lin"/>
    <s v="I-Fen"/>
    <m/>
    <x v="11"/>
    <s v="Sociology Department"/>
    <n v="94257"/>
    <s v="A"/>
    <s v="F"/>
    <m/>
    <m/>
    <s v="F12"/>
    <s v="Academic Year"/>
    <x v="2"/>
    <n v="297"/>
  </r>
  <r>
    <s v="Hamby"/>
    <s v="Stephen"/>
    <s v="E"/>
    <x v="117"/>
    <s v="Football"/>
    <n v="94095"/>
    <s v="A"/>
    <s v="F"/>
    <m/>
    <m/>
    <s v="A12"/>
    <s v="Fiscal Year"/>
    <x v="0"/>
    <n v="298"/>
  </r>
  <r>
    <s v="Stacey"/>
    <s v="Anthony"/>
    <s v="A"/>
    <x v="118"/>
    <s v="Basketball-Men"/>
    <n v="94095"/>
    <s v="A"/>
    <s v="F"/>
    <m/>
    <m/>
    <s v="A12"/>
    <s v="Fiscal Year"/>
    <x v="0"/>
    <n v="299"/>
  </r>
  <r>
    <s v="Pogacar"/>
    <s v="Timothy"/>
    <m/>
    <x v="26"/>
    <s v="German-Russian Department"/>
    <n v="94068"/>
    <s v="A"/>
    <s v="F"/>
    <m/>
    <m/>
    <s v="F12"/>
    <s v="Academic Year"/>
    <x v="2"/>
    <n v="300"/>
  </r>
  <r>
    <s v="Herndon"/>
    <s v="Ruth"/>
    <s v="W"/>
    <x v="11"/>
    <s v="History Department"/>
    <n v="93653"/>
    <s v="A"/>
    <s v="F"/>
    <m/>
    <m/>
    <s v="F12"/>
    <s v="Academic Year"/>
    <x v="2"/>
    <n v="301"/>
  </r>
  <r>
    <s v="Popov"/>
    <s v="Lubomir"/>
    <s v="S"/>
    <x v="11"/>
    <s v="Family &amp; Consumer Sciences"/>
    <n v="93647"/>
    <s v="C"/>
    <s v="F"/>
    <n v="1500"/>
    <m/>
    <s v="F09"/>
    <s v="Academic Year"/>
    <x v="2"/>
    <n v="302"/>
  </r>
  <r>
    <s v="Dyer"/>
    <s v="Robert"/>
    <s v="E"/>
    <x v="36"/>
    <s v="Computer Science"/>
    <n v="93642"/>
    <s v="A"/>
    <s v="F"/>
    <m/>
    <m/>
    <s v="F12"/>
    <s v="Academic Year"/>
    <x v="2"/>
    <n v="303"/>
  </r>
  <r>
    <s v="Coleman"/>
    <s v="Priscilla"/>
    <s v="K"/>
    <x v="11"/>
    <s v="Family &amp; Consumer Sciences"/>
    <n v="93641"/>
    <s v="A"/>
    <s v="F"/>
    <m/>
    <m/>
    <s v="F12"/>
    <s v="Academic Year"/>
    <x v="2"/>
    <n v="304"/>
  </r>
  <r>
    <s v="Beckner"/>
    <s v="Stacey"/>
    <s v="R"/>
    <x v="119"/>
    <s v="Controller's Office"/>
    <n v="93311"/>
    <s v="A"/>
    <s v="F"/>
    <m/>
    <m/>
    <s v="A12"/>
    <s v="Fiscal Year"/>
    <x v="0"/>
    <n v="305"/>
  </r>
  <r>
    <s v="Traver"/>
    <s v="Kimberly"/>
    <s v="S"/>
    <x v="120"/>
    <s v="Comm. Sciences &amp; Disorders"/>
    <n v="93260"/>
    <s v="A"/>
    <s v="F"/>
    <n v="3000"/>
    <m/>
    <s v="F12"/>
    <s v="Fiscal Year"/>
    <x v="2"/>
    <n v="306"/>
  </r>
  <r>
    <s v="Light"/>
    <s v="Ann"/>
    <s v="M"/>
    <x v="121"/>
    <s v="Political Science Department"/>
    <n v="92955"/>
    <s v="A"/>
    <s v="F"/>
    <m/>
    <m/>
    <s v="A12"/>
    <s v="Fiscal Year"/>
    <x v="0"/>
    <n v="307"/>
  </r>
  <r>
    <s v="Landgraf"/>
    <s v="Edgar"/>
    <m/>
    <x v="11"/>
    <s v="German-Russian Department"/>
    <n v="92712"/>
    <s v="A"/>
    <s v="F"/>
    <n v="3800"/>
    <m/>
    <s v="F12"/>
    <s v="Academic Year"/>
    <x v="2"/>
    <n v="308"/>
  </r>
  <r>
    <s v="Dworsky"/>
    <s v="Dryw"/>
    <s v="O"/>
    <x v="120"/>
    <s v="Psychology Department"/>
    <n v="92524"/>
    <s v="A"/>
    <s v="F"/>
    <n v="2000"/>
    <m/>
    <s v="F12"/>
    <s v="Fiscal Year"/>
    <x v="2"/>
    <n v="309"/>
  </r>
  <r>
    <s v="Roy"/>
    <s v="Sankardas"/>
    <m/>
    <x v="36"/>
    <s v="Computer Science"/>
    <n v="92499"/>
    <s v="A"/>
    <s v="F"/>
    <m/>
    <m/>
    <s v="F12"/>
    <s v="Academic Year"/>
    <x v="2"/>
    <n v="310"/>
  </r>
  <r>
    <s v="Savich"/>
    <s v="Nicholas"/>
    <m/>
    <x v="122"/>
    <s v="Information Technology Service"/>
    <n v="92449"/>
    <s v="A"/>
    <s v="F"/>
    <m/>
    <m/>
    <s v="A12"/>
    <s v="Fiscal Year"/>
    <x v="0"/>
    <n v="311"/>
  </r>
  <r>
    <s v="Cabanillas"/>
    <s v="Francisco"/>
    <m/>
    <x v="11"/>
    <s v="World Languages and Cultures"/>
    <n v="92440"/>
    <s v="C"/>
    <s v="F"/>
    <m/>
    <m/>
    <s v="F09"/>
    <s v="Academic Year"/>
    <x v="2"/>
    <n v="312"/>
  </r>
  <r>
    <s v="Cook"/>
    <s v="Amanda"/>
    <s v="C"/>
    <x v="36"/>
    <s v="Economics Dept"/>
    <n v="92413"/>
    <s v="A"/>
    <s v="F"/>
    <m/>
    <m/>
    <s v="F12"/>
    <s v="Academic Year"/>
    <x v="2"/>
    <n v="313"/>
  </r>
  <r>
    <s v="Munson"/>
    <s v="Mark"/>
    <s v="E"/>
    <x v="11"/>
    <s v="Music Education"/>
    <n v="92382"/>
    <s v="A"/>
    <s v="F"/>
    <m/>
    <m/>
    <s v="F12"/>
    <s v="Academic Year"/>
    <x v="2"/>
    <n v="314"/>
  </r>
  <r>
    <s v="Skinner"/>
    <s v="Ewart"/>
    <s v="C"/>
    <x v="26"/>
    <s v="Dept of Telecommunications"/>
    <n v="92380"/>
    <s v="A"/>
    <s v="F"/>
    <m/>
    <m/>
    <s v="F12"/>
    <s v="Academic Year"/>
    <x v="2"/>
    <n v="315"/>
  </r>
  <r>
    <s v="Wu"/>
    <s v="Yan"/>
    <m/>
    <x v="36"/>
    <s v="Computer Science"/>
    <n v="92187"/>
    <s v="A"/>
    <s v="F"/>
    <m/>
    <m/>
    <s v="F12"/>
    <s v="Academic Year"/>
    <x v="2"/>
    <n v="316"/>
  </r>
  <r>
    <s v="Patterson"/>
    <s v="Nancy"/>
    <s v="C"/>
    <x v="11"/>
    <s v="School of Teaching &amp; Learning"/>
    <n v="92012"/>
    <s v="A"/>
    <s v="F"/>
    <m/>
    <m/>
    <s v="F12"/>
    <s v="Academic Year"/>
    <x v="2"/>
    <n v="317"/>
  </r>
  <r>
    <s v="Dubose"/>
    <s v="Lisa"/>
    <s v="E"/>
    <x v="123"/>
    <s v="Human Resources"/>
    <n v="92004"/>
    <s v="A"/>
    <s v="F"/>
    <m/>
    <m/>
    <s v="A12"/>
    <s v="Fiscal Year"/>
    <x v="0"/>
    <n v="318"/>
  </r>
  <r>
    <s v="Ostrowski"/>
    <s v="Alexis"/>
    <s v="D"/>
    <x v="36"/>
    <s v="Chemistry Department"/>
    <n v="92000"/>
    <s v="C"/>
    <s v="F"/>
    <m/>
    <m/>
    <s v="F09"/>
    <s v="Academic Year"/>
    <x v="2"/>
    <n v="319"/>
  </r>
  <r>
    <s v="Nelson"/>
    <s v="Patrick"/>
    <s v="A"/>
    <x v="124"/>
    <s v="Bowen-Thompson Student Union"/>
    <n v="91852"/>
    <s v="A"/>
    <s v="F"/>
    <m/>
    <m/>
    <s v="A12"/>
    <s v="Fiscal Year"/>
    <x v="0"/>
    <n v="320"/>
  </r>
  <r>
    <s v="Alexander"/>
    <s v="Stephen"/>
    <m/>
    <x v="125"/>
    <s v="Development Office"/>
    <n v="91800"/>
    <s v="A"/>
    <s v="F"/>
    <m/>
    <m/>
    <s v="A12"/>
    <s v="Fiscal Year"/>
    <x v="0"/>
    <n v="321"/>
  </r>
  <r>
    <s v="Brooks"/>
    <s v="Jacey"/>
    <s v="L"/>
    <x v="126"/>
    <s v="Basketball - Women"/>
    <n v="91800"/>
    <s v="A"/>
    <s v="F"/>
    <m/>
    <m/>
    <s v="A12"/>
    <s v="Fiscal Year"/>
    <x v="0"/>
    <n v="322"/>
  </r>
  <r>
    <s v="Wensink"/>
    <s v="Jennifer"/>
    <s v="A"/>
    <x v="127"/>
    <s v="Development Office"/>
    <n v="91800"/>
    <s v="A"/>
    <s v="F"/>
    <m/>
    <m/>
    <s v="A12"/>
    <s v="Fiscal Year"/>
    <x v="0"/>
    <n v="323"/>
  </r>
  <r>
    <s v="White"/>
    <s v="Marcus"/>
    <s v="D"/>
    <x v="128"/>
    <s v="Football"/>
    <n v="91800"/>
    <s v="A"/>
    <s v="F"/>
    <m/>
    <m/>
    <s v="A12"/>
    <s v="Fiscal Year"/>
    <x v="0"/>
    <n v="324"/>
  </r>
  <r>
    <s v="Worley"/>
    <s v="Phillip"/>
    <s v="A"/>
    <x v="129"/>
    <s v="Business Operations"/>
    <n v="91800"/>
    <s v="A"/>
    <s v="F"/>
    <m/>
    <m/>
    <s v="A12"/>
    <s v="Fiscal Year"/>
    <x v="0"/>
    <n v="325"/>
  </r>
  <r>
    <s v="Cleveland"/>
    <s v="Susannah"/>
    <s v="L"/>
    <x v="130"/>
    <s v="University Libraries"/>
    <n v="91703"/>
    <s v="A"/>
    <s v="F"/>
    <n v="6000"/>
    <m/>
    <s v="FLB"/>
    <s v="Fiscal Year"/>
    <x v="3"/>
    <n v="326"/>
  </r>
  <r>
    <s v="Lillios"/>
    <s v="Elainie"/>
    <m/>
    <x v="11"/>
    <s v="Musicology/Composition/Theory"/>
    <n v="91494"/>
    <s v="A"/>
    <s v="F"/>
    <m/>
    <m/>
    <s v="F12"/>
    <s v="Academic Year"/>
    <x v="2"/>
    <n v="327"/>
  </r>
  <r>
    <s v="Schocket"/>
    <s v="Andrew"/>
    <s v="M"/>
    <x v="11"/>
    <s v="History Department"/>
    <n v="91431"/>
    <s v="C"/>
    <s v="F"/>
    <n v="3000"/>
    <m/>
    <s v="F09"/>
    <s v="Academic Year"/>
    <x v="2"/>
    <n v="328"/>
  </r>
  <r>
    <s v="Baron"/>
    <s v="Cynthia"/>
    <s v="A"/>
    <x v="11"/>
    <s v="Theatre and Film"/>
    <n v="91416"/>
    <s v="A"/>
    <s v="F"/>
    <n v="3000"/>
    <m/>
    <s v="F12"/>
    <s v="Academic Year"/>
    <x v="2"/>
    <n v="329"/>
  </r>
  <r>
    <s v="Elsasser"/>
    <s v="James"/>
    <s v="R"/>
    <x v="131"/>
    <s v="Intercollegiate Athletics"/>
    <n v="91332"/>
    <s v="A"/>
    <s v="F"/>
    <m/>
    <m/>
    <s v="A12"/>
    <s v="Fiscal Year"/>
    <x v="0"/>
    <n v="330"/>
  </r>
  <r>
    <s v="Clark"/>
    <s v="Bradford"/>
    <s v="B"/>
    <x v="11"/>
    <s v="Theatre and Film"/>
    <n v="91272"/>
    <s v="C"/>
    <s v="F"/>
    <m/>
    <m/>
    <s v="F09"/>
    <s v="Academic Year"/>
    <x v="2"/>
    <n v="331"/>
  </r>
  <r>
    <s v="Hoops"/>
    <s v="David"/>
    <s v="F"/>
    <x v="104"/>
    <s v="Information Technology Service"/>
    <n v="91134"/>
    <s v="A"/>
    <s v="F"/>
    <m/>
    <m/>
    <s v="A12"/>
    <s v="Fiscal Year"/>
    <x v="0"/>
    <n v="332"/>
  </r>
  <r>
    <s v="Starks"/>
    <s v="J Rockne"/>
    <m/>
    <x v="88"/>
    <s v="Finance"/>
    <n v="91124"/>
    <s v="A"/>
    <s v="F"/>
    <m/>
    <m/>
    <s v="F12"/>
    <s v="Academic Year"/>
    <x v="2"/>
    <n v="333"/>
  </r>
  <r>
    <s v="Broido"/>
    <s v="Ellen"/>
    <s v="M"/>
    <x v="11"/>
    <s v="Higher Ed and Student Affairs"/>
    <n v="91056"/>
    <s v="A"/>
    <s v="F"/>
    <m/>
    <m/>
    <s v="F12"/>
    <s v="Academic Year"/>
    <x v="2"/>
    <n v="334"/>
  </r>
  <r>
    <s v="Bullins"/>
    <s v="Christopher"/>
    <s v="H"/>
    <x v="132"/>
    <s v="Office of Campus Activities"/>
    <n v="91053"/>
    <s v="A"/>
    <s v="F"/>
    <m/>
    <m/>
    <s v="A12"/>
    <s v="Fiscal Year"/>
    <x v="0"/>
    <n v="335"/>
  </r>
  <r>
    <s v="Gilmer"/>
    <s v="Garrett"/>
    <s v="L"/>
    <x v="133"/>
    <s v="Counseling Center"/>
    <n v="91013"/>
    <s v="A"/>
    <s v="F"/>
    <m/>
    <m/>
    <s v="A12"/>
    <s v="Fiscal Year"/>
    <x v="0"/>
    <n v="336"/>
  </r>
  <r>
    <s v="Schutte"/>
    <s v="Barry"/>
    <s v="J"/>
    <x v="134"/>
    <s v="Hockey"/>
    <n v="91004"/>
    <s v="A"/>
    <s v="F"/>
    <m/>
    <m/>
    <s v="A12"/>
    <s v="Fiscal Year"/>
    <x v="0"/>
    <n v="337"/>
  </r>
  <r>
    <s v="Lunceford"/>
    <s v="Christina"/>
    <s v="J"/>
    <x v="135"/>
    <s v="Higher Ed and Student Affairs"/>
    <n v="90989"/>
    <s v="A"/>
    <s v="F"/>
    <n v="11363"/>
    <m/>
    <s v="FAD"/>
    <s v="Fiscal Year"/>
    <x v="1"/>
    <n v="338"/>
  </r>
  <r>
    <s v="Balistreri"/>
    <s v="John"/>
    <s v="A"/>
    <x v="11"/>
    <s v="School of Art"/>
    <n v="90832"/>
    <s v="A"/>
    <s v="F"/>
    <m/>
    <m/>
    <s v="F12"/>
    <s v="Academic Year"/>
    <x v="2"/>
    <n v="339"/>
  </r>
  <r>
    <s v="Satterlee"/>
    <s v="Robert"/>
    <s v="S"/>
    <x v="11"/>
    <s v="Music Performance Studies"/>
    <n v="90815"/>
    <s v="A"/>
    <s v="F"/>
    <n v="1500"/>
    <m/>
    <s v="F12"/>
    <s v="Academic Year"/>
    <x v="2"/>
    <n v="340"/>
  </r>
  <r>
    <s v="Wallach"/>
    <s v="Jeremy"/>
    <s v="W"/>
    <x v="11"/>
    <s v="Popular Culture"/>
    <n v="90698"/>
    <s v="A"/>
    <s v="F"/>
    <n v="1500"/>
    <m/>
    <s v="F12"/>
    <s v="Academic Year"/>
    <x v="2"/>
    <n v="341"/>
  </r>
  <r>
    <s v="Brackenbury"/>
    <s v="Timothy"/>
    <s v="P"/>
    <x v="11"/>
    <s v="Comm. Sciences &amp; Disorders"/>
    <n v="90645"/>
    <s v="A"/>
    <s v="F"/>
    <n v="3000"/>
    <m/>
    <s v="F12"/>
    <s v="Academic Year"/>
    <x v="2"/>
    <n v="342"/>
  </r>
  <r>
    <s v="Hamilton"/>
    <s v="Duane"/>
    <s v="L"/>
    <x v="136"/>
    <s v="Physical Plant"/>
    <n v="90343"/>
    <s v="A"/>
    <s v="F"/>
    <m/>
    <m/>
    <s v="A12"/>
    <s v="Fiscal Year"/>
    <x v="0"/>
    <n v="343"/>
  </r>
  <r>
    <s v="Eigner"/>
    <s v="Ty"/>
    <s v="D"/>
    <x v="137"/>
    <s v="Hockey"/>
    <n v="90297"/>
    <s v="A"/>
    <s v="F"/>
    <m/>
    <m/>
    <s v="A12"/>
    <s v="Fiscal Year"/>
    <x v="0"/>
    <n v="344"/>
  </r>
  <r>
    <s v="Jackson"/>
    <s v="David"/>
    <s v="J"/>
    <x v="11"/>
    <s v="Political Science Department"/>
    <n v="90250"/>
    <s v="A"/>
    <s v="F"/>
    <m/>
    <m/>
    <s v="F12"/>
    <s v="Academic Year"/>
    <x v="2"/>
    <n v="345"/>
  </r>
  <r>
    <s v="Shafer"/>
    <s v="Rachel"/>
    <s v="C"/>
    <x v="36"/>
    <s v="Economics Dept"/>
    <n v="90148"/>
    <s v="C"/>
    <s v="F"/>
    <m/>
    <m/>
    <s v="F09"/>
    <s v="Academic Year"/>
    <x v="2"/>
    <n v="346"/>
  </r>
  <r>
    <s v="Turner"/>
    <s v="Adrian"/>
    <s v="P"/>
    <x v="26"/>
    <s v="School of HMSLS"/>
    <n v="90032"/>
    <s v="A"/>
    <s v="F"/>
    <n v="500"/>
    <m/>
    <s v="F12"/>
    <s v="Academic Year"/>
    <x v="2"/>
    <n v="347"/>
  </r>
  <r>
    <s v="Subreenduth"/>
    <s v="Solotchnee"/>
    <s v="S"/>
    <x v="11"/>
    <s v="School of Teaching &amp; Learning"/>
    <n v="89754"/>
    <s v="A"/>
    <s v="F"/>
    <n v="1000"/>
    <m/>
    <s v="F12"/>
    <s v="Academic Year"/>
    <x v="2"/>
    <n v="348"/>
  </r>
  <r>
    <s v="Colvin"/>
    <s v="Wayne"/>
    <s v="S"/>
    <x v="138"/>
    <s v="Information Technology Service"/>
    <n v="89752"/>
    <s v="A"/>
    <s v="F"/>
    <m/>
    <m/>
    <s v="A12"/>
    <s v="Fiscal Year"/>
    <x v="0"/>
    <n v="349"/>
  </r>
  <r>
    <s v="Michaels"/>
    <s v="Helen"/>
    <s v="J"/>
    <x v="26"/>
    <s v="Biological Science"/>
    <n v="89738"/>
    <s v="A"/>
    <s v="F"/>
    <m/>
    <m/>
    <s v="F12"/>
    <s v="Academic Year"/>
    <x v="2"/>
    <n v="350"/>
  </r>
  <r>
    <s v="Kuehn"/>
    <s v="Mikel"/>
    <s v="P"/>
    <x v="11"/>
    <s v="Musicology/Composition/Theory"/>
    <n v="89667"/>
    <s v="C"/>
    <s v="F"/>
    <n v="3000"/>
    <m/>
    <s v="F09"/>
    <s v="Academic Year"/>
    <x v="2"/>
    <n v="351"/>
  </r>
  <r>
    <s v="Meyer"/>
    <s v="Daniel"/>
    <s v="B"/>
    <x v="139"/>
    <s v="Intercollegiate Athletics"/>
    <n v="89578"/>
    <s v="A"/>
    <s v="F"/>
    <m/>
    <m/>
    <s v="A12"/>
    <s v="Fiscal Year"/>
    <x v="0"/>
    <n v="352"/>
  </r>
  <r>
    <s v="Zhou"/>
    <s v="Yu"/>
    <m/>
    <x v="26"/>
    <s v="Geography Department"/>
    <n v="89427"/>
    <s v="A"/>
    <s v="F"/>
    <m/>
    <m/>
    <s v="F12"/>
    <s v="Academic Year"/>
    <x v="2"/>
    <n v="353"/>
  </r>
  <r>
    <s v="Guldbeck"/>
    <s v="Mille"/>
    <m/>
    <x v="11"/>
    <s v="School of Art"/>
    <n v="89308"/>
    <s v="A"/>
    <s v="F"/>
    <m/>
    <m/>
    <s v="F12"/>
    <s v="Academic Year"/>
    <x v="2"/>
    <n v="354"/>
  </r>
  <r>
    <s v="Zulch-Smith"/>
    <s v="Sara"/>
    <s v="J"/>
    <x v="125"/>
    <s v="Capital Campaign"/>
    <n v="89250"/>
    <s v="A"/>
    <s v="F"/>
    <m/>
    <m/>
    <s v="A12"/>
    <s v="Fiscal Year"/>
    <x v="0"/>
    <n v="355"/>
  </r>
  <r>
    <s v="Swinford"/>
    <s v="Susan"/>
    <s v="M"/>
    <x v="140"/>
    <s v="VP Student Affairs"/>
    <n v="89156"/>
    <s v="A"/>
    <s v="F"/>
    <n v="365"/>
    <m/>
    <s v="A12"/>
    <s v="Fiscal Year"/>
    <x v="0"/>
    <n v="356"/>
  </r>
  <r>
    <s v="Peek"/>
    <s v="Philip"/>
    <s v="S"/>
    <x v="141"/>
    <s v="World Languages and Cultures"/>
    <n v="89130"/>
    <s v="A"/>
    <s v="F"/>
    <n v="8500"/>
    <m/>
    <s v="FAD"/>
    <s v="Fiscal Year"/>
    <x v="1"/>
    <n v="357"/>
  </r>
  <r>
    <s v="Border"/>
    <s v="David"/>
    <s v="A"/>
    <x v="26"/>
    <s v="Dept Engineering Technologies"/>
    <n v="89021"/>
    <s v="A"/>
    <s v="F"/>
    <m/>
    <m/>
    <s v="F12"/>
    <s v="Academic Year"/>
    <x v="2"/>
    <n v="358"/>
  </r>
  <r>
    <s v="Pogan"/>
    <s v="Brett"/>
    <s v="W"/>
    <x v="142"/>
    <s v="Capital Planning"/>
    <n v="88979"/>
    <s v="A"/>
    <s v="F"/>
    <m/>
    <m/>
    <s v="A12"/>
    <s v="Fiscal Year"/>
    <x v="0"/>
    <n v="359"/>
  </r>
  <r>
    <s v="Hartley"/>
    <s v="Stacey"/>
    <s v="M"/>
    <x v="125"/>
    <s v="Fire-Institutional Research"/>
    <n v="88868"/>
    <s v="A"/>
    <s v="F"/>
    <m/>
    <m/>
    <s v="A12"/>
    <s v="Fiscal Year"/>
    <x v="0"/>
    <n v="360"/>
  </r>
  <r>
    <s v="Hooper"/>
    <s v="Tim"/>
    <m/>
    <x v="143"/>
    <s v="Information Technology Service"/>
    <n v="88868"/>
    <s v="A"/>
    <s v="F"/>
    <m/>
    <m/>
    <s v="A12"/>
    <s v="Fiscal Year"/>
    <x v="0"/>
    <n v="361"/>
  </r>
  <r>
    <s v="Ramsdell"/>
    <s v="Keith"/>
    <s v="E"/>
    <x v="144"/>
    <s v="Graduate College"/>
    <n v="88868"/>
    <s v="A"/>
    <s v="F"/>
    <m/>
    <m/>
    <s v="A12"/>
    <s v="Fiscal Year"/>
    <x v="0"/>
    <n v="362"/>
  </r>
  <r>
    <s v="Summey"/>
    <s v="Michael"/>
    <s v="A"/>
    <x v="145"/>
    <s v="Basketball-Men"/>
    <n v="88868"/>
    <s v="A"/>
    <s v="F"/>
    <m/>
    <m/>
    <s v="A12"/>
    <s v="Fiscal Year"/>
    <x v="0"/>
    <n v="363"/>
  </r>
  <r>
    <s v="Hermo-Fedro"/>
    <s v="Sylvia"/>
    <s v="E"/>
    <x v="108"/>
    <s v="Fire-Applied Science"/>
    <n v="88582"/>
    <s v="A"/>
    <s v="F"/>
    <n v="2000"/>
    <m/>
    <s v="F12"/>
    <s v="Academic Year"/>
    <x v="2"/>
    <n v="364"/>
  </r>
  <r>
    <s v="Decker"/>
    <s v="Michael"/>
    <m/>
    <x v="36"/>
    <s v="Computer Science"/>
    <n v="88500"/>
    <s v="A"/>
    <s v="F"/>
    <m/>
    <m/>
    <s v="F12"/>
    <s v="Academic Year"/>
    <x v="2"/>
    <n v="365"/>
  </r>
  <r>
    <s v="Samel"/>
    <s v="Arthur"/>
    <s v="N"/>
    <x v="26"/>
    <s v="Geography Department"/>
    <n v="88431"/>
    <s v="C"/>
    <s v="F"/>
    <m/>
    <m/>
    <s v="F09"/>
    <s v="Academic Year"/>
    <x v="2"/>
    <n v="366"/>
  </r>
  <r>
    <s v="Lee"/>
    <s v="Bob"/>
    <s v="D"/>
    <x v="11"/>
    <s v="School of HMSLS"/>
    <n v="88392"/>
    <s v="A"/>
    <s v="F"/>
    <n v="750"/>
    <m/>
    <s v="F12"/>
    <s v="Academic Year"/>
    <x v="2"/>
    <n v="367"/>
  </r>
  <r>
    <s v="Sherwood"/>
    <s v="Theresa"/>
    <s v="A"/>
    <x v="146"/>
    <s v="Information Technology Service"/>
    <n v="88366"/>
    <s v="A"/>
    <s v="F"/>
    <m/>
    <m/>
    <s v="A12"/>
    <s v="Fiscal Year"/>
    <x v="0"/>
    <n v="368"/>
  </r>
  <r>
    <s v="Falk"/>
    <s v="Patricia"/>
    <s v="K"/>
    <x v="147"/>
    <s v="University Libraries"/>
    <n v="88182"/>
    <s v="A"/>
    <s v="F"/>
    <m/>
    <m/>
    <s v="FLB"/>
    <s v="Fiscal Year"/>
    <x v="3"/>
    <n v="369"/>
  </r>
  <r>
    <s v="Oates"/>
    <s v="Gary"/>
    <s v="L"/>
    <x v="26"/>
    <s v="Sociology Department"/>
    <n v="87973"/>
    <s v="A"/>
    <s v="F"/>
    <m/>
    <m/>
    <s v="F12"/>
    <s v="Academic Year"/>
    <x v="2"/>
    <n v="370"/>
  </r>
  <r>
    <s v="Brodke"/>
    <s v="Michelle"/>
    <s v="R"/>
    <x v="26"/>
    <s v="Fire-Applied Science"/>
    <n v="87808"/>
    <s v="A"/>
    <s v="F"/>
    <m/>
    <m/>
    <s v="F12"/>
    <s v="Academic Year"/>
    <x v="2"/>
    <n v="371"/>
  </r>
  <r>
    <s v="Nickoson"/>
    <s v="Lee"/>
    <s v="A"/>
    <x v="26"/>
    <s v="English Department"/>
    <n v="87782"/>
    <s v="A"/>
    <s v="F"/>
    <n v="8000"/>
    <m/>
    <s v="F12"/>
    <s v="Fiscal Year"/>
    <x v="2"/>
    <n v="372"/>
  </r>
  <r>
    <s v="Xie"/>
    <s v="Philip"/>
    <s v="F"/>
    <x v="11"/>
    <s v="School of HMSLS"/>
    <n v="87743"/>
    <s v="A"/>
    <s v="F"/>
    <m/>
    <m/>
    <s v="F12"/>
    <s v="Academic Year"/>
    <x v="2"/>
    <n v="373"/>
  </r>
  <r>
    <s v="Bortel"/>
    <s v="Robert"/>
    <s v="W"/>
    <x v="113"/>
    <s v="School of Media and Comm"/>
    <n v="87722"/>
    <s v="A"/>
    <s v="F"/>
    <m/>
    <m/>
    <s v="A12"/>
    <s v="Fiscal Year"/>
    <x v="0"/>
    <n v="374"/>
  </r>
  <r>
    <s v="Chambers"/>
    <s v="Jonathan"/>
    <s v="L"/>
    <x v="11"/>
    <s v="Theatre and Film"/>
    <n v="87638"/>
    <s v="A"/>
    <s v="F"/>
    <m/>
    <m/>
    <s v="F12"/>
    <s v="Academic Year"/>
    <x v="2"/>
    <n v="375"/>
  </r>
  <r>
    <s v="Singer"/>
    <s v="Carol"/>
    <s v="A"/>
    <x v="148"/>
    <s v="University Libraries"/>
    <n v="87532"/>
    <s v="A"/>
    <s v="F"/>
    <m/>
    <m/>
    <s v="FLB"/>
    <s v="Fiscal Year"/>
    <x v="3"/>
    <n v="376"/>
  </r>
  <r>
    <s v="Meek"/>
    <s v="Geoffrey"/>
    <s v="A"/>
    <x v="26"/>
    <s v="School of HMSLS"/>
    <n v="87520"/>
    <s v="A"/>
    <s v="F"/>
    <m/>
    <m/>
    <s v="F12"/>
    <s v="Academic Year"/>
    <x v="2"/>
    <n v="377"/>
  </r>
  <r>
    <s v="Kulicke"/>
    <s v="Vicky"/>
    <s v="L"/>
    <x v="149"/>
    <s v="Human Resources"/>
    <n v="87406"/>
    <s v="A"/>
    <s v="F"/>
    <m/>
    <m/>
    <s v="A12"/>
    <s v="Fiscal Year"/>
    <x v="0"/>
    <n v="378"/>
  </r>
  <r>
    <s v="Faulkner"/>
    <s v="Sandra"/>
    <s v="L"/>
    <x v="11"/>
    <s v="Dept of Communication"/>
    <n v="87405"/>
    <s v="A"/>
    <s v="F"/>
    <n v="3000"/>
    <m/>
    <s v="F12"/>
    <s v="Academic Year"/>
    <x v="2"/>
    <n v="379"/>
  </r>
  <r>
    <s v="Gorman"/>
    <s v="Thomas"/>
    <s v="W"/>
    <x v="150"/>
    <s v="Col of Health &amp; Human Services"/>
    <n v="87304"/>
    <s v="A"/>
    <s v="F"/>
    <n v="9000"/>
    <m/>
    <s v="A12"/>
    <s v="Fiscal Year"/>
    <x v="0"/>
    <n v="380"/>
  </r>
  <r>
    <s v="Messersmith"/>
    <s v="Stephania"/>
    <s v="J"/>
    <x v="108"/>
    <s v="Chemistry Department"/>
    <n v="87275"/>
    <s v="A"/>
    <s v="F"/>
    <m/>
    <m/>
    <s v="F12"/>
    <s v="Fiscal Year"/>
    <x v="2"/>
    <n v="381"/>
  </r>
  <r>
    <s v="Gross"/>
    <s v="Andrew"/>
    <s v="D"/>
    <x v="151"/>
    <s v="Information Technology Service"/>
    <n v="87255"/>
    <s v="A"/>
    <s v="F"/>
    <m/>
    <m/>
    <s v="A12"/>
    <s v="Fiscal Year"/>
    <x v="0"/>
    <n v="382"/>
  </r>
  <r>
    <s v="Hunker"/>
    <s v="Stefanie"/>
    <s v="A"/>
    <x v="152"/>
    <s v="University Libraries"/>
    <n v="87242"/>
    <s v="A"/>
    <s v="F"/>
    <m/>
    <m/>
    <s v="FLB"/>
    <s v="Fiscal Year"/>
    <x v="3"/>
    <n v="383"/>
  </r>
  <r>
    <s v="Labbie"/>
    <s v="Erin"/>
    <s v="F"/>
    <x v="11"/>
    <s v="English Department"/>
    <n v="87237"/>
    <s v="A"/>
    <s v="F"/>
    <m/>
    <m/>
    <s v="F12"/>
    <s v="Academic Year"/>
    <x v="2"/>
    <n v="384"/>
  </r>
  <r>
    <s v="Begum"/>
    <s v="Khani"/>
    <m/>
    <x v="26"/>
    <s v="English Department"/>
    <n v="87182"/>
    <s v="A"/>
    <s v="F"/>
    <m/>
    <m/>
    <s v="F12"/>
    <s v="Academic Year"/>
    <x v="2"/>
    <n v="385"/>
  </r>
  <r>
    <s v="Xi"/>
    <s v="Haowen"/>
    <m/>
    <x v="26"/>
    <s v="Physics &amp; Astronomy"/>
    <n v="87142"/>
    <s v="C"/>
    <s v="F"/>
    <m/>
    <m/>
    <s v="F09"/>
    <s v="Academic Year"/>
    <x v="2"/>
    <n v="386"/>
  </r>
  <r>
    <s v="Nguyen"/>
    <s v="Diem"/>
    <s v="M"/>
    <x v="26"/>
    <s v="Math and Statistics Dept"/>
    <n v="87068"/>
    <s v="C"/>
    <s v="F"/>
    <m/>
    <m/>
    <s v="F09"/>
    <s v="Academic Year"/>
    <x v="2"/>
    <n v="387"/>
  </r>
  <r>
    <s v="Zahler"/>
    <s v="Megan"/>
    <s v="M"/>
    <x v="150"/>
    <s v="Fire-Admissions"/>
    <n v="87000"/>
    <s v="A"/>
    <s v="F"/>
    <m/>
    <m/>
    <s v="A12"/>
    <s v="Fiscal Year"/>
    <x v="0"/>
    <n v="388"/>
  </r>
  <r>
    <s v="Davis"/>
    <s v="Timothy"/>
    <m/>
    <x v="26"/>
    <s v="Biological Science"/>
    <n v="87000"/>
    <s v="A"/>
    <s v="F"/>
    <n v="10000"/>
    <m/>
    <s v="F12"/>
    <s v="Academic Year"/>
    <x v="2"/>
    <n v="389"/>
  </r>
  <r>
    <s v="Zhang"/>
    <s v="Ren"/>
    <m/>
    <x v="36"/>
    <s v="Economics Dept"/>
    <n v="87000"/>
    <s v="A"/>
    <s v="F"/>
    <m/>
    <m/>
    <s v="F12"/>
    <s v="Academic Year"/>
    <x v="2"/>
    <n v="390"/>
  </r>
  <r>
    <s v="Frey"/>
    <s v="Diane"/>
    <s v="K"/>
    <x v="26"/>
    <s v="Family &amp; Consumer Sciences"/>
    <n v="86667"/>
    <s v="A"/>
    <s v="F"/>
    <m/>
    <m/>
    <s v="F12"/>
    <s v="Academic Year"/>
    <x v="2"/>
    <n v="391"/>
  </r>
  <r>
    <s v="Brown"/>
    <s v="Linda"/>
    <s v="A"/>
    <x v="153"/>
    <s v="University Libraries"/>
    <n v="86660"/>
    <s v="A"/>
    <s v="F"/>
    <m/>
    <m/>
    <s v="FLB"/>
    <s v="Fiscal Year"/>
    <x v="3"/>
    <n v="392"/>
  </r>
  <r>
    <s v="Anderson"/>
    <s v="Richard"/>
    <s v="B"/>
    <x v="26"/>
    <s v="Psychology Department"/>
    <n v="86570"/>
    <s v="A"/>
    <s v="F"/>
    <m/>
    <m/>
    <s v="F12"/>
    <s v="Academic Year"/>
    <x v="2"/>
    <n v="393"/>
  </r>
  <r>
    <s v="Liederbach"/>
    <s v="John"/>
    <s v="C"/>
    <x v="11"/>
    <s v="Human Services Department"/>
    <n v="86535"/>
    <s v="A"/>
    <s v="F"/>
    <n v="6000"/>
    <m/>
    <s v="F12"/>
    <s v="Academic Year"/>
    <x v="2"/>
    <n v="394"/>
  </r>
  <r>
    <s v="Schumacher"/>
    <s v="Donald"/>
    <s v="F"/>
    <x v="104"/>
    <s v="Information Technology Service"/>
    <n v="86380"/>
    <s v="A"/>
    <s v="F"/>
    <m/>
    <m/>
    <s v="A12"/>
    <s v="Fiscal Year"/>
    <x v="0"/>
    <n v="395"/>
  </r>
  <r>
    <s v="Orr"/>
    <s v="Shannon"/>
    <s v="K"/>
    <x v="11"/>
    <s v="Political Science Department"/>
    <n v="86189"/>
    <s v="A"/>
    <s v="F"/>
    <m/>
    <m/>
    <s v="F12"/>
    <s v="Academic Year"/>
    <x v="2"/>
    <n v="396"/>
  </r>
  <r>
    <s v="Arrigo"/>
    <s v="Michael"/>
    <s v="T"/>
    <x v="11"/>
    <s v="School of Art"/>
    <n v="86069"/>
    <s v="A"/>
    <s v="F"/>
    <m/>
    <m/>
    <s v="F12"/>
    <s v="Academic Year"/>
    <x v="2"/>
    <n v="397"/>
  </r>
  <r>
    <s v="Wade"/>
    <s v="John"/>
    <s v="G"/>
    <x v="26"/>
    <s v="Math and Statistics Dept"/>
    <n v="86035"/>
    <s v="A"/>
    <s v="F"/>
    <m/>
    <m/>
    <s v="F12"/>
    <s v="Academic Year"/>
    <x v="2"/>
    <n v="398"/>
  </r>
  <r>
    <s v="Wood"/>
    <s v="Sue"/>
    <s v="C"/>
    <x v="26"/>
    <s v="English Department"/>
    <n v="86006"/>
    <s v="A"/>
    <s v="F"/>
    <m/>
    <m/>
    <s v="F12"/>
    <s v="Academic Year"/>
    <x v="2"/>
    <n v="399"/>
  </r>
  <r>
    <s v="Zamkov"/>
    <s v="Mikhail"/>
    <s v="A"/>
    <x v="26"/>
    <s v="Physics &amp; Astronomy"/>
    <n v="85984"/>
    <s v="C"/>
    <s v="F"/>
    <m/>
    <m/>
    <s v="F09"/>
    <s v="Academic Year"/>
    <x v="2"/>
    <n v="400"/>
  </r>
  <r>
    <s v="Anderson"/>
    <s v="Dawn"/>
    <s v="L"/>
    <x v="26"/>
    <s v="Public &amp; Allied Health"/>
    <n v="85784"/>
    <s v="A"/>
    <s v="F"/>
    <n v="6000"/>
    <m/>
    <s v="F12"/>
    <s v="Academic Year"/>
    <x v="2"/>
    <n v="401"/>
  </r>
  <r>
    <s v="Horner"/>
    <s v="Sherri"/>
    <s v="L"/>
    <x v="26"/>
    <s v="School of Ed Found, Lead &amp; Pol"/>
    <n v="85745"/>
    <s v="A"/>
    <s v="F"/>
    <m/>
    <m/>
    <s v="F12"/>
    <s v="Academic Year"/>
    <x v="2"/>
    <n v="402"/>
  </r>
  <r>
    <s v="Challu"/>
    <s v="Amilcar"/>
    <s v="E"/>
    <x v="141"/>
    <s v="History Department"/>
    <n v="85703"/>
    <s v="A"/>
    <s v="F"/>
    <n v="6500"/>
    <m/>
    <s v="FAD"/>
    <s v="Fiscal Year"/>
    <x v="1"/>
    <n v="403"/>
  </r>
  <r>
    <s v="Spencer"/>
    <s v="Nancy"/>
    <s v="E"/>
    <x v="26"/>
    <s v="School of HMSLS"/>
    <n v="85610"/>
    <s v="A"/>
    <s v="F"/>
    <m/>
    <m/>
    <s v="F12"/>
    <s v="Academic Year"/>
    <x v="2"/>
    <n v="404"/>
  </r>
  <r>
    <s v="Saenz"/>
    <s v="Charles"/>
    <s v="M"/>
    <x v="11"/>
    <s v="Music Performance Studies"/>
    <n v="85606"/>
    <s v="A"/>
    <s v="F"/>
    <m/>
    <m/>
    <s v="F12"/>
    <s v="Academic Year"/>
    <x v="2"/>
    <n v="405"/>
  </r>
  <r>
    <s v="Wiegmann"/>
    <s v="Daniel"/>
    <s v="D"/>
    <x v="26"/>
    <s v="Biological Science"/>
    <n v="85473"/>
    <s v="A"/>
    <s v="F"/>
    <m/>
    <m/>
    <s v="F12"/>
    <s v="Academic Year"/>
    <x v="2"/>
    <n v="406"/>
  </r>
  <r>
    <s v="Mayyas"/>
    <s v="Mohammad"/>
    <s v="A"/>
    <x v="26"/>
    <s v="Dept Engineering Technologies"/>
    <n v="85404"/>
    <s v="A"/>
    <s v="F"/>
    <m/>
    <m/>
    <s v="F12"/>
    <s v="Academic Year"/>
    <x v="2"/>
    <n v="407"/>
  </r>
  <r>
    <s v="Ning"/>
    <s v="Wei"/>
    <m/>
    <x v="26"/>
    <s v="Math and Statistics Dept"/>
    <n v="85346"/>
    <s v="C"/>
    <s v="F"/>
    <m/>
    <m/>
    <s v="F09"/>
    <s v="Academic Year"/>
    <x v="2"/>
    <n v="408"/>
  </r>
  <r>
    <s v="Yates"/>
    <s v="Billy"/>
    <s v="L"/>
    <x v="154"/>
    <s v="Intercollegiate Athletics"/>
    <n v="85313"/>
    <s v="A"/>
    <s v="F"/>
    <m/>
    <m/>
    <s v="A12"/>
    <s v="Fiscal Year"/>
    <x v="0"/>
    <n v="409"/>
  </r>
  <r>
    <s v="Dailey"/>
    <s v="Katharine"/>
    <s v="K"/>
    <x v="155"/>
    <s v="Fire-Institutional Research"/>
    <n v="85279"/>
    <s v="A"/>
    <s v="F"/>
    <n v="23705"/>
    <m/>
    <s v="FAD"/>
    <s v="Fiscal Year"/>
    <x v="1"/>
    <n v="410"/>
  </r>
  <r>
    <s v="Forsyth"/>
    <s v="Douglas"/>
    <s v="J"/>
    <x v="26"/>
    <s v="History Department"/>
    <n v="85255"/>
    <s v="A"/>
    <s v="F"/>
    <m/>
    <m/>
    <s v="F12"/>
    <s v="Academic Year"/>
    <x v="2"/>
    <n v="411"/>
  </r>
  <r>
    <s v="Baber"/>
    <s v="Jared"/>
    <m/>
    <x v="156"/>
    <s v="Information Technology Service"/>
    <n v="85236"/>
    <s v="A"/>
    <s v="F"/>
    <m/>
    <m/>
    <s v="A12"/>
    <s v="Fiscal Year"/>
    <x v="0"/>
    <n v="412"/>
  </r>
  <r>
    <s v="Hershberger"/>
    <s v="Andrew"/>
    <s v="E"/>
    <x v="11"/>
    <s v="School of Art"/>
    <n v="85234"/>
    <s v="A"/>
    <s v="F"/>
    <m/>
    <m/>
    <s v="F12"/>
    <s v="Academic Year"/>
    <x v="2"/>
    <n v="413"/>
  </r>
  <r>
    <s v="Weinsier"/>
    <s v="Philip"/>
    <s v="D"/>
    <x v="11"/>
    <s v="Fire-Applied Science"/>
    <n v="85030"/>
    <s v="A"/>
    <s v="F"/>
    <n v="2000"/>
    <m/>
    <s v="F12"/>
    <s v="Academic Year"/>
    <x v="2"/>
    <n v="414"/>
  </r>
  <r>
    <s v="Gwozdz"/>
    <s v="Suzanne"/>
    <s v="H"/>
    <x v="157"/>
    <s v="Information Technology Service"/>
    <n v="85000"/>
    <s v="A"/>
    <s v="F"/>
    <m/>
    <m/>
    <s v="A12"/>
    <s v="Fiscal Year"/>
    <x v="0"/>
    <n v="415"/>
  </r>
  <r>
    <s v="Geusz"/>
    <s v="Michael"/>
    <s v="E"/>
    <x v="26"/>
    <s v="Biological Science"/>
    <n v="84978"/>
    <s v="C"/>
    <s v="F"/>
    <m/>
    <m/>
    <s v="F09"/>
    <s v="Academic Year"/>
    <x v="2"/>
    <n v="416"/>
  </r>
  <r>
    <s v="Rich"/>
    <s v="Linda"/>
    <s v="A"/>
    <x v="158"/>
    <s v="University Libraries"/>
    <n v="84614"/>
    <s v="A"/>
    <s v="F"/>
    <m/>
    <m/>
    <s v="FLB"/>
    <s v="Fiscal Year"/>
    <x v="3"/>
    <n v="417"/>
  </r>
  <r>
    <s v="Panter"/>
    <s v="Kurt"/>
    <s v="S"/>
    <x v="26"/>
    <s v="Geology Department"/>
    <n v="84554"/>
    <s v="A"/>
    <s v="F"/>
    <m/>
    <m/>
    <s v="F12"/>
    <s v="Academic Year"/>
    <x v="2"/>
    <n v="418"/>
  </r>
  <r>
    <s v="Burns"/>
    <s v="William"/>
    <s v="M"/>
    <x v="159"/>
    <s v="Center for Regional Developmen"/>
    <n v="84537"/>
    <s v="A"/>
    <s v="F"/>
    <n v="13417.2"/>
    <m/>
    <s v="A12"/>
    <s v="Fiscal Year"/>
    <x v="0"/>
    <n v="419"/>
  </r>
  <r>
    <s v="Hendricks"/>
    <s v="Cindy"/>
    <s v="S"/>
    <x v="160"/>
    <s v="College of Education - Admin"/>
    <n v="84500"/>
    <s v="C"/>
    <s v="F"/>
    <m/>
    <m/>
    <s v="FAD"/>
    <s v="Fiscal Year"/>
    <x v="1"/>
    <n v="420"/>
  </r>
  <r>
    <s v="Whitney"/>
    <s v="Lynn"/>
    <s v="H"/>
    <x v="26"/>
    <s v="School of Art"/>
    <n v="84383"/>
    <s v="A"/>
    <s v="F"/>
    <n v="1000"/>
    <m/>
    <s v="F12"/>
    <s v="Academic Year"/>
    <x v="2"/>
    <n v="421"/>
  </r>
  <r>
    <s v="Menon"/>
    <s v="Sridevi"/>
    <m/>
    <x v="26"/>
    <s v="Ethnic Studies"/>
    <n v="84351"/>
    <s v="A"/>
    <s v="F"/>
    <m/>
    <m/>
    <s v="F12"/>
    <s v="Academic Year"/>
    <x v="2"/>
    <n v="422"/>
  </r>
  <r>
    <s v="Duntley"/>
    <s v="Madeline"/>
    <m/>
    <x v="26"/>
    <s v="Sociology Department"/>
    <n v="84157"/>
    <s v="C"/>
    <s v="F"/>
    <m/>
    <m/>
    <s v="F09"/>
    <s v="Academic Year"/>
    <x v="2"/>
    <n v="423"/>
  </r>
  <r>
    <s v="Cassara"/>
    <s v="Catherine"/>
    <m/>
    <x v="26"/>
    <s v="Department of Journalism &amp; PR"/>
    <n v="84145"/>
    <s v="A"/>
    <s v="F"/>
    <m/>
    <m/>
    <s v="F12"/>
    <s v="Academic Year"/>
    <x v="2"/>
    <n v="424"/>
  </r>
  <r>
    <s v="Brock"/>
    <s v="Matt"/>
    <s v="C"/>
    <x v="128"/>
    <s v="Football"/>
    <n v="84100"/>
    <s v="A"/>
    <s v="F"/>
    <m/>
    <m/>
    <s v="A12"/>
    <s v="Fiscal Year"/>
    <x v="0"/>
    <n v="425"/>
  </r>
  <r>
    <s v="Worley"/>
    <s v="Sara"/>
    <m/>
    <x v="26"/>
    <s v="Philosophy Department"/>
    <n v="84068"/>
    <s v="A"/>
    <s v="F"/>
    <m/>
    <m/>
    <s v="F12"/>
    <s v="Academic Year"/>
    <x v="2"/>
    <n v="426"/>
  </r>
  <r>
    <s v="Schuessler"/>
    <s v="Michael"/>
    <m/>
    <x v="161"/>
    <s v="Design &amp; Construction"/>
    <n v="84012"/>
    <s v="A"/>
    <s v="F"/>
    <m/>
    <m/>
    <s v="A12"/>
    <s v="Fiscal Year"/>
    <x v="0"/>
    <n v="427"/>
  </r>
  <r>
    <s v="Parish"/>
    <s v="Tim"/>
    <s v="W"/>
    <x v="162"/>
    <s v="Information Technology Service"/>
    <n v="83980"/>
    <s v="A"/>
    <s v="F"/>
    <m/>
    <m/>
    <s v="A12"/>
    <s v="Fiscal Year"/>
    <x v="0"/>
    <n v="428"/>
  </r>
  <r>
    <s v="Austin"/>
    <s v="Robert"/>
    <s v="B"/>
    <x v="36"/>
    <s v="Construction Management"/>
    <n v="83738"/>
    <s v="C"/>
    <s v="F"/>
    <m/>
    <m/>
    <s v="F09"/>
    <s v="Academic Year"/>
    <x v="2"/>
    <n v="429"/>
  </r>
  <r>
    <s v="Duran"/>
    <s v="Lena"/>
    <s v="B"/>
    <x v="26"/>
    <s v="School of Teaching &amp; Learning"/>
    <n v="83664"/>
    <s v="A"/>
    <s v="F"/>
    <n v="1000"/>
    <m/>
    <s v="F12"/>
    <s v="Academic Year"/>
    <x v="2"/>
    <n v="430"/>
  </r>
  <r>
    <s v="Miller"/>
    <s v="Ryan"/>
    <s v="J"/>
    <x v="161"/>
    <s v="Design &amp; Construction"/>
    <n v="83640"/>
    <s v="A"/>
    <s v="F"/>
    <m/>
    <m/>
    <s v="A12"/>
    <s v="Fiscal Year"/>
    <x v="0"/>
    <n v="431"/>
  </r>
  <r>
    <s v="Coulter"/>
    <s v="Tina"/>
    <s v="M"/>
    <x v="163"/>
    <s v="Financial Aid"/>
    <n v="83630"/>
    <s v="A"/>
    <s v="F"/>
    <m/>
    <m/>
    <s v="A12"/>
    <s v="Fiscal Year"/>
    <x v="0"/>
    <n v="432"/>
  </r>
  <r>
    <s v="Guenther"/>
    <s v="Beatrice"/>
    <s v="M"/>
    <x v="26"/>
    <s v="World Languages and Cultures"/>
    <n v="83590"/>
    <s v="A"/>
    <s v="F"/>
    <n v="3682"/>
    <m/>
    <s v="F12"/>
    <s v="Academic Year"/>
    <x v="2"/>
    <n v="433"/>
  </r>
  <r>
    <s v="Molnar"/>
    <s v="Connie"/>
    <s v="M"/>
    <x v="164"/>
    <s v="Center for Faculty Excellence"/>
    <n v="83547"/>
    <s v="A"/>
    <s v="F"/>
    <m/>
    <m/>
    <s v="A12"/>
    <s v="Fiscal Year"/>
    <x v="0"/>
    <n v="434"/>
  </r>
  <r>
    <s v="Heider"/>
    <s v="Mark"/>
    <s v="A"/>
    <x v="165"/>
    <s v="Information Technology Service"/>
    <n v="83544"/>
    <s v="A"/>
    <s v="F"/>
    <m/>
    <m/>
    <s v="A12"/>
    <s v="Fiscal Year"/>
    <x v="0"/>
    <n v="435"/>
  </r>
  <r>
    <s v="Duran"/>
    <s v="Emilio"/>
    <m/>
    <x v="26"/>
    <s v="School of Teaching &amp; Learning"/>
    <n v="83525"/>
    <s v="A"/>
    <s v="F"/>
    <m/>
    <m/>
    <s v="F12"/>
    <s v="Academic Year"/>
    <x v="2"/>
    <n v="436"/>
  </r>
  <r>
    <s v="Hennessy"/>
    <s v="Nicholas"/>
    <s v="J"/>
    <x v="166"/>
    <s v="Sustainability"/>
    <n v="83481"/>
    <s v="A"/>
    <s v="F"/>
    <m/>
    <m/>
    <s v="A12"/>
    <s v="Fiscal Year"/>
    <x v="0"/>
    <n v="437"/>
  </r>
  <r>
    <s v="Chambers"/>
    <s v="Timothy"/>
    <s v="E"/>
    <x v="167"/>
    <s v="Office of UG Student Develo"/>
    <n v="83447"/>
    <s v="A"/>
    <s v="F"/>
    <m/>
    <m/>
    <s v="A12"/>
    <s v="Fiscal Year"/>
    <x v="0"/>
    <n v="438"/>
  </r>
  <r>
    <s v="Grinberg Pla"/>
    <s v="Valeria"/>
    <m/>
    <x v="11"/>
    <s v="World Languages and Cultures"/>
    <n v="83277"/>
    <s v="A"/>
    <s v="F"/>
    <m/>
    <m/>
    <s v="F12"/>
    <s v="Academic Year"/>
    <x v="2"/>
    <n v="439"/>
  </r>
  <r>
    <s v="Tarnovsky"/>
    <s v="Alexander"/>
    <s v="N"/>
    <x v="26"/>
    <s v="Chemistry Department"/>
    <n v="83179"/>
    <s v="A"/>
    <s v="F"/>
    <m/>
    <m/>
    <s v="F12"/>
    <s v="Academic Year"/>
    <x v="2"/>
    <n v="440"/>
  </r>
  <r>
    <s v="Bosch"/>
    <s v="Eileen"/>
    <s v="K"/>
    <x v="168"/>
    <s v="University Libraries"/>
    <n v="83160"/>
    <s v="A"/>
    <s v="F"/>
    <n v="6000"/>
    <m/>
    <s v="FLB"/>
    <s v="Fiscal Year"/>
    <x v="3"/>
    <n v="441"/>
  </r>
  <r>
    <s v="Heba"/>
    <s v="Gary"/>
    <s v="M"/>
    <x v="26"/>
    <s v="English Department"/>
    <n v="83156"/>
    <s v="A"/>
    <s v="F"/>
    <m/>
    <m/>
    <s v="F12"/>
    <s v="Academic Year"/>
    <x v="2"/>
    <n v="442"/>
  </r>
  <r>
    <s v="Pelletier"/>
    <s v="Andrew"/>
    <s v="J"/>
    <x v="11"/>
    <s v="Music Performance Studies"/>
    <n v="82960"/>
    <s v="A"/>
    <s v="F"/>
    <m/>
    <m/>
    <s v="F12"/>
    <s v="Academic Year"/>
    <x v="2"/>
    <n v="443"/>
  </r>
  <r>
    <s v="Colprit"/>
    <s v="Elaine"/>
    <s v="J"/>
    <x v="26"/>
    <s v="Music Education"/>
    <n v="82914"/>
    <s v="A"/>
    <s v="F"/>
    <m/>
    <m/>
    <s v="F12"/>
    <s v="Academic Year"/>
    <x v="2"/>
    <n v="444"/>
  </r>
  <r>
    <s v="Tobar"/>
    <s v="David"/>
    <s v="A"/>
    <x v="26"/>
    <s v="School of HMSLS"/>
    <n v="82838"/>
    <s v="A"/>
    <s v="F"/>
    <n v="2000"/>
    <m/>
    <s v="F12"/>
    <s v="Academic Year"/>
    <x v="2"/>
    <n v="445"/>
  </r>
  <r>
    <s v="Murnen"/>
    <s v="Timothy"/>
    <s v="J"/>
    <x v="26"/>
    <s v="School of Teaching &amp; Learning"/>
    <n v="82829"/>
    <s v="A"/>
    <s v="F"/>
    <m/>
    <m/>
    <s v="F12"/>
    <s v="Academic Year"/>
    <x v="2"/>
    <n v="446"/>
  </r>
  <r>
    <s v="Skinner Green"/>
    <s v="Rebecca"/>
    <s v="L"/>
    <x v="26"/>
    <s v="School of Art"/>
    <n v="82709"/>
    <s v="A"/>
    <s v="F"/>
    <n v="3273"/>
    <m/>
    <s v="F12"/>
    <s v="Academic Year"/>
    <x v="2"/>
    <n v="447"/>
  </r>
  <r>
    <s v="Root"/>
    <s v="Karen"/>
    <s v="V"/>
    <x v="26"/>
    <s v="Biological Science"/>
    <n v="82517"/>
    <s v="C"/>
    <s v="F"/>
    <m/>
    <m/>
    <s v="F09"/>
    <s v="Academic Year"/>
    <x v="2"/>
    <n v="448"/>
  </r>
  <r>
    <s v="May"/>
    <s v="Judith"/>
    <s v="J"/>
    <x v="26"/>
    <s v="School of Ed Found, Lead &amp; Pol"/>
    <n v="82506"/>
    <s v="A"/>
    <s v="F"/>
    <m/>
    <m/>
    <s v="F12"/>
    <s v="Academic Year"/>
    <x v="2"/>
    <n v="449"/>
  </r>
  <r>
    <s v="Gochenour"/>
    <s v="Lynne"/>
    <s v="M"/>
    <x v="169"/>
    <s v="Capital Planning"/>
    <n v="82396"/>
    <s v="A"/>
    <s v="F"/>
    <m/>
    <m/>
    <s v="A12"/>
    <s v="Fiscal Year"/>
    <x v="0"/>
    <n v="450"/>
  </r>
  <r>
    <s v="Roberson"/>
    <s v="William"/>
    <s v="F"/>
    <x v="169"/>
    <s v="Capital Planning"/>
    <n v="82396"/>
    <s v="A"/>
    <s v="F"/>
    <m/>
    <m/>
    <s v="A12"/>
    <s v="Fiscal Year"/>
    <x v="0"/>
    <n v="451"/>
  </r>
  <r>
    <s v="Sapp"/>
    <s v="Daniel"/>
    <s v="D"/>
    <x v="11"/>
    <s v="Fire-Humanities"/>
    <n v="82396"/>
    <s v="A"/>
    <s v="F"/>
    <m/>
    <m/>
    <s v="F12"/>
    <s v="Academic Year"/>
    <x v="2"/>
    <n v="452"/>
  </r>
  <r>
    <s v="Morrison"/>
    <s v="William"/>
    <s v="F"/>
    <x v="26"/>
    <s v="Schl of Intervention Svcs"/>
    <n v="82240"/>
    <s v="C"/>
    <s v="F"/>
    <m/>
    <m/>
    <s v="F09"/>
    <s v="Academic Year"/>
    <x v="2"/>
    <n v="453"/>
  </r>
  <r>
    <s v="Johnson-Webb"/>
    <s v="Karen"/>
    <s v="D"/>
    <x v="26"/>
    <s v="Geography Department"/>
    <n v="82221"/>
    <s v="A"/>
    <s v="F"/>
    <m/>
    <m/>
    <s v="F12"/>
    <s v="Academic Year"/>
    <x v="2"/>
    <n v="454"/>
  </r>
  <r>
    <s v="Demuth"/>
    <s v="Stephen"/>
    <s v="H"/>
    <x v="26"/>
    <s v="Sociology Department"/>
    <n v="82021"/>
    <s v="A"/>
    <s v="F"/>
    <n v="4000"/>
    <m/>
    <s v="F12"/>
    <s v="Academic Year"/>
    <x v="2"/>
    <n v="455"/>
  </r>
  <r>
    <s v="Kizhakethalackal"/>
    <s v="Elsy"/>
    <s v="T"/>
    <x v="26"/>
    <s v="Fire-Applied Science"/>
    <n v="81872"/>
    <s v="A"/>
    <s v="F"/>
    <m/>
    <m/>
    <s v="F12"/>
    <s v="Academic Year"/>
    <x v="2"/>
    <n v="456"/>
  </r>
  <r>
    <s v="Tompsett"/>
    <s v="Carolyn"/>
    <s v="J"/>
    <x v="26"/>
    <s v="Psychology Department"/>
    <n v="81750"/>
    <s v="C"/>
    <s v="F"/>
    <m/>
    <m/>
    <s v="F09"/>
    <s v="Academic Year"/>
    <x v="2"/>
    <n v="457"/>
  </r>
  <r>
    <s v="Ameling"/>
    <s v="Jerome"/>
    <m/>
    <x v="170"/>
    <s v="Financial Aid"/>
    <n v="81715"/>
    <s v="A"/>
    <s v="F"/>
    <m/>
    <m/>
    <s v="A12"/>
    <s v="Fiscal Year"/>
    <x v="0"/>
    <n v="458"/>
  </r>
  <r>
    <s v="Rabine"/>
    <s v="Julie"/>
    <s v="L"/>
    <x v="171"/>
    <s v="University Libraries"/>
    <n v="81628"/>
    <s v="A"/>
    <s v="F"/>
    <n v="6000"/>
    <m/>
    <s v="FLB"/>
    <s v="Fiscal Year"/>
    <x v="3"/>
    <n v="459"/>
  </r>
  <r>
    <s v="Boehme"/>
    <s v="Andrea"/>
    <s v="K"/>
    <x v="172"/>
    <s v="University Libraries"/>
    <n v="81600"/>
    <s v="A"/>
    <s v="F"/>
    <m/>
    <m/>
    <s v="A12"/>
    <s v="Fiscal Year"/>
    <x v="0"/>
    <n v="460"/>
  </r>
  <r>
    <s v="Keefe"/>
    <s v="Matthew"/>
    <s v="J"/>
    <x v="173"/>
    <s v="Police Division"/>
    <n v="81600"/>
    <s v="A"/>
    <s v="F"/>
    <m/>
    <m/>
    <s v="A12"/>
    <s v="Fiscal Year"/>
    <x v="0"/>
    <n v="461"/>
  </r>
  <r>
    <s v="Rife"/>
    <s v="Beth"/>
    <s v="A"/>
    <x v="174"/>
    <s v="Human Resources"/>
    <n v="81581"/>
    <s v="A"/>
    <s v="F"/>
    <m/>
    <m/>
    <s v="A12"/>
    <s v="Fiscal Year"/>
    <x v="0"/>
    <n v="462"/>
  </r>
  <r>
    <s v="Gao"/>
    <s v="Fei"/>
    <m/>
    <x v="26"/>
    <s v="VCT-Tech Education"/>
    <n v="81512"/>
    <s v="C"/>
    <s v="F"/>
    <m/>
    <m/>
    <s v="F09"/>
    <s v="Academic Year"/>
    <x v="2"/>
    <n v="463"/>
  </r>
  <r>
    <s v="Sun"/>
    <s v="Liangfeng"/>
    <m/>
    <x v="26"/>
    <s v="Physics &amp; Astronomy"/>
    <n v="81379"/>
    <s v="C"/>
    <s v="F"/>
    <m/>
    <m/>
    <s v="F09"/>
    <s v="Academic Year"/>
    <x v="2"/>
    <n v="464"/>
  </r>
  <r>
    <s v="Blok"/>
    <s v="Rieuwert"/>
    <s v="J"/>
    <x v="26"/>
    <s v="Math and Statistics Dept"/>
    <n v="81328"/>
    <s v="A"/>
    <s v="F"/>
    <m/>
    <m/>
    <s v="F12"/>
    <s v="Academic Year"/>
    <x v="2"/>
    <n v="465"/>
  </r>
  <r>
    <s v="Down"/>
    <s v="Nancy"/>
    <m/>
    <x v="175"/>
    <s v="University Libraries"/>
    <n v="81311"/>
    <s v="A"/>
    <s v="F"/>
    <m/>
    <m/>
    <s v="FLB"/>
    <s v="Fiscal Year"/>
    <x v="3"/>
    <n v="466"/>
  </r>
  <r>
    <s v="Nardone"/>
    <s v="Marco"/>
    <m/>
    <x v="26"/>
    <s v="Physics &amp; Astronomy"/>
    <n v="81261"/>
    <s v="A"/>
    <s v="F"/>
    <m/>
    <m/>
    <s v="F12"/>
    <s v="Academic Year"/>
    <x v="2"/>
    <n v="467"/>
  </r>
  <r>
    <s v="Evans"/>
    <s v="Erik"/>
    <s v="D"/>
    <x v="176"/>
    <s v="Information Technology Service"/>
    <n v="81103"/>
    <s v="A"/>
    <s v="F"/>
    <m/>
    <m/>
    <s v="A12"/>
    <s v="Fiscal Year"/>
    <x v="0"/>
    <n v="468"/>
  </r>
  <r>
    <s v="Turos"/>
    <s v="Jessica"/>
    <s v="M"/>
    <x v="177"/>
    <s v="Office of the Provost"/>
    <n v="81027"/>
    <s v="A"/>
    <s v="F"/>
    <m/>
    <m/>
    <s v="A12"/>
    <s v="Fiscal Year"/>
    <x v="0"/>
    <n v="469"/>
  </r>
  <r>
    <s v="Kluse"/>
    <s v="Christopher"/>
    <s v="J"/>
    <x v="36"/>
    <s v="Dept Engineering Technologies"/>
    <n v="81020"/>
    <s v="C"/>
    <s v="F"/>
    <m/>
    <m/>
    <s v="F09"/>
    <s v="Academic Year"/>
    <x v="2"/>
    <n v="470"/>
  </r>
  <r>
    <s v="Gomezdelcampo"/>
    <s v="Enrique"/>
    <m/>
    <x v="26"/>
    <s v="Dept of Envir. and Sustain."/>
    <n v="80824"/>
    <s v="A"/>
    <s v="F"/>
    <m/>
    <m/>
    <s v="F12"/>
    <s v="Academic Year"/>
    <x v="2"/>
    <n v="471"/>
  </r>
  <r>
    <s v="Devine"/>
    <s v="Jodi"/>
    <s v="L"/>
    <x v="178"/>
    <s v="Honors College"/>
    <n v="80748"/>
    <s v="A"/>
    <s v="F"/>
    <n v="1000"/>
    <m/>
    <s v="A12"/>
    <s v="Fiscal Year"/>
    <x v="0"/>
    <n v="472"/>
  </r>
  <r>
    <s v="Landry-Meyer"/>
    <s v="Laura"/>
    <s v="A"/>
    <x v="26"/>
    <s v="Family &amp; Consumer Sciences"/>
    <n v="80714"/>
    <s v="A"/>
    <s v="F"/>
    <n v="2000"/>
    <m/>
    <s v="F12"/>
    <s v="Academic Year"/>
    <x v="2"/>
    <n v="473"/>
  </r>
  <r>
    <s v="Larsen"/>
    <s v="Raymond"/>
    <s v="A"/>
    <x v="26"/>
    <s v="Biological Science"/>
    <n v="80643"/>
    <s v="C"/>
    <s v="F"/>
    <m/>
    <m/>
    <s v="F09"/>
    <s v="Academic Year"/>
    <x v="2"/>
    <n v="474"/>
  </r>
  <r>
    <s v="Eboch"/>
    <s v="Karen"/>
    <s v="E"/>
    <x v="108"/>
    <s v="Management"/>
    <n v="80619"/>
    <s v="A"/>
    <s v="F"/>
    <n v="5000"/>
    <m/>
    <s v="F12"/>
    <s v="Academic Year"/>
    <x v="2"/>
    <n v="475"/>
  </r>
  <r>
    <s v="Schmitz"/>
    <s v="Daniel"/>
    <s v="J"/>
    <x v="179"/>
    <s v="Baseball - Men"/>
    <n v="80617"/>
    <s v="A"/>
    <s v="F"/>
    <m/>
    <m/>
    <s v="A12"/>
    <s v="Fiscal Year"/>
    <x v="0"/>
    <n v="476"/>
  </r>
  <r>
    <s v="Gerard"/>
    <s v="Jean"/>
    <s v="M"/>
    <x v="26"/>
    <s v="Family &amp; Consumer Sciences"/>
    <n v="80612"/>
    <s v="A"/>
    <s v="F"/>
    <m/>
    <m/>
    <s v="F12"/>
    <s v="Academic Year"/>
    <x v="2"/>
    <n v="477"/>
  </r>
  <r>
    <s v="Conway"/>
    <s v="Ronald"/>
    <s v="E"/>
    <x v="108"/>
    <s v="Computer Science"/>
    <n v="80550"/>
    <s v="C"/>
    <s v="F"/>
    <m/>
    <m/>
    <s v="F09"/>
    <s v="Academic Year"/>
    <x v="2"/>
    <n v="478"/>
  </r>
  <r>
    <s v="Niese"/>
    <s v="Bethany"/>
    <s v="D"/>
    <x v="88"/>
    <s v="Accounting/MIS"/>
    <n v="80535"/>
    <s v="A"/>
    <s v="F"/>
    <n v="1450"/>
    <m/>
    <s v="F12"/>
    <s v="Academic Year"/>
    <x v="2"/>
    <n v="479"/>
  </r>
  <r>
    <s v="Bhalla"/>
    <s v="Vibha"/>
    <m/>
    <x v="26"/>
    <s v="Ethnic Studies"/>
    <n v="80458"/>
    <s v="A"/>
    <s v="F"/>
    <m/>
    <m/>
    <s v="F12"/>
    <s v="Academic Year"/>
    <x v="2"/>
    <n v="480"/>
  </r>
  <r>
    <s v="Huziak-Clark"/>
    <s v="Tracy"/>
    <s v="L"/>
    <x v="26"/>
    <s v="School of Teaching &amp; Learning"/>
    <n v="80428"/>
    <s v="A"/>
    <s v="F"/>
    <n v="4500"/>
    <m/>
    <s v="F12"/>
    <s v="Academic Year"/>
    <x v="2"/>
    <n v="481"/>
  </r>
  <r>
    <s v="Guenther"/>
    <s v="Christina"/>
    <s v="E"/>
    <x v="26"/>
    <s v="German-Russian Department"/>
    <n v="80412"/>
    <s v="A"/>
    <s v="F"/>
    <m/>
    <m/>
    <s v="F12"/>
    <s v="Academic Year"/>
    <x v="2"/>
    <n v="482"/>
  </r>
  <r>
    <s v="Novak"/>
    <s v="Jeanne"/>
    <s v="A"/>
    <x v="26"/>
    <s v="Schl of Intervention Svcs"/>
    <n v="80375"/>
    <s v="A"/>
    <s v="F"/>
    <n v="1500"/>
    <m/>
    <s v="F12"/>
    <s v="Academic Year"/>
    <x v="2"/>
    <n v="483"/>
  </r>
  <r>
    <s v="Cromwell"/>
    <s v="Howard"/>
    <s v="C"/>
    <x v="26"/>
    <s v="Psychology Department"/>
    <n v="80363"/>
    <s v="C"/>
    <s v="F"/>
    <m/>
    <m/>
    <s v="F09"/>
    <s v="Academic Year"/>
    <x v="2"/>
    <n v="484"/>
  </r>
  <r>
    <s v="Suelzer"/>
    <s v="Alisa"/>
    <s v="K"/>
    <x v="88"/>
    <s v="Accounting/MIS"/>
    <n v="80316"/>
    <s v="A"/>
    <s v="F"/>
    <m/>
    <m/>
    <s v="F12"/>
    <s v="Academic Year"/>
    <x v="2"/>
    <n v="485"/>
  </r>
  <r>
    <s v="Staic"/>
    <s v="Mihai"/>
    <s v="D"/>
    <x v="26"/>
    <s v="Math and Statistics Dept"/>
    <n v="80167"/>
    <s v="A"/>
    <s v="F"/>
    <m/>
    <m/>
    <s v="F12"/>
    <s v="Academic Year"/>
    <x v="2"/>
    <n v="486"/>
  </r>
  <r>
    <s v="Grunden"/>
    <s v="Walter"/>
    <s v="E"/>
    <x v="26"/>
    <s v="History Department"/>
    <n v="80151"/>
    <s v="A"/>
    <s v="F"/>
    <m/>
    <m/>
    <s v="F12"/>
    <s v="Academic Year"/>
    <x v="2"/>
    <n v="487"/>
  </r>
  <r>
    <s v="Kutz"/>
    <s v="Matthew"/>
    <s v="R"/>
    <x v="26"/>
    <s v="School of HMSLS"/>
    <n v="80147"/>
    <s v="A"/>
    <s v="F"/>
    <m/>
    <m/>
    <s v="F12"/>
    <s v="Academic Year"/>
    <x v="2"/>
    <n v="488"/>
  </r>
  <r>
    <s v="Rosser"/>
    <s v="Virginia"/>
    <s v="J"/>
    <x v="180"/>
    <s v="Community and Civic Engagement"/>
    <n v="80123"/>
    <s v="A"/>
    <s v="F"/>
    <m/>
    <m/>
    <s v="A12"/>
    <s v="Fiscal Year"/>
    <x v="0"/>
    <n v="489"/>
  </r>
  <r>
    <s v="Slough"/>
    <s v="Jason"/>
    <m/>
    <x v="181"/>
    <s v="Controller's Office"/>
    <n v="80087"/>
    <s v="A"/>
    <s v="F"/>
    <m/>
    <m/>
    <s v="A12"/>
    <s v="Fiscal Year"/>
    <x v="0"/>
    <n v="490"/>
  </r>
  <r>
    <s v="Gordon"/>
    <s v="Anne"/>
    <s v="K"/>
    <x v="26"/>
    <s v="Psychology Department"/>
    <n v="80077"/>
    <s v="A"/>
    <s v="F"/>
    <m/>
    <m/>
    <s v="F12"/>
    <s v="Academic Year"/>
    <x v="2"/>
    <n v="491"/>
  </r>
  <r>
    <s v="Trantham"/>
    <s v="Gene"/>
    <s v="S"/>
    <x v="26"/>
    <s v="Musicology/Composition/Theory"/>
    <n v="80052"/>
    <s v="A"/>
    <s v="F"/>
    <m/>
    <m/>
    <s v="F12"/>
    <s v="Academic Year"/>
    <x v="2"/>
    <n v="492"/>
  </r>
  <r>
    <s v="Tomic"/>
    <s v="Danijela"/>
    <m/>
    <x v="182"/>
    <s v="Volleyball - Women"/>
    <n v="80000"/>
    <s v="A"/>
    <s v="F"/>
    <m/>
    <m/>
    <s v="A12"/>
    <s v="Fiscal Year"/>
    <x v="0"/>
    <n v="493"/>
  </r>
  <r>
    <s v="West"/>
    <s v="Amy"/>
    <m/>
    <x v="183"/>
    <s v="Marketing &amp; Communications"/>
    <n v="80000"/>
    <s v="A"/>
    <s v="F"/>
    <m/>
    <m/>
    <s v="A12"/>
    <s v="Fiscal Year"/>
    <x v="0"/>
    <n v="494"/>
  </r>
  <r>
    <s v="McAbee"/>
    <s v="Samuel"/>
    <s v="T"/>
    <x v="36"/>
    <s v="Psychology Department"/>
    <n v="80000"/>
    <s v="A"/>
    <s v="F"/>
    <m/>
    <m/>
    <s v="F12"/>
    <s v="Academic Year"/>
    <x v="2"/>
    <n v="495"/>
  </r>
  <r>
    <s v="Bertelsen"/>
    <s v="Cynthia"/>
    <s v="D"/>
    <x v="26"/>
    <s v="School of Teaching &amp; Learning"/>
    <n v="79873"/>
    <s v="A"/>
    <s v="F"/>
    <n v="1000"/>
    <m/>
    <s v="F12"/>
    <s v="Academic Year"/>
    <x v="2"/>
    <n v="496"/>
  </r>
  <r>
    <s v="Collet"/>
    <s v="Bruce"/>
    <s v="A"/>
    <x v="26"/>
    <s v="School of Ed Found, Lead &amp; Pol"/>
    <n v="79809"/>
    <s v="A"/>
    <s v="F"/>
    <n v="1500"/>
    <m/>
    <s v="F12"/>
    <s v="Academic Year"/>
    <x v="2"/>
    <n v="497"/>
  </r>
  <r>
    <s v="Vostal"/>
    <s v="Brooks"/>
    <s v="R"/>
    <x v="26"/>
    <s v="Schl of Intervention Svcs"/>
    <n v="79780"/>
    <s v="A"/>
    <s v="F"/>
    <m/>
    <m/>
    <s v="F12"/>
    <s v="Academic Year"/>
    <x v="2"/>
    <n v="498"/>
  </r>
  <r>
    <s v="Cho"/>
    <s v="Sungho"/>
    <m/>
    <x v="26"/>
    <s v="School of HMSLS"/>
    <n v="79779"/>
    <s v="C"/>
    <s v="F"/>
    <n v="1500"/>
    <m/>
    <s v="F09"/>
    <s v="Academic Year"/>
    <x v="2"/>
    <n v="499"/>
  </r>
  <r>
    <s v="Lachmiller"/>
    <s v="Laura"/>
    <s v="J"/>
    <x v="88"/>
    <s v="Accounting/MIS"/>
    <n v="79766"/>
    <s v="A"/>
    <s v="F"/>
    <m/>
    <m/>
    <s v="F12"/>
    <s v="Academic Year"/>
    <x v="2"/>
    <n v="500"/>
  </r>
  <r>
    <s v="Matney"/>
    <s v="Gabriel"/>
    <s v="T"/>
    <x v="26"/>
    <s v="School of Teaching &amp; Learning"/>
    <n v="79753"/>
    <s v="A"/>
    <s v="F"/>
    <m/>
    <m/>
    <s v="F12"/>
    <s v="Academic Year"/>
    <x v="2"/>
    <n v="501"/>
  </r>
  <r>
    <s v="Wildschutte"/>
    <s v="Hans"/>
    <s v="K"/>
    <x v="26"/>
    <s v="Biological Science"/>
    <n v="79736"/>
    <s v="A"/>
    <s v="F"/>
    <m/>
    <m/>
    <s v="F12"/>
    <s v="Academic Year"/>
    <x v="2"/>
    <n v="502"/>
  </r>
  <r>
    <s v="Rex"/>
    <s v="Winifred"/>
    <s v="J"/>
    <x v="108"/>
    <s v="Computer Science"/>
    <n v="79707"/>
    <s v="A"/>
    <s v="F"/>
    <m/>
    <m/>
    <s v="F12"/>
    <s v="Academic Year"/>
    <x v="2"/>
    <n v="503"/>
  </r>
  <r>
    <s v="Keylock"/>
    <s v="K Todd"/>
    <m/>
    <x v="26"/>
    <s v="School of HMSLS"/>
    <n v="79691"/>
    <s v="A"/>
    <s v="F"/>
    <m/>
    <m/>
    <s v="F12"/>
    <s v="Academic Year"/>
    <x v="2"/>
    <n v="504"/>
  </r>
  <r>
    <s v="Heggie"/>
    <s v="Travis"/>
    <s v="W"/>
    <x v="26"/>
    <s v="School of HMSLS"/>
    <n v="79492"/>
    <s v="C"/>
    <s v="F"/>
    <m/>
    <m/>
    <s v="F09"/>
    <s v="Academic Year"/>
    <x v="2"/>
    <n v="505"/>
  </r>
  <r>
    <s v="Xie"/>
    <s v="Xiangdong"/>
    <m/>
    <x v="26"/>
    <s v="Math and Statistics Dept"/>
    <n v="79485"/>
    <s v="C"/>
    <s v="F"/>
    <m/>
    <m/>
    <s v="F09"/>
    <s v="Academic Year"/>
    <x v="2"/>
    <n v="506"/>
  </r>
  <r>
    <s v="Baringer"/>
    <s v="Jamie"/>
    <s v="A"/>
    <x v="184"/>
    <s v="Ice Arena"/>
    <n v="79458"/>
    <s v="A"/>
    <s v="F"/>
    <m/>
    <m/>
    <s v="A12"/>
    <s v="Fiscal Year"/>
    <x v="0"/>
    <n v="507"/>
  </r>
  <r>
    <s v="Young"/>
    <s v="Loraine"/>
    <s v="J"/>
    <x v="26"/>
    <s v="School of Art"/>
    <n v="79329"/>
    <s v="A"/>
    <s v="F"/>
    <m/>
    <m/>
    <s v="F12"/>
    <s v="Academic Year"/>
    <x v="2"/>
    <n v="508"/>
  </r>
  <r>
    <s v="Koba"/>
    <s v="Amanda"/>
    <s v="L"/>
    <x v="26"/>
    <s v="School of HMSLS"/>
    <n v="79127"/>
    <s v="A"/>
    <s v="F"/>
    <m/>
    <m/>
    <s v="F12"/>
    <s v="Academic Year"/>
    <x v="2"/>
    <n v="509"/>
  </r>
  <r>
    <s v="Doege"/>
    <s v="Seth"/>
    <s v="C"/>
    <x v="128"/>
    <s v="Football"/>
    <n v="79100"/>
    <s v="A"/>
    <s v="F"/>
    <m/>
    <m/>
    <s v="A12"/>
    <s v="Fiscal Year"/>
    <x v="0"/>
    <n v="510"/>
  </r>
  <r>
    <s v="Johnson"/>
    <s v="Paul"/>
    <s v="A"/>
    <x v="26"/>
    <s v="School of Ed Found, Lead &amp; Pol"/>
    <n v="79021"/>
    <s v="A"/>
    <s v="F"/>
    <n v="1500"/>
    <m/>
    <s v="F12"/>
    <s v="Academic Year"/>
    <x v="2"/>
    <n v="511"/>
  </r>
  <r>
    <s v="Kuhl"/>
    <s v="Danielle"/>
    <s v="C"/>
    <x v="26"/>
    <s v="Sociology Department"/>
    <n v="79013"/>
    <s v="A"/>
    <s v="F"/>
    <m/>
    <m/>
    <s v="F12"/>
    <s v="Academic Year"/>
    <x v="2"/>
    <n v="512"/>
  </r>
  <r>
    <s v="McCubbin"/>
    <s v="Margaret"/>
    <s v="A"/>
    <x v="26"/>
    <s v="Theatre and Film"/>
    <n v="78939"/>
    <s v="A"/>
    <s v="F"/>
    <m/>
    <m/>
    <s v="F12"/>
    <s v="Academic Year"/>
    <x v="2"/>
    <n v="513"/>
  </r>
  <r>
    <s v="Fullenkamp"/>
    <s v="Adam"/>
    <s v="M"/>
    <x v="26"/>
    <s v="School of HMSLS"/>
    <n v="78714"/>
    <s v="A"/>
    <s v="F"/>
    <n v="2000"/>
    <m/>
    <s v="F12"/>
    <s v="Academic Year"/>
    <x v="2"/>
    <n v="514"/>
  </r>
  <r>
    <s v="Cragin"/>
    <s v="Becca"/>
    <m/>
    <x v="26"/>
    <s v="Popular Culture"/>
    <n v="78642"/>
    <s v="A"/>
    <s v="F"/>
    <m/>
    <m/>
    <s v="F12"/>
    <s v="Academic Year"/>
    <x v="2"/>
    <n v="515"/>
  </r>
  <r>
    <s v="Phuntumart"/>
    <s v="Vipaporn"/>
    <m/>
    <x v="26"/>
    <s v="Biological Science"/>
    <n v="78580"/>
    <s v="A"/>
    <s v="F"/>
    <m/>
    <m/>
    <s v="F12"/>
    <s v="Academic Year"/>
    <x v="2"/>
    <n v="516"/>
  </r>
  <r>
    <s v="Chatfield"/>
    <s v="David"/>
    <s v="E"/>
    <x v="185"/>
    <s v="Graduate Studies - Business"/>
    <n v="78575"/>
    <s v="A"/>
    <s v="F"/>
    <m/>
    <m/>
    <s v="A12"/>
    <s v="Fiscal Year"/>
    <x v="0"/>
    <n v="517"/>
  </r>
  <r>
    <s v="Colcord"/>
    <s v="Donna"/>
    <s v="J"/>
    <x v="186"/>
    <s v="Comm. Sciences &amp; Disorders"/>
    <n v="78498"/>
    <s v="A"/>
    <s v="F"/>
    <m/>
    <m/>
    <s v="A12"/>
    <s v="Fiscal Year"/>
    <x v="0"/>
    <n v="518"/>
  </r>
  <r>
    <s v="Noon"/>
    <s v="Kevin"/>
    <s v="R"/>
    <x v="187"/>
    <s v="Basketball-Men"/>
    <n v="78413"/>
    <s v="A"/>
    <s v="F"/>
    <m/>
    <m/>
    <s v="A12"/>
    <s v="Fiscal Year"/>
    <x v="0"/>
    <n v="519"/>
  </r>
  <r>
    <s v="Ludy"/>
    <s v="Mary"/>
    <s v="J"/>
    <x v="26"/>
    <s v="Food &amp; Nutrition"/>
    <n v="78389"/>
    <s v="A"/>
    <s v="F"/>
    <n v="7500"/>
    <m/>
    <s v="F12"/>
    <s v="Academic Year"/>
    <x v="2"/>
    <n v="520"/>
  </r>
  <r>
    <s v="Scholl"/>
    <s v="Christopher"/>
    <s v="L"/>
    <x v="26"/>
    <s v="Music Performance Studies"/>
    <n v="78359"/>
    <s v="A"/>
    <s v="F"/>
    <m/>
    <m/>
    <s v="F12"/>
    <s v="Academic Year"/>
    <x v="2"/>
    <n v="521"/>
  </r>
  <r>
    <s v="Chavez"/>
    <s v="Jorge"/>
    <s v="M"/>
    <x v="26"/>
    <s v="Sociology Department"/>
    <n v="78358"/>
    <s v="A"/>
    <s v="F"/>
    <m/>
    <m/>
    <s v="F12"/>
    <s v="Academic Year"/>
    <x v="2"/>
    <n v="522"/>
  </r>
  <r>
    <s v="Worch"/>
    <s v="Eric"/>
    <s v="A"/>
    <x v="26"/>
    <s v="School of Teaching &amp; Learning"/>
    <n v="78303"/>
    <s v="A"/>
    <s v="F"/>
    <m/>
    <m/>
    <s v="F12"/>
    <s v="Academic Year"/>
    <x v="2"/>
    <n v="523"/>
  </r>
  <r>
    <s v="Xu"/>
    <s v="Zhaohui"/>
    <m/>
    <x v="26"/>
    <s v="Biological Science"/>
    <n v="78282"/>
    <s v="A"/>
    <s v="F"/>
    <m/>
    <m/>
    <s v="F12"/>
    <s v="Academic Year"/>
    <x v="2"/>
    <n v="524"/>
  </r>
  <r>
    <s v="Gorsevski"/>
    <s v="Peter"/>
    <s v="V"/>
    <x v="26"/>
    <s v="School of Earth, Environ &amp; Soc"/>
    <n v="78269"/>
    <s v="A"/>
    <s v="F"/>
    <m/>
    <m/>
    <s v="F12"/>
    <s v="Academic Year"/>
    <x v="2"/>
    <n v="525"/>
  </r>
  <r>
    <s v="Bradshaw"/>
    <s v="Katherine"/>
    <s v="A"/>
    <x v="26"/>
    <s v="Department of Journalism &amp; PR"/>
    <n v="78227"/>
    <s v="A"/>
    <s v="F"/>
    <m/>
    <m/>
    <s v="F12"/>
    <s v="Academic Year"/>
    <x v="2"/>
    <n v="526"/>
  </r>
  <r>
    <s v="Stakhanova"/>
    <s v="Irina"/>
    <s v="G"/>
    <x v="26"/>
    <s v="German-Russian Department"/>
    <n v="78004"/>
    <s v="A"/>
    <s v="F"/>
    <m/>
    <m/>
    <s v="F12"/>
    <s v="Academic Year"/>
    <x v="2"/>
    <n v="527"/>
  </r>
  <r>
    <s v="Hare"/>
    <s v="Mary"/>
    <s v="L"/>
    <x v="26"/>
    <s v="Psychology Department"/>
    <n v="77926"/>
    <s v="C"/>
    <s v="F"/>
    <m/>
    <m/>
    <s v="F09"/>
    <s v="Academic Year"/>
    <x v="2"/>
    <n v="528"/>
  </r>
  <r>
    <s v="Guzzo"/>
    <s v="Karen"/>
    <s v="B"/>
    <x v="26"/>
    <s v="Sociology Department"/>
    <n v="77892"/>
    <s v="A"/>
    <s v="F"/>
    <m/>
    <m/>
    <s v="F12"/>
    <s v="Academic Year"/>
    <x v="2"/>
    <n v="529"/>
  </r>
  <r>
    <s v="Fordham"/>
    <s v="Nancy"/>
    <s v="W"/>
    <x v="26"/>
    <s v="School of Teaching &amp; Learning"/>
    <n v="77853"/>
    <s v="A"/>
    <s v="F"/>
    <n v="3000"/>
    <m/>
    <s v="F12"/>
    <s v="Academic Year"/>
    <x v="2"/>
    <n v="530"/>
  </r>
  <r>
    <s v="Ellison"/>
    <s v="Michael"/>
    <s v="B"/>
    <x v="26"/>
    <s v="Theatre and Film"/>
    <n v="77823"/>
    <s v="A"/>
    <s v="F"/>
    <m/>
    <m/>
    <s v="F12"/>
    <s v="Academic Year"/>
    <x v="2"/>
    <n v="531"/>
  </r>
  <r>
    <s v="Frey"/>
    <s v="Christopher"/>
    <s v="J"/>
    <x v="26"/>
    <s v="School of Ed Found, Lead &amp; Pol"/>
    <n v="77816"/>
    <s v="A"/>
    <s v="F"/>
    <m/>
    <m/>
    <s v="F12"/>
    <s v="Academic Year"/>
    <x v="2"/>
    <n v="532"/>
  </r>
  <r>
    <s v="Zongo"/>
    <s v="Opportune"/>
    <m/>
    <x v="26"/>
    <s v="World Languages and Cultures"/>
    <n v="77808"/>
    <s v="A"/>
    <s v="F"/>
    <m/>
    <m/>
    <s v="F12"/>
    <s v="Academic Year"/>
    <x v="2"/>
    <n v="533"/>
  </r>
  <r>
    <s v="Choo"/>
    <s v="Hyungsuk"/>
    <m/>
    <x v="26"/>
    <s v="School of HMSLS"/>
    <n v="77803"/>
    <s v="C"/>
    <s v="F"/>
    <n v="750"/>
    <m/>
    <s v="F09"/>
    <s v="Academic Year"/>
    <x v="2"/>
    <n v="534"/>
  </r>
  <r>
    <s v="Polkinghorne"/>
    <s v="Frederick"/>
    <s v="W"/>
    <x v="26"/>
    <s v="School of Teaching &amp; Learning"/>
    <n v="77763"/>
    <s v="C"/>
    <s v="F"/>
    <m/>
    <m/>
    <s v="F09"/>
    <s v="Academic Year"/>
    <x v="2"/>
    <n v="535"/>
  </r>
  <r>
    <s v="Selim"/>
    <s v="Farida"/>
    <s v="A"/>
    <x v="36"/>
    <s v="Physics &amp; Astronomy"/>
    <n v="77763"/>
    <s v="C"/>
    <s v="F"/>
    <m/>
    <m/>
    <s v="F09"/>
    <s v="Academic Year"/>
    <x v="2"/>
    <n v="536"/>
  </r>
  <r>
    <s v="Tomor"/>
    <s v="Sue"/>
    <s v="A"/>
    <x v="188"/>
    <s v="Information Technology Service"/>
    <n v="77676"/>
    <s v="A"/>
    <s v="F"/>
    <m/>
    <m/>
    <s v="A12"/>
    <s v="Fiscal Year"/>
    <x v="0"/>
    <n v="537"/>
  </r>
  <r>
    <s v="Brooks"/>
    <s v="Kimberlyn"/>
    <s v="K"/>
    <x v="189"/>
    <s v="V Prov Undergraduate Programs"/>
    <n v="77639"/>
    <s v="A"/>
    <s v="F"/>
    <m/>
    <m/>
    <s v="A12"/>
    <s v="Fiscal Year"/>
    <x v="0"/>
    <n v="538"/>
  </r>
  <r>
    <s v="Dickinson"/>
    <s v="Philip"/>
    <s v="A"/>
    <x v="190"/>
    <s v="A&amp;S Dean"/>
    <n v="77618"/>
    <s v="A"/>
    <s v="F"/>
    <m/>
    <m/>
    <s v="FAD"/>
    <s v="Fiscal Year"/>
    <x v="1"/>
    <n v="539"/>
  </r>
  <r>
    <s v="Rodgers"/>
    <s v="Jane"/>
    <s v="S"/>
    <x v="26"/>
    <s v="Music Performance Studies"/>
    <n v="77482"/>
    <s v="C"/>
    <s v="F"/>
    <m/>
    <m/>
    <s v="F09"/>
    <s v="Academic Year"/>
    <x v="2"/>
    <n v="540"/>
  </r>
  <r>
    <s v="Barratt"/>
    <s v="Clare"/>
    <s v="L"/>
    <x v="36"/>
    <s v="Psychology Department"/>
    <n v="77334"/>
    <s v="A"/>
    <s v="F"/>
    <n v="12065"/>
    <m/>
    <s v="F12"/>
    <s v="Academic Year"/>
    <x v="2"/>
    <n v="541"/>
  </r>
  <r>
    <s v="Busselle"/>
    <s v="Frederick"/>
    <s v="W"/>
    <x v="26"/>
    <s v="Dept of Telecommunications"/>
    <n v="77216"/>
    <s v="A"/>
    <s v="F"/>
    <m/>
    <m/>
    <s v="F12"/>
    <s v="Academic Year"/>
    <x v="2"/>
    <n v="542"/>
  </r>
  <r>
    <s v="Lee"/>
    <s v="Hee Soon"/>
    <m/>
    <x v="26"/>
    <s v="Social Work"/>
    <n v="77170"/>
    <s v="A"/>
    <s v="F"/>
    <m/>
    <m/>
    <s v="F12"/>
    <s v="Academic Year"/>
    <x v="2"/>
    <n v="543"/>
  </r>
  <r>
    <s v="Forde"/>
    <s v="Dermot"/>
    <s v="M"/>
    <x v="191"/>
    <s v="Advising Services"/>
    <n v="77098"/>
    <s v="A"/>
    <s v="F"/>
    <m/>
    <m/>
    <s v="A12"/>
    <s v="Fiscal Year"/>
    <x v="0"/>
    <n v="544"/>
  </r>
  <r>
    <s v="Stelle"/>
    <s v="Charles"/>
    <s v="D"/>
    <x v="26"/>
    <s v="Gerontology"/>
    <n v="77090"/>
    <s v="A"/>
    <s v="F"/>
    <m/>
    <m/>
    <s v="F12"/>
    <s v="Academic Year"/>
    <x v="2"/>
    <n v="545"/>
  </r>
  <r>
    <s v="Lapinski"/>
    <s v="Piya"/>
    <s v="P"/>
    <x v="26"/>
    <s v="English Department"/>
    <n v="77072"/>
    <s v="A"/>
    <s v="F"/>
    <m/>
    <m/>
    <s v="F12"/>
    <s v="Academic Year"/>
    <x v="2"/>
    <n v="546"/>
  </r>
  <r>
    <s v="Krebs"/>
    <s v="Kristen"/>
    <s v="A"/>
    <x v="120"/>
    <s v="Marketing"/>
    <n v="77043"/>
    <s v="A"/>
    <s v="F"/>
    <m/>
    <m/>
    <s v="F12"/>
    <s v="Academic Year"/>
    <x v="2"/>
    <n v="547"/>
  </r>
  <r>
    <s v="Snyder"/>
    <s v="Robert"/>
    <s v="J"/>
    <x v="192"/>
    <s v="University Libraries"/>
    <n v="77014"/>
    <s v="A"/>
    <s v="F"/>
    <m/>
    <m/>
    <s v="FLB"/>
    <s v="Fiscal Year"/>
    <x v="3"/>
    <n v="548"/>
  </r>
  <r>
    <s v="Li"/>
    <s v="Lan"/>
    <m/>
    <x v="26"/>
    <s v="School of Teaching &amp; Learning"/>
    <n v="76992"/>
    <s v="A"/>
    <s v="F"/>
    <m/>
    <m/>
    <s v="F12"/>
    <s v="Academic Year"/>
    <x v="2"/>
    <n v="549"/>
  </r>
  <r>
    <s v="Jones"/>
    <s v="Akiko"/>
    <s v="K"/>
    <x v="108"/>
    <s v="German-Russian Department"/>
    <n v="76974"/>
    <s v="C"/>
    <s v="F"/>
    <n v="3273"/>
    <m/>
    <s v="F09"/>
    <s v="Academic Year"/>
    <x v="2"/>
    <n v="550"/>
  </r>
  <r>
    <s v="Sirum"/>
    <s v="Karen"/>
    <s v="L"/>
    <x v="26"/>
    <s v="Biological Science"/>
    <n v="76932"/>
    <s v="A"/>
    <s v="F"/>
    <m/>
    <m/>
    <s v="F12"/>
    <s v="Academic Year"/>
    <x v="2"/>
    <n v="551"/>
  </r>
  <r>
    <s v="Koenigbauer"/>
    <s v="Lee Ann"/>
    <m/>
    <x v="193"/>
    <s v="A&amp;S Dean"/>
    <n v="76782"/>
    <s v="A"/>
    <s v="F"/>
    <m/>
    <m/>
    <s v="A12"/>
    <s v="Fiscal Year"/>
    <x v="0"/>
    <n v="552"/>
  </r>
  <r>
    <s v="Bang"/>
    <s v="Hyeyoung"/>
    <m/>
    <x v="26"/>
    <s v="School of Ed Found, Lead &amp; Pol"/>
    <n v="76776"/>
    <s v="A"/>
    <s v="F"/>
    <n v="500"/>
    <m/>
    <s v="F12"/>
    <s v="Academic Year"/>
    <x v="2"/>
    <n v="553"/>
  </r>
  <r>
    <s v="Childers"/>
    <s v="Blaine"/>
    <s v="T"/>
    <x v="26"/>
    <s v="School of Art"/>
    <n v="76759"/>
    <s v="A"/>
    <s v="F"/>
    <m/>
    <m/>
    <s v="F12"/>
    <s v="Academic Year"/>
    <x v="2"/>
    <n v="554"/>
  </r>
  <r>
    <s v="Watson"/>
    <s v="Wendy"/>
    <s v="K"/>
    <x v="26"/>
    <s v="Gerontology"/>
    <n v="76753"/>
    <s v="A"/>
    <s v="F"/>
    <m/>
    <m/>
    <s v="F12"/>
    <s v="Academic Year"/>
    <x v="2"/>
    <n v="555"/>
  </r>
  <r>
    <s v="Kirkum"/>
    <s v="James"/>
    <s v="E"/>
    <x v="194"/>
    <s v="Information Technology Service"/>
    <n v="76651"/>
    <s v="A"/>
    <s v="F"/>
    <m/>
    <m/>
    <s v="A12"/>
    <s v="Fiscal Year"/>
    <x v="0"/>
    <n v="556"/>
  </r>
  <r>
    <s v="Long"/>
    <s v="Thaddeus"/>
    <s v="C"/>
    <x v="195"/>
    <s v="Recreation and Wellness"/>
    <n v="76607"/>
    <s v="A"/>
    <s v="F"/>
    <m/>
    <m/>
    <s v="A12"/>
    <s v="Fiscal Year"/>
    <x v="0"/>
    <n v="557"/>
  </r>
  <r>
    <s v="Webb"/>
    <s v="Matthew"/>
    <s v="C"/>
    <x v="196"/>
    <s v="Student Services EDHD"/>
    <n v="76583"/>
    <s v="A"/>
    <s v="F"/>
    <m/>
    <m/>
    <s v="A12"/>
    <s v="Fiscal Year"/>
    <x v="0"/>
    <n v="558"/>
  </r>
  <r>
    <s v="Rohrs"/>
    <s v="Brian"/>
    <s v="D"/>
    <x v="120"/>
    <s v="Accounting/MIS"/>
    <n v="76555"/>
    <s v="C"/>
    <s v="F"/>
    <m/>
    <m/>
    <s v="F09"/>
    <s v="Academic Year"/>
    <x v="2"/>
    <n v="559"/>
  </r>
  <r>
    <s v="Holden"/>
    <s v="Brett"/>
    <s v="E"/>
    <x v="197"/>
    <s v="Chapman Learning Community"/>
    <n v="76500"/>
    <s v="A"/>
    <s v="F"/>
    <m/>
    <m/>
    <s v="A12"/>
    <s v="Fiscal Year"/>
    <x v="0"/>
    <n v="560"/>
  </r>
  <r>
    <s v="Moore"/>
    <s v="Nicholas"/>
    <s v="K"/>
    <x v="126"/>
    <s v="Basketball - Women"/>
    <n v="76500"/>
    <s v="A"/>
    <s v="F"/>
    <m/>
    <m/>
    <s v="A12"/>
    <s v="Fiscal Year"/>
    <x v="0"/>
    <n v="561"/>
  </r>
  <r>
    <s v="Oelkrug"/>
    <s v="Tammy"/>
    <s v="L"/>
    <x v="198"/>
    <s v="Graduate College"/>
    <n v="76500"/>
    <s v="A"/>
    <s v="F"/>
    <m/>
    <m/>
    <s v="A12"/>
    <s v="Fiscal Year"/>
    <x v="0"/>
    <n v="562"/>
  </r>
  <r>
    <s v="Zeigler"/>
    <s v="James"/>
    <s v="F"/>
    <x v="120"/>
    <s v="Accounting/MIS"/>
    <n v="76428"/>
    <s v="C"/>
    <s v="F"/>
    <m/>
    <m/>
    <s v="F09"/>
    <s v="Academic Year"/>
    <x v="2"/>
    <n v="563"/>
  </r>
  <r>
    <s v="Stinson"/>
    <s v="Philip"/>
    <s v="M"/>
    <x v="26"/>
    <s v="Human Services Department"/>
    <n v="76359"/>
    <s v="C"/>
    <s v="F"/>
    <m/>
    <m/>
    <s v="F09"/>
    <s v="Academic Year"/>
    <x v="2"/>
    <n v="564"/>
  </r>
  <r>
    <s v="Hampton"/>
    <s v="David"/>
    <s v="D"/>
    <x v="26"/>
    <s v="Schl of Intervention Svcs"/>
    <n v="76330"/>
    <s v="A"/>
    <s v="F"/>
    <n v="2000"/>
    <m/>
    <s v="F12"/>
    <s v="Academic Year"/>
    <x v="2"/>
    <n v="565"/>
  </r>
  <r>
    <s v="Janik"/>
    <s v="David"/>
    <s v="A"/>
    <x v="199"/>
    <s v="College Credit Plus Programs"/>
    <n v="76322"/>
    <s v="A"/>
    <s v="F"/>
    <m/>
    <m/>
    <s v="A12"/>
    <s v="Fiscal Year"/>
    <x v="0"/>
    <n v="566"/>
  </r>
  <r>
    <s v="Jurkovac"/>
    <s v="Timothy"/>
    <s v="J"/>
    <x v="26"/>
    <s v="Fire-Political Science"/>
    <n v="76311"/>
    <s v="A"/>
    <s v="F"/>
    <m/>
    <m/>
    <s v="F12"/>
    <s v="Academic Year"/>
    <x v="2"/>
    <n v="567"/>
  </r>
  <r>
    <s v="Carle"/>
    <s v="Julia"/>
    <s v="H"/>
    <x v="200"/>
    <s v="Marketing &amp; Communications"/>
    <n v="76303"/>
    <s v="A"/>
    <s v="F"/>
    <m/>
    <m/>
    <s v="A12"/>
    <s v="Fiscal Year"/>
    <x v="0"/>
    <n v="568"/>
  </r>
  <r>
    <s v="Braden"/>
    <s v="Abby"/>
    <s v="L"/>
    <x v="36"/>
    <s v="Psychology Department"/>
    <n v="76284"/>
    <s v="A"/>
    <s v="F"/>
    <m/>
    <m/>
    <s v="F12"/>
    <s v="Academic Year"/>
    <x v="2"/>
    <n v="569"/>
  </r>
  <r>
    <s v="Watkins"/>
    <s v="Adam"/>
    <s v="M"/>
    <x v="26"/>
    <s v="Human Services Department"/>
    <n v="76249"/>
    <s v="A"/>
    <s v="F"/>
    <m/>
    <m/>
    <s v="F12"/>
    <s v="Academic Year"/>
    <x v="2"/>
    <n v="570"/>
  </r>
  <r>
    <s v="Detwiler"/>
    <s v="Beth"/>
    <s v="M"/>
    <x v="201"/>
    <s v="Marketing &amp; Communications"/>
    <n v="76229"/>
    <s v="A"/>
    <s v="F"/>
    <m/>
    <m/>
    <s v="A12"/>
    <s v="Fiscal Year"/>
    <x v="0"/>
    <n v="571"/>
  </r>
  <r>
    <s v="Hamann"/>
    <s v="Julie"/>
    <s v="A"/>
    <x v="202"/>
    <s v="Fire-Instructional Media"/>
    <n v="76131"/>
    <s v="A"/>
    <s v="F"/>
    <m/>
    <m/>
    <s v="A12"/>
    <s v="Fiscal Year"/>
    <x v="0"/>
    <n v="572"/>
  </r>
  <r>
    <s v="Williams"/>
    <s v="Daniel"/>
    <s v="E"/>
    <x v="26"/>
    <s v="Theatre and Film"/>
    <n v="76065"/>
    <s v="A"/>
    <s v="F"/>
    <m/>
    <m/>
    <s v="F12"/>
    <s v="Academic Year"/>
    <x v="2"/>
    <n v="573"/>
  </r>
  <r>
    <s v="Lisk"/>
    <s v="Patrick"/>
    <s v="R"/>
    <x v="203"/>
    <s v="Information Technology Service"/>
    <n v="75983"/>
    <s v="A"/>
    <s v="F"/>
    <n v="600"/>
    <m/>
    <s v="A12"/>
    <s v="Fiscal Year"/>
    <x v="0"/>
    <n v="574"/>
  </r>
  <r>
    <s v="Lemmerbrock"/>
    <s v="Daniel"/>
    <s v="W"/>
    <x v="204"/>
    <s v="Design &amp; Construction"/>
    <n v="75851"/>
    <s v="A"/>
    <s v="F"/>
    <m/>
    <m/>
    <s v="A12"/>
    <s v="Fiscal Year"/>
    <x v="0"/>
    <n v="575"/>
  </r>
  <r>
    <s v="Miller"/>
    <s v="Melissa"/>
    <s v="K"/>
    <x v="26"/>
    <s v="Political Science Department"/>
    <n v="75820"/>
    <s v="A"/>
    <s v="F"/>
    <m/>
    <m/>
    <s v="F12"/>
    <s v="Academic Year"/>
    <x v="2"/>
    <n v="576"/>
  </r>
  <r>
    <s v="Genovese"/>
    <s v="Christine"/>
    <s v="A"/>
    <x v="26"/>
    <s v="Fire-Natural/Social Science"/>
    <n v="75754"/>
    <s v="A"/>
    <s v="F"/>
    <n v="8000"/>
    <m/>
    <s v="F12"/>
    <s v="Academic Year"/>
    <x v="2"/>
    <n v="577"/>
  </r>
  <r>
    <s v="Coons"/>
    <s v="Christian"/>
    <s v="L"/>
    <x v="26"/>
    <s v="Philosophy Department"/>
    <n v="75684"/>
    <s v="A"/>
    <s v="F"/>
    <m/>
    <m/>
    <s v="F12"/>
    <s v="Academic Year"/>
    <x v="2"/>
    <n v="578"/>
  </r>
  <r>
    <s v="Zayak"/>
    <s v="Alexey"/>
    <m/>
    <x v="36"/>
    <s v="Physics &amp; Astronomy"/>
    <n v="75662"/>
    <s v="A"/>
    <s v="F"/>
    <m/>
    <m/>
    <s v="F12"/>
    <s v="Academic Year"/>
    <x v="2"/>
    <n v="579"/>
  </r>
  <r>
    <s v="Janusziewicz"/>
    <s v="Jason"/>
    <s v="R"/>
    <x v="163"/>
    <s v="Office of Residence Life"/>
    <n v="75640"/>
    <s v="A"/>
    <s v="F"/>
    <m/>
    <m/>
    <s v="A12"/>
    <s v="Fiscal Year"/>
    <x v="0"/>
    <n v="580"/>
  </r>
  <r>
    <s v="Fry"/>
    <s v="Amy"/>
    <s v="L"/>
    <x v="205"/>
    <s v="University Libraries"/>
    <n v="75635"/>
    <s v="A"/>
    <s v="F"/>
    <m/>
    <m/>
    <s v="FLB"/>
    <s v="Fiscal Year"/>
    <x v="3"/>
    <n v="581"/>
  </r>
  <r>
    <s v="Arnold"/>
    <s v="Laura"/>
    <s v="W"/>
    <x v="206"/>
    <s v="Registrar"/>
    <n v="75576"/>
    <s v="A"/>
    <s v="F"/>
    <m/>
    <m/>
    <s v="A12"/>
    <s v="Fiscal Year"/>
    <x v="0"/>
    <n v="582"/>
  </r>
  <r>
    <s v="Burke"/>
    <s v="Brigid"/>
    <s v="M"/>
    <x v="26"/>
    <s v="School of Teaching &amp; Learning"/>
    <n v="75562"/>
    <s v="A"/>
    <s v="F"/>
    <m/>
    <m/>
    <s v="F12"/>
    <s v="Academic Year"/>
    <x v="2"/>
    <n v="583"/>
  </r>
  <r>
    <s v="Downard"/>
    <s v="Ryan"/>
    <s v="M"/>
    <x v="128"/>
    <s v="Football"/>
    <n v="75525"/>
    <s v="A"/>
    <s v="F"/>
    <m/>
    <m/>
    <s v="A12"/>
    <s v="Fiscal Year"/>
    <x v="0"/>
    <n v="584"/>
  </r>
  <r>
    <s v="Grubbs"/>
    <s v="Joshua"/>
    <s v="B"/>
    <x v="36"/>
    <s v="Psychology Department"/>
    <n v="75508"/>
    <s v="A"/>
    <s v="F"/>
    <m/>
    <m/>
    <s v="F12"/>
    <s v="Academic Year"/>
    <x v="2"/>
    <n v="585"/>
  </r>
  <r>
    <s v="Mereoiu"/>
    <s v="Mariana"/>
    <m/>
    <x v="26"/>
    <s v="Schl of Intervention Svcs"/>
    <n v="75507"/>
    <s v="A"/>
    <s v="F"/>
    <m/>
    <m/>
    <s v="F12"/>
    <s v="Academic Year"/>
    <x v="2"/>
    <n v="586"/>
  </r>
  <r>
    <s v="DeNardo"/>
    <s v="Faith"/>
    <s v="A"/>
    <x v="207"/>
    <s v="Recreation and Wellness"/>
    <n v="75489"/>
    <s v="A"/>
    <s v="F"/>
    <m/>
    <m/>
    <s v="A12"/>
    <s v="Fiscal Year"/>
    <x v="0"/>
    <n v="587"/>
  </r>
  <r>
    <s v="Barhite"/>
    <s v="Brandi"/>
    <s v="M"/>
    <x v="208"/>
    <s v="Office of the Provost"/>
    <n v="75480"/>
    <s v="A"/>
    <s v="F"/>
    <m/>
    <m/>
    <s v="A12"/>
    <s v="Fiscal Year"/>
    <x v="0"/>
    <n v="588"/>
  </r>
  <r>
    <s v="Gibson"/>
    <s v="Brigette"/>
    <s v="S"/>
    <x v="177"/>
    <s v="Office of the Provost"/>
    <n v="75480"/>
    <s v="A"/>
    <s v="F"/>
    <m/>
    <m/>
    <s v="A12"/>
    <s v="Fiscal Year"/>
    <x v="0"/>
    <n v="589"/>
  </r>
  <r>
    <s v="Kimaid"/>
    <s v="Michael"/>
    <s v="A"/>
    <x v="11"/>
    <s v="Fire-History"/>
    <n v="75462"/>
    <s v="A"/>
    <s v="F"/>
    <m/>
    <m/>
    <s v="F12"/>
    <s v="Academic Year"/>
    <x v="2"/>
    <n v="590"/>
  </r>
  <r>
    <s v="Mora"/>
    <s v="Cordula"/>
    <m/>
    <x v="209"/>
    <s v="V Prov Undergraduate Programs"/>
    <n v="75395"/>
    <s v="A"/>
    <s v="F"/>
    <m/>
    <m/>
    <s v="A12"/>
    <s v="Fiscal Year"/>
    <x v="0"/>
    <n v="591"/>
  </r>
  <r>
    <s v="Bidart-Bouzat"/>
    <s v="Maria"/>
    <s v="G"/>
    <x v="26"/>
    <s v="Biological Science"/>
    <n v="75373"/>
    <s v="A"/>
    <s v="F"/>
    <m/>
    <m/>
    <s v="F12"/>
    <s v="Academic Year"/>
    <x v="2"/>
    <n v="592"/>
  </r>
  <r>
    <s v="Dicke"/>
    <s v="Rhonda"/>
    <m/>
    <x v="210"/>
    <s v="Controller's Office"/>
    <n v="75276"/>
    <s v="A"/>
    <s v="F"/>
    <m/>
    <m/>
    <s v="A12"/>
    <s v="Fiscal Year"/>
    <x v="0"/>
    <n v="593"/>
  </r>
  <r>
    <s v="Bostic"/>
    <s v="Jonathan"/>
    <s v="D"/>
    <x v="26"/>
    <s v="School of Teaching &amp; Learning"/>
    <n v="75089"/>
    <s v="A"/>
    <s v="F"/>
    <m/>
    <m/>
    <s v="F12"/>
    <s v="Academic Year"/>
    <x v="2"/>
    <n v="594"/>
  </r>
  <r>
    <s v="Keyes"/>
    <s v="Starr"/>
    <s v="E"/>
    <x v="26"/>
    <s v="Schl of Intervention Svcs"/>
    <n v="75019"/>
    <s v="A"/>
    <s v="F"/>
    <n v="4000"/>
    <m/>
    <s v="F12"/>
    <s v="Academic Year"/>
    <x v="2"/>
    <n v="595"/>
  </r>
  <r>
    <s v="Boman"/>
    <s v="John"/>
    <s v="H"/>
    <x v="36"/>
    <s v="Sociology Department"/>
    <n v="75000"/>
    <s v="A"/>
    <s v="F"/>
    <m/>
    <m/>
    <s v="F12"/>
    <s v="Academic Year"/>
    <x v="2"/>
    <n v="596"/>
  </r>
  <r>
    <s v="Ilbeigi"/>
    <s v="Mohammad"/>
    <m/>
    <x v="36"/>
    <s v="Construction Management"/>
    <n v="75000"/>
    <s v="C"/>
    <s v="F"/>
    <m/>
    <m/>
    <s v="F09"/>
    <s v="Academic Year"/>
    <x v="2"/>
    <n v="597"/>
  </r>
  <r>
    <s v="Liu"/>
    <s v="Jianxuan"/>
    <m/>
    <x v="36"/>
    <s v="Math and Statistics Dept"/>
    <n v="75000"/>
    <s v="A"/>
    <s v="F"/>
    <m/>
    <m/>
    <s v="F12"/>
    <s v="Academic Year"/>
    <x v="2"/>
    <n v="598"/>
  </r>
  <r>
    <s v="McBride"/>
    <s v="Matthew"/>
    <s v="S"/>
    <x v="26"/>
    <s v="Music Performance Studies"/>
    <n v="74887"/>
    <s v="C"/>
    <s v="F"/>
    <m/>
    <m/>
    <s v="F09"/>
    <s v="Academic Year"/>
    <x v="2"/>
    <n v="599"/>
  </r>
  <r>
    <s v="Mills"/>
    <s v="Russell"/>
    <s v="W"/>
    <x v="26"/>
    <s v="Political Science Department"/>
    <n v="74829"/>
    <s v="A"/>
    <s v="F"/>
    <m/>
    <m/>
    <s v="F12"/>
    <s v="Academic Year"/>
    <x v="2"/>
    <n v="600"/>
  </r>
  <r>
    <s v="Bechstein"/>
    <s v="Kurt"/>
    <s v="J"/>
    <x v="211"/>
    <s v="Information Technology Service"/>
    <n v="74754"/>
    <s v="A"/>
    <s v="F"/>
    <m/>
    <m/>
    <s v="A12"/>
    <s v="Fiscal Year"/>
    <x v="0"/>
    <n v="601"/>
  </r>
  <r>
    <s v="Fritsch"/>
    <s v="Stefan"/>
    <s v="H"/>
    <x v="26"/>
    <s v="Political Science Department"/>
    <n v="74671"/>
    <s v="A"/>
    <s v="F"/>
    <m/>
    <m/>
    <s v="F12"/>
    <s v="Academic Year"/>
    <x v="2"/>
    <n v="602"/>
  </r>
  <r>
    <s v="Hester"/>
    <s v="Mark"/>
    <s v="D"/>
    <x v="212"/>
    <s v="Campus Operations"/>
    <n v="74649"/>
    <s v="A"/>
    <s v="F"/>
    <m/>
    <m/>
    <s v="A12"/>
    <s v="Fiscal Year"/>
    <x v="0"/>
    <n v="603"/>
  </r>
  <r>
    <s v="Nichols"/>
    <s v="Eric"/>
    <s v="W"/>
    <x v="213"/>
    <s v="Soccer - Men"/>
    <n v="74649"/>
    <s v="A"/>
    <s v="F"/>
    <m/>
    <m/>
    <s v="A12"/>
    <s v="Fiscal Year"/>
    <x v="0"/>
    <n v="604"/>
  </r>
  <r>
    <s v="Krebs"/>
    <s v="Ann"/>
    <s v="J"/>
    <x v="200"/>
    <s v="Marketing &amp; Communications"/>
    <n v="74560"/>
    <s v="A"/>
    <s v="F"/>
    <m/>
    <m/>
    <s v="A12"/>
    <s v="Fiscal Year"/>
    <x v="0"/>
    <n v="605"/>
  </r>
  <r>
    <s v="Kendall"/>
    <s v="Stephen"/>
    <s v="N"/>
    <x v="214"/>
    <s v="WBGU-TV Television Service"/>
    <n v="74438"/>
    <s v="A"/>
    <s v="F"/>
    <m/>
    <m/>
    <s v="A12"/>
    <s v="Fiscal Year"/>
    <x v="0"/>
    <n v="606"/>
  </r>
  <r>
    <s v="Good"/>
    <s v="Michael"/>
    <s v="S"/>
    <x v="188"/>
    <s v="Information Technology Service"/>
    <n v="74394"/>
    <s v="A"/>
    <s v="F"/>
    <m/>
    <m/>
    <s v="A12"/>
    <s v="Fiscal Year"/>
    <x v="0"/>
    <n v="607"/>
  </r>
  <r>
    <s v="Stucker"/>
    <s v="Jennifer"/>
    <m/>
    <x v="26"/>
    <s v="School of Art"/>
    <n v="74376"/>
    <s v="A"/>
    <s v="F"/>
    <m/>
    <m/>
    <s v="F12"/>
    <s v="Academic Year"/>
    <x v="2"/>
    <n v="608"/>
  </r>
  <r>
    <s v="Handyside"/>
    <s v="Lisa"/>
    <s v="M"/>
    <x v="26"/>
    <s v="Schl of Intervention Svcs"/>
    <n v="74365"/>
    <s v="A"/>
    <s v="F"/>
    <m/>
    <m/>
    <s v="F12"/>
    <s v="Academic Year"/>
    <x v="2"/>
    <n v="609"/>
  </r>
  <r>
    <s v="Pelini"/>
    <s v="Shannon"/>
    <s v="L"/>
    <x v="36"/>
    <s v="Biological Science"/>
    <n v="74309"/>
    <s v="C"/>
    <s v="F"/>
    <m/>
    <m/>
    <s v="F09"/>
    <s v="Academic Year"/>
    <x v="2"/>
    <n v="610"/>
  </r>
  <r>
    <s v="Shaal"/>
    <s v="Timothy"/>
    <s v="D"/>
    <x v="215"/>
    <s v="Office of Residence Life"/>
    <n v="74288"/>
    <s v="A"/>
    <s v="F"/>
    <m/>
    <m/>
    <s v="A12"/>
    <s v="Fiscal Year"/>
    <x v="0"/>
    <n v="611"/>
  </r>
  <r>
    <s v="Ducar"/>
    <s v="Cynthia"/>
    <s v="M"/>
    <x v="26"/>
    <s v="World Languages and Cultures"/>
    <n v="74211"/>
    <s v="A"/>
    <s v="F"/>
    <m/>
    <m/>
    <s v="F12"/>
    <s v="Academic Year"/>
    <x v="2"/>
    <n v="612"/>
  </r>
  <r>
    <s v="Sweetser"/>
    <s v="Michelle"/>
    <s v="L"/>
    <x v="216"/>
    <s v="University Libraries"/>
    <n v="74206"/>
    <s v="A"/>
    <s v="F"/>
    <m/>
    <m/>
    <s v="FLB"/>
    <s v="Fiscal Year"/>
    <x v="3"/>
    <n v="613"/>
  </r>
  <r>
    <s v="Engebretsen-Broman"/>
    <s v="Nora"/>
    <s v="A"/>
    <x v="43"/>
    <s v="Musicology/Composition/Theory"/>
    <n v="74085"/>
    <s v="A"/>
    <s v="F"/>
    <n v="6000"/>
    <m/>
    <s v="FAD"/>
    <s v="Fiscal Year"/>
    <x v="1"/>
    <n v="614"/>
  </r>
  <r>
    <s v="Schocket"/>
    <s v="Deborah"/>
    <s v="H"/>
    <x v="26"/>
    <s v="World Languages and Cultures"/>
    <n v="74058"/>
    <s v="C"/>
    <s v="F"/>
    <m/>
    <m/>
    <s v="F09"/>
    <s v="Academic Year"/>
    <x v="2"/>
    <n v="615"/>
  </r>
  <r>
    <s v="Pearson"/>
    <s v="Lynn"/>
    <s v="E"/>
    <x v="26"/>
    <s v="World Languages and Cultures"/>
    <n v="73893"/>
    <s v="A"/>
    <s v="F"/>
    <m/>
    <m/>
    <s v="F12"/>
    <s v="Academic Year"/>
    <x v="2"/>
    <n v="616"/>
  </r>
  <r>
    <s v="Thomas"/>
    <s v="Angela"/>
    <s v="F"/>
    <x v="26"/>
    <s v="School of Teaching &amp; Learning"/>
    <n v="73836"/>
    <s v="C"/>
    <s v="F"/>
    <m/>
    <m/>
    <s v="F09"/>
    <s v="Academic Year"/>
    <x v="2"/>
    <n v="617"/>
  </r>
  <r>
    <s v="Petrea"/>
    <s v="Adam"/>
    <s v="M"/>
    <x v="217"/>
    <s v="Information Technology Service"/>
    <n v="73828"/>
    <s v="A"/>
    <s v="F"/>
    <m/>
    <m/>
    <s v="A12"/>
    <s v="Fiscal Year"/>
    <x v="0"/>
    <n v="618"/>
  </r>
  <r>
    <s v="Rainey"/>
    <s v="Sarah"/>
    <s v="A"/>
    <x v="26"/>
    <s v="School of Cultural &amp; Critical"/>
    <n v="73781"/>
    <s v="A"/>
    <s v="F"/>
    <m/>
    <m/>
    <s v="F12"/>
    <s v="Academic Year"/>
    <x v="2"/>
    <n v="619"/>
  </r>
  <r>
    <s v="Foell"/>
    <s v="Kristie"/>
    <s v="A"/>
    <x v="26"/>
    <s v="German-Russian Department"/>
    <n v="73736"/>
    <s v="A"/>
    <s v="F"/>
    <m/>
    <m/>
    <s v="F12"/>
    <s v="Academic Year"/>
    <x v="2"/>
    <n v="620"/>
  </r>
  <r>
    <s v="Brock"/>
    <s v="Andrea"/>
    <m/>
    <x v="183"/>
    <s v="Marketing &amp; Communications"/>
    <n v="73600"/>
    <s v="A"/>
    <s v="F"/>
    <m/>
    <m/>
    <s v="A12"/>
    <s v="Fiscal Year"/>
    <x v="0"/>
    <n v="621"/>
  </r>
  <r>
    <s v="Dennis"/>
    <s v="Peggy"/>
    <s v="F"/>
    <x v="218"/>
    <s v="Accessibility Services"/>
    <n v="73586"/>
    <s v="A"/>
    <s v="F"/>
    <m/>
    <m/>
    <s v="A12"/>
    <s v="Fiscal Year"/>
    <x v="0"/>
    <n v="622"/>
  </r>
  <r>
    <s v="Vallier"/>
    <s v="Kevin"/>
    <s v="D"/>
    <x v="26"/>
    <s v="Philosophy Department"/>
    <n v="73581"/>
    <s v="A"/>
    <s v="F"/>
    <m/>
    <m/>
    <s v="F12"/>
    <s v="Academic Year"/>
    <x v="2"/>
    <n v="623"/>
  </r>
  <r>
    <s v="Schnepp"/>
    <s v="Jerry"/>
    <s v="C"/>
    <x v="36"/>
    <s v="VCT-Tech Education"/>
    <n v="73580"/>
    <s v="A"/>
    <s v="F"/>
    <m/>
    <m/>
    <s v="F12"/>
    <s v="Academic Year"/>
    <x v="2"/>
    <n v="624"/>
  </r>
  <r>
    <s v="Nathan"/>
    <s v="Jacqueline"/>
    <s v="S"/>
    <x v="219"/>
    <s v="School of Art"/>
    <n v="73553"/>
    <s v="A"/>
    <s v="F"/>
    <m/>
    <m/>
    <s v="A12"/>
    <s v="Fiscal Year"/>
    <x v="0"/>
    <n v="625"/>
  </r>
  <r>
    <s v="Panas"/>
    <s v="Ludmyla"/>
    <s v="T"/>
    <x v="26"/>
    <s v="Fire-Psychology"/>
    <n v="73537"/>
    <s v="A"/>
    <s v="F"/>
    <m/>
    <m/>
    <s v="F12"/>
    <s v="Academic Year"/>
    <x v="2"/>
    <n v="626"/>
  </r>
  <r>
    <s v="Rudisill"/>
    <s v="Kristen"/>
    <s v="D"/>
    <x v="26"/>
    <s v="Popular Culture"/>
    <n v="73428"/>
    <s v="C"/>
    <s v="F"/>
    <n v="3000"/>
    <m/>
    <s v="F09"/>
    <s v="Academic Year"/>
    <x v="2"/>
    <n v="627"/>
  </r>
  <r>
    <s v="Diehl"/>
    <s v="William"/>
    <s v="H"/>
    <x v="108"/>
    <s v="Honors College"/>
    <n v="73338"/>
    <s v="A"/>
    <s v="F"/>
    <m/>
    <m/>
    <s v="F12"/>
    <s v="Academic Year"/>
    <x v="2"/>
    <n v="628"/>
  </r>
  <r>
    <s v="Rogers"/>
    <s v="Kimberly"/>
    <s v="C"/>
    <x v="36"/>
    <s v="Math and Statistics Dept"/>
    <n v="73331"/>
    <s v="A"/>
    <s v="F"/>
    <m/>
    <m/>
    <s v="F12"/>
    <s v="Academic Year"/>
    <x v="2"/>
    <n v="629"/>
  </r>
  <r>
    <s v="Cardenas"/>
    <s v="Melissa"/>
    <s v="A"/>
    <x v="220"/>
    <s v="College of Education - Admin"/>
    <n v="73328"/>
    <s v="A"/>
    <s v="F"/>
    <m/>
    <m/>
    <s v="A12"/>
    <s v="Fiscal Year"/>
    <x v="0"/>
    <n v="630"/>
  </r>
  <r>
    <s v="McCluney"/>
    <s v="Kevin"/>
    <s v="E"/>
    <x v="36"/>
    <s v="Biological Science"/>
    <n v="73286"/>
    <s v="C"/>
    <s v="F"/>
    <m/>
    <m/>
    <s v="F09"/>
    <s v="Academic Year"/>
    <x v="2"/>
    <n v="631"/>
  </r>
  <r>
    <s v="Carlson"/>
    <s v="Jadwiga"/>
    <s v="A"/>
    <x v="108"/>
    <s v="Computer Science"/>
    <n v="73258"/>
    <s v="C"/>
    <s v="F"/>
    <m/>
    <m/>
    <s v="F09"/>
    <s v="Academic Year"/>
    <x v="2"/>
    <n v="632"/>
  </r>
  <r>
    <s v="Siebenaler"/>
    <s v="Thomas"/>
    <s v="C"/>
    <x v="221"/>
    <s v="Dean of Business"/>
    <n v="73241"/>
    <s v="A"/>
    <s v="F"/>
    <m/>
    <m/>
    <s v="A12"/>
    <s v="Fiscal Year"/>
    <x v="0"/>
    <n v="633"/>
  </r>
  <r>
    <s v="Treece"/>
    <s v="Mitchell"/>
    <s v="G"/>
    <x v="211"/>
    <s v="Information Technology Service"/>
    <n v="73185"/>
    <s v="A"/>
    <s v="F"/>
    <m/>
    <m/>
    <s v="A12"/>
    <s v="Fiscal Year"/>
    <x v="0"/>
    <n v="634"/>
  </r>
  <r>
    <s v="Fuller"/>
    <s v="Andrew"/>
    <s v="J"/>
    <x v="222"/>
    <s v="Information Technology Service"/>
    <n v="73145"/>
    <s v="A"/>
    <s v="F"/>
    <m/>
    <m/>
    <s v="A12"/>
    <s v="Fiscal Year"/>
    <x v="0"/>
    <n v="635"/>
  </r>
  <r>
    <s v="Simic"/>
    <s v="Anita"/>
    <m/>
    <x v="36"/>
    <s v="School of Earth, Environ &amp; Soc"/>
    <n v="73127"/>
    <s v="C"/>
    <s v="F"/>
    <m/>
    <m/>
    <s v="F09"/>
    <s v="Academic Year"/>
    <x v="2"/>
    <n v="636"/>
  </r>
  <r>
    <s v="Thomson"/>
    <s v="Amy"/>
    <s v="L"/>
    <x v="159"/>
    <s v="University Bookstore"/>
    <n v="73111"/>
    <s v="A"/>
    <s v="F"/>
    <n v="1250"/>
    <m/>
    <s v="A12"/>
    <s v="Fiscal Year"/>
    <x v="0"/>
    <n v="637"/>
  </r>
  <r>
    <s v="Heilmeier"/>
    <s v="Erin"/>
    <s v="L"/>
    <x v="223"/>
    <s v="Admissions Office"/>
    <n v="73049"/>
    <s v="A"/>
    <s v="F"/>
    <m/>
    <m/>
    <s v="A12"/>
    <s v="Fiscal Year"/>
    <x v="0"/>
    <n v="638"/>
  </r>
  <r>
    <s v="Hall"/>
    <s v="Lauren"/>
    <s v="E"/>
    <x v="224"/>
    <s v="Information Technology Service"/>
    <n v="73024"/>
    <s v="A"/>
    <s v="F"/>
    <m/>
    <m/>
    <s v="A12"/>
    <s v="Fiscal Year"/>
    <x v="0"/>
    <n v="639"/>
  </r>
  <r>
    <s v="Robinson"/>
    <s v="Amy"/>
    <m/>
    <x v="26"/>
    <s v="World Languages and Cultures"/>
    <n v="73019"/>
    <s v="A"/>
    <s v="F"/>
    <m/>
    <m/>
    <s v="F12"/>
    <s v="Academic Year"/>
    <x v="2"/>
    <n v="640"/>
  </r>
  <r>
    <s v="Sohoni"/>
    <s v="Ashutosh"/>
    <s v="S"/>
    <x v="26"/>
    <s v="Family &amp; Consumer Sciences"/>
    <n v="72985"/>
    <s v="A"/>
    <s v="F"/>
    <m/>
    <m/>
    <s v="F12"/>
    <s v="Academic Year"/>
    <x v="2"/>
    <n v="641"/>
  </r>
  <r>
    <s v="Kita"/>
    <s v="Bradley"/>
    <s v="C"/>
    <x v="211"/>
    <s v="Information Technology Service"/>
    <n v="72966"/>
    <s v="A"/>
    <s v="F"/>
    <m/>
    <m/>
    <s v="A12"/>
    <s v="Fiscal Year"/>
    <x v="0"/>
    <n v="642"/>
  </r>
  <r>
    <s v="Rosati"/>
    <s v="Clayton"/>
    <s v="F"/>
    <x v="26"/>
    <s v="Dept of Telecommunications"/>
    <n v="72963"/>
    <s v="A"/>
    <s v="F"/>
    <m/>
    <m/>
    <s v="F12"/>
    <s v="Academic Year"/>
    <x v="2"/>
    <n v="643"/>
  </r>
  <r>
    <s v="Boo"/>
    <s v="Gregory"/>
    <s v="A"/>
    <x v="225"/>
    <s v="Internal Auditing"/>
    <n v="72957"/>
    <s v="A"/>
    <s v="F"/>
    <m/>
    <m/>
    <s v="A12"/>
    <s v="Fiscal Year"/>
    <x v="0"/>
    <n v="644"/>
  </r>
  <r>
    <s v="Nelson"/>
    <s v="Conor"/>
    <s v="R"/>
    <x v="26"/>
    <s v="Music Performance Studies"/>
    <n v="72818"/>
    <s v="A"/>
    <s v="F"/>
    <m/>
    <m/>
    <s v="F12"/>
    <s v="Academic Year"/>
    <x v="2"/>
    <n v="645"/>
  </r>
  <r>
    <s v="Eggenton"/>
    <s v="John"/>
    <s v="T"/>
    <x v="226"/>
    <s v="Financial Aid"/>
    <n v="72782"/>
    <s v="A"/>
    <s v="F"/>
    <m/>
    <m/>
    <s v="A12"/>
    <s v="Fiscal Year"/>
    <x v="0"/>
    <n v="646"/>
  </r>
  <r>
    <s v="Smith"/>
    <s v="Larry"/>
    <s v="C"/>
    <x v="227"/>
    <s v="A&amp;S Dean"/>
    <n v="72569"/>
    <s v="A"/>
    <s v="F"/>
    <m/>
    <m/>
    <s v="A12"/>
    <s v="Fiscal Year"/>
    <x v="0"/>
    <n v="647"/>
  </r>
  <r>
    <s v="Eid"/>
    <s v="Erik"/>
    <s v="J"/>
    <x v="224"/>
    <s v="Information Technology Service"/>
    <n v="72559"/>
    <s v="A"/>
    <s v="F"/>
    <m/>
    <m/>
    <s v="A12"/>
    <s v="Fiscal Year"/>
    <x v="0"/>
    <n v="648"/>
  </r>
  <r>
    <s v="Mowen"/>
    <s v="Thomas"/>
    <s v="J"/>
    <x v="36"/>
    <s v="Sociology Department"/>
    <n v="72500"/>
    <s v="A"/>
    <s v="F"/>
    <m/>
    <m/>
    <s v="F12"/>
    <s v="Academic Year"/>
    <x v="2"/>
    <n v="649"/>
  </r>
  <r>
    <s v="Dimoff"/>
    <s v="Danielle"/>
    <s v="M"/>
    <x v="228"/>
    <s v="Career Center"/>
    <n v="72420"/>
    <s v="A"/>
    <s v="F"/>
    <m/>
    <m/>
    <s v="A12"/>
    <s v="Fiscal Year"/>
    <x v="0"/>
    <n v="650"/>
  </r>
  <r>
    <s v="Lawson-Miesmer"/>
    <s v="Kimberly"/>
    <s v="A"/>
    <x v="191"/>
    <s v="HHS Advising Center"/>
    <n v="72420"/>
    <s v="A"/>
    <s v="F"/>
    <m/>
    <m/>
    <s v="A12"/>
    <s v="Fiscal Year"/>
    <x v="0"/>
    <n v="651"/>
  </r>
  <r>
    <s v="Moore"/>
    <s v="Laura"/>
    <s v="J"/>
    <x v="229"/>
    <s v="Development Office"/>
    <n v="72420"/>
    <s v="A"/>
    <s v="F"/>
    <m/>
    <m/>
    <s v="A12"/>
    <s v="Fiscal Year"/>
    <x v="0"/>
    <n v="652"/>
  </r>
  <r>
    <s v="Bixler"/>
    <s v="David"/>
    <s v="F"/>
    <x v="26"/>
    <s v="Music Performance Studies"/>
    <n v="72355"/>
    <s v="A"/>
    <s v="F"/>
    <m/>
    <m/>
    <s v="F12"/>
    <s v="Academic Year"/>
    <x v="2"/>
    <n v="653"/>
  </r>
  <r>
    <s v="Gorsevski"/>
    <s v="Ellen"/>
    <s v="W"/>
    <x v="26"/>
    <s v="Dept of Communication"/>
    <n v="72348"/>
    <s v="A"/>
    <s v="F"/>
    <m/>
    <m/>
    <s v="F12"/>
    <s v="Academic Year"/>
    <x v="2"/>
    <n v="654"/>
  </r>
  <r>
    <s v="Miller"/>
    <s v="Montana"/>
    <s v="C"/>
    <x v="26"/>
    <s v="Popular Culture"/>
    <n v="72339"/>
    <s v="C"/>
    <s v="F"/>
    <m/>
    <m/>
    <s v="F09"/>
    <s v="Academic Year"/>
    <x v="2"/>
    <n v="655"/>
  </r>
  <r>
    <s v="Khorshidifard"/>
    <s v="Sara"/>
    <m/>
    <x v="36"/>
    <s v="Architecture &amp; Envr Design"/>
    <n v="72245"/>
    <s v="A"/>
    <s v="F"/>
    <m/>
    <m/>
    <s v="F12"/>
    <s v="Academic Year"/>
    <x v="2"/>
    <n v="656"/>
  </r>
  <r>
    <s v="Fairbairn"/>
    <s v="Peter"/>
    <s v="D"/>
    <x v="200"/>
    <s v="Marketing &amp; Communications"/>
    <n v="72242"/>
    <s v="A"/>
    <s v="F"/>
    <m/>
    <m/>
    <s v="A12"/>
    <s v="Fiscal Year"/>
    <x v="0"/>
    <n v="657"/>
  </r>
  <r>
    <s v="Wells-Jensen"/>
    <s v="Sheri"/>
    <s v="B"/>
    <x v="26"/>
    <s v="English Department"/>
    <n v="72234"/>
    <s v="A"/>
    <s v="F"/>
    <m/>
    <m/>
    <s v="F12"/>
    <s v="Academic Year"/>
    <x v="2"/>
    <n v="658"/>
  </r>
  <r>
    <s v="Atkinson"/>
    <s v="Joshua"/>
    <s v="D"/>
    <x v="26"/>
    <s v="Dept of Communication"/>
    <n v="72161"/>
    <s v="A"/>
    <s v="F"/>
    <m/>
    <m/>
    <s v="F12"/>
    <s v="Academic Year"/>
    <x v="2"/>
    <n v="659"/>
  </r>
  <r>
    <s v="Kern"/>
    <s v="Kirk"/>
    <s v="D"/>
    <x v="230"/>
    <s v="Marketing"/>
    <n v="72123"/>
    <s v="A"/>
    <s v="F"/>
    <n v="38259"/>
    <m/>
    <s v="FAD"/>
    <s v="Fiscal Year"/>
    <x v="1"/>
    <n v="660"/>
  </r>
  <r>
    <s v="Konecny"/>
    <s v="Lise"/>
    <s v="L"/>
    <x v="231"/>
    <s v="Campus Services"/>
    <n v="72014"/>
    <s v="A"/>
    <s v="F"/>
    <m/>
    <m/>
    <s v="A12"/>
    <s v="Fiscal Year"/>
    <x v="0"/>
    <n v="661"/>
  </r>
  <r>
    <s v="Agrawal"/>
    <s v="Pallavi"/>
    <m/>
    <x v="224"/>
    <s v="Information Technology Service"/>
    <n v="72000"/>
    <s v="A"/>
    <s v="F"/>
    <m/>
    <m/>
    <s v="A12"/>
    <s v="Fiscal Year"/>
    <x v="0"/>
    <n v="662"/>
  </r>
  <r>
    <s v="Love"/>
    <s v="Patrick"/>
    <s v="G"/>
    <x v="108"/>
    <s v="Higher Ed and Student Affairs"/>
    <n v="72000"/>
    <s v="C"/>
    <s v="F"/>
    <n v="8000"/>
    <m/>
    <s v="F09"/>
    <s v="Academic Year"/>
    <x v="2"/>
    <n v="663"/>
  </r>
  <r>
    <s v="Gregory"/>
    <s v="Andrew"/>
    <s v="J"/>
    <x v="36"/>
    <s v="School of Earth, Environ &amp; Soc"/>
    <n v="71995"/>
    <s v="A"/>
    <s v="F"/>
    <m/>
    <m/>
    <s v="F12"/>
    <s v="Academic Year"/>
    <x v="2"/>
    <n v="664"/>
  </r>
  <r>
    <s v="Kimmel"/>
    <s v="Nicholas"/>
    <s v="L"/>
    <x v="188"/>
    <s v="Information Technology Service"/>
    <n v="71982"/>
    <s v="A"/>
    <s v="F"/>
    <m/>
    <m/>
    <s v="A12"/>
    <s v="Fiscal Year"/>
    <x v="0"/>
    <n v="665"/>
  </r>
  <r>
    <s v="Peet"/>
    <s v="Susan"/>
    <s v="H"/>
    <x v="108"/>
    <s v="Family &amp; Consumer Sciences"/>
    <n v="71969"/>
    <s v="A"/>
    <s v="F"/>
    <n v="1000"/>
    <m/>
    <s v="F12"/>
    <s v="Academic Year"/>
    <x v="2"/>
    <n v="666"/>
  </r>
  <r>
    <s v="Devine"/>
    <s v="Leigh"/>
    <m/>
    <x v="120"/>
    <s v="Applied Statistics/Oper Res"/>
    <n v="71806"/>
    <s v="C"/>
    <s v="F"/>
    <m/>
    <m/>
    <s v="F09"/>
    <s v="Academic Year"/>
    <x v="2"/>
    <n v="667"/>
  </r>
  <r>
    <s v="Poor"/>
    <s v="Gene"/>
    <s v="W"/>
    <x v="120"/>
    <s v="Marketing"/>
    <n v="71685"/>
    <s v="A"/>
    <s v="F"/>
    <n v="20000"/>
    <m/>
    <s v="F12"/>
    <s v="Academic Year"/>
    <x v="2"/>
    <n v="668"/>
  </r>
  <r>
    <s v="Delgado"/>
    <s v="Ernesto"/>
    <s v="E"/>
    <x v="26"/>
    <s v="World Languages and Cultures"/>
    <n v="71680"/>
    <s v="A"/>
    <s v="F"/>
    <m/>
    <m/>
    <s v="F12"/>
    <s v="Academic Year"/>
    <x v="2"/>
    <n v="669"/>
  </r>
  <r>
    <s v="Bell"/>
    <s v="Craig"/>
    <s v="J"/>
    <x v="232"/>
    <s v="Marketing &amp; Communications"/>
    <n v="71589"/>
    <s v="A"/>
    <s v="F"/>
    <m/>
    <m/>
    <s v="A12"/>
    <s v="Fiscal Year"/>
    <x v="0"/>
    <n v="670"/>
  </r>
  <r>
    <s v="Adams"/>
    <s v="Margaret"/>
    <s v="J"/>
    <x v="120"/>
    <s v="Social Work"/>
    <n v="71514"/>
    <s v="A"/>
    <s v="F"/>
    <m/>
    <m/>
    <s v="F12"/>
    <s v="Academic Year"/>
    <x v="2"/>
    <n v="671"/>
  </r>
  <r>
    <s v="Addison"/>
    <s v="Michael"/>
    <s v="B"/>
    <x v="224"/>
    <s v="Information Technology Service"/>
    <n v="71400"/>
    <s v="A"/>
    <s v="F"/>
    <m/>
    <m/>
    <s v="A12"/>
    <s v="Fiscal Year"/>
    <x v="0"/>
    <n v="672"/>
  </r>
  <r>
    <s v="Beck"/>
    <s v="Jerry"/>
    <s v="G"/>
    <x v="224"/>
    <s v="Information Technology Service"/>
    <n v="71400"/>
    <s v="A"/>
    <s v="F"/>
    <m/>
    <m/>
    <s v="A12"/>
    <s v="Fiscal Year"/>
    <x v="0"/>
    <n v="673"/>
  </r>
  <r>
    <s v="DeGroot"/>
    <s v="Karly"/>
    <s v="A"/>
    <x v="233"/>
    <s v="Development Office"/>
    <n v="71400"/>
    <s v="A"/>
    <s v="F"/>
    <m/>
    <m/>
    <s v="A12"/>
    <s v="Fiscal Year"/>
    <x v="0"/>
    <n v="674"/>
  </r>
  <r>
    <s v="Devine"/>
    <s v="Kristina"/>
    <s v="M"/>
    <x v="233"/>
    <s v="Development Office"/>
    <n v="71400"/>
    <s v="A"/>
    <s v="F"/>
    <m/>
    <m/>
    <s v="A12"/>
    <s v="Fiscal Year"/>
    <x v="0"/>
    <n v="675"/>
  </r>
  <r>
    <s v="Lawrie"/>
    <s v="Joshua"/>
    <s v="D"/>
    <x v="234"/>
    <s v="Office of Residence Life"/>
    <n v="71346"/>
    <s v="A"/>
    <s v="F"/>
    <n v="1049"/>
    <m/>
    <s v="A12"/>
    <s v="Fiscal Year"/>
    <x v="0"/>
    <n v="676"/>
  </r>
  <r>
    <s v="Terry-Fritsch"/>
    <s v="Allison"/>
    <s v="L"/>
    <x v="26"/>
    <s v="School of Art"/>
    <n v="71325"/>
    <s v="A"/>
    <s v="F"/>
    <m/>
    <m/>
    <s v="F12"/>
    <s v="Academic Year"/>
    <x v="2"/>
    <n v="677"/>
  </r>
  <r>
    <s v="Courbat"/>
    <s v="Michael"/>
    <s v="E"/>
    <x v="36"/>
    <s v="Dept Engineering Technologies"/>
    <n v="71315"/>
    <s v="A"/>
    <s v="F"/>
    <m/>
    <m/>
    <s v="F12"/>
    <s v="Academic Year"/>
    <x v="2"/>
    <n v="678"/>
  </r>
  <r>
    <s v="Rinearson"/>
    <s v="Carla"/>
    <s v="J"/>
    <x v="224"/>
    <s v="Information Technology Service"/>
    <n v="71298"/>
    <s v="A"/>
    <s v="F"/>
    <m/>
    <m/>
    <s v="A12"/>
    <s v="Fiscal Year"/>
    <x v="0"/>
    <n v="679"/>
  </r>
  <r>
    <s v="Dubasik"/>
    <s v="Virginia"/>
    <s v="L"/>
    <x v="36"/>
    <s v="Comm. Sciences &amp; Disorders"/>
    <n v="71290"/>
    <s v="A"/>
    <s v="F"/>
    <m/>
    <m/>
    <s v="F12"/>
    <s v="Academic Year"/>
    <x v="2"/>
    <n v="680"/>
  </r>
  <r>
    <s v="Edminster"/>
    <s v="Judith"/>
    <s v="R"/>
    <x v="26"/>
    <s v="English Department"/>
    <n v="71251"/>
    <s v="A"/>
    <s v="F"/>
    <m/>
    <m/>
    <s v="F12"/>
    <s v="Academic Year"/>
    <x v="2"/>
    <n v="681"/>
  </r>
  <r>
    <s v="Strang"/>
    <s v="Mark"/>
    <s v="J"/>
    <x v="235"/>
    <s v="University Libraries"/>
    <n v="71244"/>
    <s v="A"/>
    <s v="F"/>
    <m/>
    <m/>
    <s v="A12"/>
    <s v="Fiscal Year"/>
    <x v="0"/>
    <n v="682"/>
  </r>
  <r>
    <s v="Sutton"/>
    <s v="Mearl"/>
    <s v="E"/>
    <x v="120"/>
    <s v="Marketing"/>
    <n v="71227"/>
    <s v="A"/>
    <s v="F"/>
    <m/>
    <m/>
    <s v="F12"/>
    <s v="Academic Year"/>
    <x v="2"/>
    <n v="683"/>
  </r>
  <r>
    <s v="Pardon"/>
    <s v="Joanna"/>
    <s v="K"/>
    <x v="236"/>
    <s v="Controller's Office"/>
    <n v="71130"/>
    <s v="A"/>
    <s v="F"/>
    <m/>
    <m/>
    <s v="A12"/>
    <s v="Fiscal Year"/>
    <x v="0"/>
    <n v="684"/>
  </r>
  <r>
    <s v="Mancuso"/>
    <s v="Rebecca"/>
    <s v="J"/>
    <x v="26"/>
    <s v="History Department"/>
    <n v="71074"/>
    <s v="A"/>
    <s v="F"/>
    <m/>
    <m/>
    <s v="F12"/>
    <s v="Academic Year"/>
    <x v="2"/>
    <n v="685"/>
  </r>
  <r>
    <s v="Hanna-Garlitz"/>
    <s v="Patricia"/>
    <s v="L"/>
    <x v="120"/>
    <s v="Marketing"/>
    <n v="70975"/>
    <s v="C"/>
    <s v="F"/>
    <m/>
    <m/>
    <s v="F09"/>
    <s v="Academic Year"/>
    <x v="2"/>
    <n v="686"/>
  </r>
  <r>
    <s v="Kalaf-Hughes"/>
    <s v="Nicole"/>
    <s v="G"/>
    <x v="36"/>
    <s v="Political Science Department"/>
    <n v="70963"/>
    <s v="A"/>
    <s v="F"/>
    <m/>
    <m/>
    <s v="F12"/>
    <s v="Academic Year"/>
    <x v="2"/>
    <n v="687"/>
  </r>
  <r>
    <s v="Gruenhagen"/>
    <s v="Lisa"/>
    <s v="M"/>
    <x v="26"/>
    <s v="Music Education"/>
    <n v="70858"/>
    <s v="A"/>
    <s v="F"/>
    <m/>
    <m/>
    <s v="F12"/>
    <s v="Academic Year"/>
    <x v="2"/>
    <n v="688"/>
  </r>
  <r>
    <s v="Euler"/>
    <s v="Robin"/>
    <s v="L"/>
    <x v="60"/>
    <s v="Sponsored Programs &amp; Research"/>
    <n v="70852"/>
    <s v="A"/>
    <s v="F"/>
    <m/>
    <m/>
    <s v="A12"/>
    <s v="Fiscal Year"/>
    <x v="0"/>
    <n v="689"/>
  </r>
  <r>
    <s v="Clemens"/>
    <s v="Jacob"/>
    <s v="E"/>
    <x v="237"/>
    <s v="President's Leadership Academy"/>
    <n v="70849"/>
    <s v="A"/>
    <s v="F"/>
    <m/>
    <m/>
    <s v="A12"/>
    <s v="Fiscal Year"/>
    <x v="0"/>
    <n v="690"/>
  </r>
  <r>
    <s v="Deitering"/>
    <s v="Gregory"/>
    <s v="F"/>
    <x v="224"/>
    <s v="Information Technology Service"/>
    <n v="70801"/>
    <s v="A"/>
    <s v="F"/>
    <m/>
    <m/>
    <s v="A12"/>
    <s v="Fiscal Year"/>
    <x v="0"/>
    <n v="691"/>
  </r>
  <r>
    <s v="Spohr"/>
    <s v="Arne"/>
    <m/>
    <x v="26"/>
    <s v="Musicology/Composition/Theory"/>
    <n v="70785"/>
    <s v="A"/>
    <s v="F"/>
    <m/>
    <m/>
    <s v="F12"/>
    <s v="Academic Year"/>
    <x v="2"/>
    <n v="692"/>
  </r>
  <r>
    <s v="Rosenkranz"/>
    <s v="Thomas"/>
    <s v="H"/>
    <x v="26"/>
    <s v="Music Performance Studies"/>
    <n v="70699"/>
    <s v="C"/>
    <s v="F"/>
    <m/>
    <m/>
    <s v="F09"/>
    <s v="Academic Year"/>
    <x v="2"/>
    <n v="693"/>
  </r>
  <r>
    <s v="Schneider"/>
    <s v="Andrea"/>
    <s v="L"/>
    <x v="120"/>
    <s v="Economics Dept"/>
    <n v="70676"/>
    <s v="A"/>
    <s v="F"/>
    <m/>
    <m/>
    <s v="F12"/>
    <s v="Academic Year"/>
    <x v="2"/>
    <n v="694"/>
  </r>
  <r>
    <s v="Chen"/>
    <s v="Deng-Ywan"/>
    <m/>
    <x v="238"/>
    <s v="Chemistry Department"/>
    <n v="70658"/>
    <s v="A"/>
    <s v="F"/>
    <m/>
    <m/>
    <s v="A17"/>
    <s v="Fiscal Year"/>
    <x v="0"/>
    <n v="695"/>
  </r>
  <r>
    <s v="Anderson"/>
    <s v="Martin"/>
    <s v="S"/>
    <x v="108"/>
    <s v="Fire-Applied Science"/>
    <n v="70606"/>
    <s v="A"/>
    <s v="F"/>
    <n v="2000"/>
    <m/>
    <s v="F12"/>
    <s v="Academic Year"/>
    <x v="2"/>
    <n v="696"/>
  </r>
  <r>
    <s v="Balistreri"/>
    <s v="Kelly"/>
    <s v="S"/>
    <x v="36"/>
    <s v="Sociology Department"/>
    <n v="70579"/>
    <s v="A"/>
    <s v="F"/>
    <m/>
    <m/>
    <s v="F12"/>
    <s v="Academic Year"/>
    <x v="2"/>
    <n v="697"/>
  </r>
  <r>
    <s v="Shiple"/>
    <s v="Mary"/>
    <s v="M"/>
    <x v="224"/>
    <s v="Information Technology Service"/>
    <n v="70566"/>
    <s v="A"/>
    <s v="F"/>
    <m/>
    <m/>
    <s v="A12"/>
    <s v="Fiscal Year"/>
    <x v="0"/>
    <n v="698"/>
  </r>
  <r>
    <s v="Papanikolaou"/>
    <s v="Eftychia"/>
    <m/>
    <x v="26"/>
    <s v="Musicology/Composition/Theory"/>
    <n v="70459"/>
    <s v="A"/>
    <s v="F"/>
    <m/>
    <m/>
    <s v="F12"/>
    <s v="Academic Year"/>
    <x v="2"/>
    <n v="699"/>
  </r>
  <r>
    <s v="Myers"/>
    <s v="Holly"/>
    <s v="J"/>
    <x v="108"/>
    <s v="Dept of Envir. and Sustain."/>
    <n v="70436"/>
    <s v="A"/>
    <s v="F"/>
    <m/>
    <m/>
    <s v="F12"/>
    <s v="Academic Year"/>
    <x v="2"/>
    <n v="700"/>
  </r>
  <r>
    <s v="Dietz"/>
    <s v="Christopher"/>
    <s v="J"/>
    <x v="26"/>
    <s v="Musicology/Composition/Theory"/>
    <n v="70377"/>
    <s v="A"/>
    <s v="F"/>
    <m/>
    <m/>
    <s v="F12"/>
    <s v="Academic Year"/>
    <x v="2"/>
    <n v="701"/>
  </r>
  <r>
    <s v="Albertini"/>
    <s v="William"/>
    <s v="O"/>
    <x v="26"/>
    <s v="English Department"/>
    <n v="70224"/>
    <s v="A"/>
    <s v="F"/>
    <m/>
    <m/>
    <s v="F12"/>
    <s v="Academic Year"/>
    <x v="2"/>
    <n v="702"/>
  </r>
  <r>
    <s v="Wildschutte"/>
    <s v="Julia"/>
    <s v="H"/>
    <x v="36"/>
    <s v="Biological Science"/>
    <n v="70208"/>
    <s v="C"/>
    <s v="F"/>
    <m/>
    <m/>
    <s v="F09"/>
    <s v="Academic Year"/>
    <x v="2"/>
    <n v="703"/>
  </r>
  <r>
    <s v="Menard"/>
    <s v="Elizabeth"/>
    <s v="A"/>
    <x v="141"/>
    <s v="Music Education"/>
    <n v="70078"/>
    <s v="A"/>
    <s v="F"/>
    <n v="6000"/>
    <m/>
    <s v="FAD"/>
    <s v="Fiscal Year"/>
    <x v="1"/>
    <n v="704"/>
  </r>
  <r>
    <s v="Liu"/>
    <s v="Solungga"/>
    <m/>
    <x v="26"/>
    <s v="Music Performance Studies"/>
    <n v="70013"/>
    <s v="A"/>
    <s v="F"/>
    <m/>
    <m/>
    <s v="F12"/>
    <s v="Academic Year"/>
    <x v="2"/>
    <n v="705"/>
  </r>
  <r>
    <s v="Weimer"/>
    <s v="David"/>
    <s v="L"/>
    <x v="224"/>
    <s v="Information Technology Service"/>
    <n v="70010"/>
    <s v="A"/>
    <s v="F"/>
    <m/>
    <m/>
    <s v="A12"/>
    <s v="Fiscal Year"/>
    <x v="0"/>
    <n v="706"/>
  </r>
  <r>
    <s v="Fischer"/>
    <s v="Daniel"/>
    <s v="A"/>
    <x v="239"/>
    <s v="Intercollegiate Athletics"/>
    <n v="70000"/>
    <s v="A"/>
    <s v="F"/>
    <m/>
    <m/>
    <s v="A12"/>
    <s v="Fiscal Year"/>
    <x v="0"/>
    <n v="707"/>
  </r>
  <r>
    <s v="Furgal"/>
    <s v="Joseph"/>
    <s v="C"/>
    <x v="36"/>
    <s v="Chemistry Department"/>
    <n v="70000"/>
    <s v="A"/>
    <s v="F"/>
    <m/>
    <m/>
    <s v="F12"/>
    <s v="Academic Year"/>
    <x v="2"/>
    <n v="708"/>
  </r>
  <r>
    <s v="Schommer"/>
    <s v="Christopher"/>
    <s v="A"/>
    <x v="108"/>
    <s v="School of HMSLS"/>
    <n v="69897"/>
    <s v="A"/>
    <s v="F"/>
    <n v="1000"/>
    <m/>
    <s v="F12"/>
    <s v="Academic Year"/>
    <x v="2"/>
    <n v="709"/>
  </r>
  <r>
    <s v="Kear"/>
    <s v="Andrew"/>
    <s v="R"/>
    <x v="36"/>
    <s v="Political Science Department"/>
    <n v="69894"/>
    <s v="A"/>
    <s v="F"/>
    <m/>
    <m/>
    <s v="F12"/>
    <s v="Academic Year"/>
    <x v="2"/>
    <n v="710"/>
  </r>
  <r>
    <s v="Sheffer"/>
    <s v="Jolie"/>
    <s v="A"/>
    <x v="26"/>
    <s v="English Department"/>
    <n v="69781"/>
    <s v="A"/>
    <s v="F"/>
    <n v="3273"/>
    <m/>
    <s v="F12"/>
    <s v="Academic Year"/>
    <x v="2"/>
    <n v="711"/>
  </r>
  <r>
    <s v="Fu"/>
    <s v="Yuning"/>
    <m/>
    <x v="36"/>
    <s v="School of Earth, Environ &amp; Soc"/>
    <n v="69734"/>
    <s v="C"/>
    <s v="F"/>
    <m/>
    <m/>
    <s v="F09"/>
    <s v="Academic Year"/>
    <x v="2"/>
    <n v="712"/>
  </r>
  <r>
    <s v="Mbuthia"/>
    <s v="Kamau"/>
    <s v="W"/>
    <x v="120"/>
    <s v="Biological Science"/>
    <n v="69729"/>
    <s v="A"/>
    <s v="F"/>
    <m/>
    <m/>
    <s v="F12"/>
    <s v="Fiscal Year"/>
    <x v="2"/>
    <n v="713"/>
  </r>
  <r>
    <s v="Greene"/>
    <s v="Benjamin"/>
    <s v="P"/>
    <x v="26"/>
    <s v="History Department"/>
    <n v="69692"/>
    <s v="A"/>
    <s v="F"/>
    <m/>
    <m/>
    <s v="F12"/>
    <s v="Academic Year"/>
    <x v="2"/>
    <n v="714"/>
  </r>
  <r>
    <s v="Coates"/>
    <s v="Kimberly"/>
    <m/>
    <x v="26"/>
    <s v="English Department"/>
    <n v="69492"/>
    <s v="A"/>
    <s v="F"/>
    <m/>
    <m/>
    <s v="F12"/>
    <s v="Academic Year"/>
    <x v="2"/>
    <n v="715"/>
  </r>
  <r>
    <s v="Gearhart"/>
    <s v="Stephannie"/>
    <s v="S"/>
    <x v="26"/>
    <s v="English Department"/>
    <n v="69492"/>
    <s v="A"/>
    <s v="F"/>
    <m/>
    <m/>
    <s v="F12"/>
    <s v="Academic Year"/>
    <x v="2"/>
    <n v="716"/>
  </r>
  <r>
    <s v="Lynch"/>
    <s v="Andrew"/>
    <s v="T"/>
    <x v="240"/>
    <s v="Information Technology Service"/>
    <n v="69479"/>
    <s v="A"/>
    <s v="F"/>
    <m/>
    <m/>
    <s v="A12"/>
    <s v="Fiscal Year"/>
    <x v="0"/>
    <n v="717"/>
  </r>
  <r>
    <s v="Smith"/>
    <s v="Catherine"/>
    <s v="E"/>
    <x v="108"/>
    <s v="Flight Instruction"/>
    <n v="69469"/>
    <s v="A"/>
    <s v="F"/>
    <m/>
    <m/>
    <s v="F12"/>
    <s v="Fiscal Year"/>
    <x v="2"/>
    <n v="718"/>
  </r>
  <r>
    <s v="AbouZied"/>
    <s v="Magdy"/>
    <s v="A"/>
    <x v="241"/>
    <s v="Dining Services"/>
    <n v="69317"/>
    <s v="A"/>
    <s v="F"/>
    <m/>
    <m/>
    <s v="A12"/>
    <s v="Fiscal Year"/>
    <x v="0"/>
    <n v="719"/>
  </r>
  <r>
    <s v="Gerwin"/>
    <s v="Monica"/>
    <s v="I"/>
    <x v="242"/>
    <s v="Research and Economic Develop"/>
    <n v="69317"/>
    <s v="A"/>
    <s v="F"/>
    <m/>
    <m/>
    <s v="A12"/>
    <s v="Fiscal Year"/>
    <x v="0"/>
    <n v="720"/>
  </r>
  <r>
    <s v="Place"/>
    <s v="Bridget"/>
    <s v="A"/>
    <x v="188"/>
    <s v="Information Technology Service"/>
    <n v="69317"/>
    <s v="A"/>
    <s v="F"/>
    <m/>
    <m/>
    <s v="A12"/>
    <s v="Fiscal Year"/>
    <x v="0"/>
    <n v="721"/>
  </r>
  <r>
    <s v="Lux"/>
    <s v="Vera"/>
    <s v="J"/>
    <x v="243"/>
    <s v="University Libraries"/>
    <n v="69311"/>
    <s v="A"/>
    <s v="F"/>
    <m/>
    <m/>
    <s v="FLB"/>
    <s v="Fiscal Year"/>
    <x v="3"/>
    <n v="722"/>
  </r>
  <r>
    <s v="Boone"/>
    <s v="Steven"/>
    <s v="E"/>
    <x v="36"/>
    <s v="Theatre and Film"/>
    <n v="69304"/>
    <s v="A"/>
    <s v="F"/>
    <m/>
    <m/>
    <s v="F12"/>
    <s v="Academic Year"/>
    <x v="2"/>
    <n v="723"/>
  </r>
  <r>
    <s v="Willis"/>
    <s v="Paul"/>
    <s v="C"/>
    <x v="36"/>
    <s v="School of Ed Found, Lead &amp; Pol"/>
    <n v="69283"/>
    <s v="A"/>
    <s v="F"/>
    <n v="1500"/>
    <m/>
    <s v="F12"/>
    <s v="Academic Year"/>
    <x v="2"/>
    <n v="724"/>
  </r>
  <r>
    <s v="Porben"/>
    <s v="Pedro"/>
    <s v="P"/>
    <x v="26"/>
    <s v="World Languages and Cultures"/>
    <n v="69275"/>
    <s v="A"/>
    <s v="F"/>
    <m/>
    <m/>
    <s v="F12"/>
    <s v="Academic Year"/>
    <x v="2"/>
    <n v="725"/>
  </r>
  <r>
    <s v="Lau"/>
    <s v="Karen"/>
    <s v="S"/>
    <x v="244"/>
    <s v="Registrar"/>
    <n v="69267"/>
    <s v="A"/>
    <s v="F"/>
    <m/>
    <m/>
    <s v="A12"/>
    <s v="Fiscal Year"/>
    <x v="0"/>
    <n v="726"/>
  </r>
  <r>
    <s v="King"/>
    <s v="Michael"/>
    <s v="T"/>
    <x v="88"/>
    <s v="Bands"/>
    <n v="69247"/>
    <s v="A"/>
    <s v="F"/>
    <m/>
    <m/>
    <s v="F12"/>
    <s v="Academic Year"/>
    <x v="2"/>
    <n v="727"/>
  </r>
  <r>
    <s v="Meizel"/>
    <s v="Katherine"/>
    <s v="L"/>
    <x v="26"/>
    <s v="Musicology/Composition/Theory"/>
    <n v="69172"/>
    <s v="A"/>
    <s v="F"/>
    <m/>
    <m/>
    <s v="F12"/>
    <s v="Academic Year"/>
    <x v="2"/>
    <n v="728"/>
  </r>
  <r>
    <s v="Magsamen-Conrad"/>
    <s v="Katie"/>
    <s v="C"/>
    <x v="26"/>
    <s v="Dept of Communication"/>
    <n v="69112"/>
    <s v="C"/>
    <s v="F"/>
    <m/>
    <m/>
    <s v="F09"/>
    <s v="Academic Year"/>
    <x v="2"/>
    <n v="729"/>
  </r>
  <r>
    <s v="Schrock"/>
    <s v="Laura"/>
    <s v="L"/>
    <x v="120"/>
    <s v="Comm. Sciences &amp; Disorders"/>
    <n v="69100"/>
    <s v="C"/>
    <s v="F"/>
    <m/>
    <m/>
    <s v="F09"/>
    <s v="Academic Year"/>
    <x v="2"/>
    <n v="730"/>
  </r>
  <r>
    <s v="Gharanfoli"/>
    <s v="Hossein"/>
    <m/>
    <x v="120"/>
    <s v="Fire-Applied Science"/>
    <n v="68996"/>
    <s v="A"/>
    <s v="F"/>
    <m/>
    <m/>
    <s v="F12"/>
    <s v="Academic Year"/>
    <x v="2"/>
    <n v="731"/>
  </r>
  <r>
    <s v="Hanasono"/>
    <s v="Lisa"/>
    <s v="K"/>
    <x v="26"/>
    <s v="Dept of Communication"/>
    <n v="68974"/>
    <s v="A"/>
    <s v="F"/>
    <m/>
    <m/>
    <s v="F12"/>
    <s v="Academic Year"/>
    <x v="2"/>
    <n v="732"/>
  </r>
  <r>
    <s v="Spontelli"/>
    <s v="Charles"/>
    <m/>
    <x v="88"/>
    <s v="VCT-Tech Education"/>
    <n v="68959"/>
    <s v="C"/>
    <s v="F"/>
    <m/>
    <m/>
    <s v="F09"/>
    <s v="Academic Year"/>
    <x v="2"/>
    <n v="733"/>
  </r>
  <r>
    <s v="Nelson"/>
    <s v="Susan"/>
    <s v="J"/>
    <x v="26"/>
    <s v="Music Performance Studies"/>
    <n v="68912"/>
    <s v="A"/>
    <s v="F"/>
    <m/>
    <m/>
    <s v="F12"/>
    <s v="Academic Year"/>
    <x v="2"/>
    <n v="734"/>
  </r>
  <r>
    <s v="Cummings"/>
    <s v="Thomas"/>
    <s v="P"/>
    <x v="245"/>
    <s v="WBGU-TV Television Service"/>
    <n v="68772"/>
    <s v="A"/>
    <s v="F"/>
    <m/>
    <m/>
    <s v="A12"/>
    <s v="Fiscal Year"/>
    <x v="0"/>
    <n v="735"/>
  </r>
  <r>
    <s v="Lee"/>
    <s v="Ilrang"/>
    <m/>
    <x v="36"/>
    <s v="School of Teaching &amp; Learning"/>
    <n v="68437"/>
    <s v="C"/>
    <s v="F"/>
    <m/>
    <m/>
    <s v="F09"/>
    <s v="Academic Year"/>
    <x v="2"/>
    <n v="736"/>
  </r>
  <r>
    <s v="Greenwald"/>
    <s v="Donna"/>
    <s v="L"/>
    <x v="120"/>
    <s v="Marketing"/>
    <n v="68434"/>
    <s v="A"/>
    <s v="F"/>
    <m/>
    <m/>
    <s v="F12"/>
    <s v="Academic Year"/>
    <x v="2"/>
    <n v="737"/>
  </r>
  <r>
    <s v="Tiede"/>
    <s v="Glenn"/>
    <s v="P"/>
    <x v="108"/>
    <s v="Physics &amp; Astronomy"/>
    <n v="68400"/>
    <s v="C"/>
    <s v="F"/>
    <m/>
    <m/>
    <s v="F09"/>
    <s v="Academic Year"/>
    <x v="2"/>
    <n v="738"/>
  </r>
  <r>
    <s v="LaVenia"/>
    <s v="Kristina"/>
    <s v="N"/>
    <x v="36"/>
    <s v="School of Ed Found, Lead &amp; Pol"/>
    <n v="68364"/>
    <s v="C"/>
    <s v="F"/>
    <m/>
    <m/>
    <s v="F09"/>
    <s v="Academic Year"/>
    <x v="2"/>
    <n v="739"/>
  </r>
  <r>
    <s v="Crawford"/>
    <s v="Kyle"/>
    <m/>
    <x v="246"/>
    <s v="Development Office"/>
    <n v="68340"/>
    <s v="A"/>
    <s v="F"/>
    <m/>
    <m/>
    <s v="A12"/>
    <s v="Fiscal Year"/>
    <x v="0"/>
    <n v="740"/>
  </r>
  <r>
    <s v="Orwick Ogden"/>
    <s v="Sherri"/>
    <s v="L"/>
    <x v="247"/>
    <s v="On-Line &amp; Summer Acad Progs"/>
    <n v="68250"/>
    <s v="A"/>
    <s v="F"/>
    <m/>
    <m/>
    <s v="A12"/>
    <s v="Fiscal Year"/>
    <x v="0"/>
    <n v="741"/>
  </r>
  <r>
    <s v="Planthaber"/>
    <s v="Amy"/>
    <s v="J"/>
    <x v="248"/>
    <s v="Fire-Student Services"/>
    <n v="68244"/>
    <s v="A"/>
    <s v="F"/>
    <m/>
    <m/>
    <s v="A12"/>
    <s v="Fiscal Year"/>
    <x v="0"/>
    <n v="742"/>
  </r>
  <r>
    <s v="Williamson"/>
    <s v="Richard"/>
    <s v="A"/>
    <x v="249"/>
    <s v="Information Technology Service"/>
    <n v="68188"/>
    <s v="A"/>
    <s v="F"/>
    <m/>
    <m/>
    <s v="A12"/>
    <s v="Fiscal Year"/>
    <x v="0"/>
    <n v="743"/>
  </r>
  <r>
    <s v="Decker"/>
    <s v="Gregory"/>
    <s v="J"/>
    <x v="26"/>
    <s v="Musicology/Composition/Theory"/>
    <n v="68050"/>
    <s v="A"/>
    <s v="F"/>
    <m/>
    <m/>
    <s v="F12"/>
    <s v="Academic Year"/>
    <x v="2"/>
    <n v="744"/>
  </r>
  <r>
    <s v="Hughes"/>
    <s v="Charles"/>
    <s v="D"/>
    <x v="36"/>
    <s v="Comm. Sciences &amp; Disorders"/>
    <n v="68030"/>
    <s v="A"/>
    <s v="F"/>
    <m/>
    <m/>
    <s v="F12"/>
    <s v="Academic Year"/>
    <x v="2"/>
    <n v="745"/>
  </r>
  <r>
    <s v="Blumenthal"/>
    <s v="Henry"/>
    <s v="R"/>
    <x v="36"/>
    <s v="VCT-Tech Education"/>
    <n v="68000"/>
    <s v="C"/>
    <s v="F"/>
    <m/>
    <m/>
    <s v="F09"/>
    <s v="Academic Year"/>
    <x v="2"/>
    <n v="746"/>
  </r>
  <r>
    <s v="Beltano"/>
    <s v="Amy"/>
    <s v="J"/>
    <x v="250"/>
    <s v="Controller's Office"/>
    <n v="67958"/>
    <s v="A"/>
    <s v="F"/>
    <m/>
    <m/>
    <s v="A12"/>
    <s v="Fiscal Year"/>
    <x v="0"/>
    <n v="747"/>
  </r>
  <r>
    <s v="Mallias"/>
    <s v="Leonidas"/>
    <m/>
    <x v="251"/>
    <s v="Fire-Library"/>
    <n v="67958"/>
    <s v="A"/>
    <s v="F"/>
    <m/>
    <m/>
    <s v="A12"/>
    <s v="Fiscal Year"/>
    <x v="0"/>
    <n v="748"/>
  </r>
  <r>
    <s v="Willis"/>
    <s v="Sarah"/>
    <s v="K"/>
    <x v="252"/>
    <s v="Softball - Women"/>
    <n v="67958"/>
    <s v="A"/>
    <s v="F"/>
    <m/>
    <m/>
    <s v="A12"/>
    <s v="Fiscal Year"/>
    <x v="0"/>
    <n v="749"/>
  </r>
  <r>
    <s v="Jones"/>
    <s v="Dalton"/>
    <s v="A"/>
    <x v="26"/>
    <s v="Ethnic Studies"/>
    <n v="67849"/>
    <s v="A"/>
    <s v="F"/>
    <m/>
    <m/>
    <s v="F12"/>
    <s v="Academic Year"/>
    <x v="2"/>
    <n v="750"/>
  </r>
  <r>
    <s v="Zappitelli"/>
    <s v="Debra"/>
    <s v="A"/>
    <x v="108"/>
    <s v="Family &amp; Consumer Sciences"/>
    <n v="67813"/>
    <s v="A"/>
    <s v="F"/>
    <m/>
    <m/>
    <s v="F12"/>
    <s v="Academic Year"/>
    <x v="2"/>
    <n v="751"/>
  </r>
  <r>
    <s v="Galletta Horner"/>
    <s v="Christy"/>
    <s v="S"/>
    <x v="36"/>
    <s v="School of Ed Found, Lead &amp; Pol"/>
    <n v="67505"/>
    <s v="A"/>
    <s v="F"/>
    <m/>
    <m/>
    <s v="F12"/>
    <s v="Academic Year"/>
    <x v="2"/>
    <n v="752"/>
  </r>
  <r>
    <s v="Fisher"/>
    <s v="Theodore"/>
    <s v="F"/>
    <x v="253"/>
    <s v="Information Technology Service"/>
    <n v="67500"/>
    <s v="A"/>
    <s v="F"/>
    <m/>
    <m/>
    <s v="A12"/>
    <s v="Fiscal Year"/>
    <x v="0"/>
    <n v="753"/>
  </r>
  <r>
    <s v="Brown"/>
    <s v="Gregory"/>
    <s v="D"/>
    <x v="254"/>
    <s v="Information Technology Service"/>
    <n v="67462"/>
    <s v="A"/>
    <s v="F"/>
    <m/>
    <m/>
    <s v="A12"/>
    <s v="Fiscal Year"/>
    <x v="0"/>
    <n v="754"/>
  </r>
  <r>
    <s v="Hertenstein"/>
    <s v="Elizabeth"/>
    <s v="M"/>
    <x v="255"/>
    <s v="University Libraries"/>
    <n v="67456"/>
    <s v="A"/>
    <s v="F"/>
    <m/>
    <m/>
    <s v="FLB"/>
    <s v="Fiscal Year"/>
    <x v="3"/>
    <n v="755"/>
  </r>
  <r>
    <s v="Lavery"/>
    <s v="Matthew"/>
    <s v="R"/>
    <x v="36"/>
    <s v="School of Ed Found, Lead &amp; Pol"/>
    <n v="67329"/>
    <s v="A"/>
    <s v="F"/>
    <m/>
    <m/>
    <s v="F12"/>
    <s v="Academic Year"/>
    <x v="2"/>
    <n v="756"/>
  </r>
  <r>
    <s v="Coss"/>
    <s v="Teresa"/>
    <s v="L"/>
    <x v="256"/>
    <s v="Controller's Office"/>
    <n v="67320"/>
    <s v="A"/>
    <s v="F"/>
    <m/>
    <m/>
    <s v="A12"/>
    <s v="Fiscal Year"/>
    <x v="0"/>
    <n v="757"/>
  </r>
  <r>
    <s v="Hayes"/>
    <s v="David"/>
    <m/>
    <x v="257"/>
    <s v="Information Technology Service"/>
    <n v="67239"/>
    <s v="A"/>
    <s v="F"/>
    <m/>
    <m/>
    <s v="A12"/>
    <s v="Fiscal Year"/>
    <x v="0"/>
    <n v="758"/>
  </r>
  <r>
    <s v="Brigadier"/>
    <s v="Sean"/>
    <s v="M"/>
    <x v="258"/>
    <s v="Institutional Research"/>
    <n v="67235"/>
    <s v="A"/>
    <s v="F"/>
    <n v="10000"/>
    <m/>
    <s v="A12"/>
    <s v="Fiscal Year"/>
    <x v="0"/>
    <n v="759"/>
  </r>
  <r>
    <s v="Liu"/>
    <s v="Ganming"/>
    <m/>
    <x v="36"/>
    <s v="School of Earth, Environ &amp; Soc"/>
    <n v="67202"/>
    <s v="A"/>
    <s v="F"/>
    <m/>
    <m/>
    <s v="F12"/>
    <s v="Academic Year"/>
    <x v="2"/>
    <n v="760"/>
  </r>
  <r>
    <s v="Baker"/>
    <s v="Julie"/>
    <s v="K"/>
    <x v="259"/>
    <s v="Information Technology Service"/>
    <n v="67067"/>
    <s v="A"/>
    <s v="F"/>
    <m/>
    <m/>
    <s v="A12"/>
    <s v="Fiscal Year"/>
    <x v="0"/>
    <n v="761"/>
  </r>
  <r>
    <s v="Vazquez Ortega"/>
    <s v="Angelica"/>
    <m/>
    <x v="36"/>
    <s v="School of Earth, Environ &amp; Soc"/>
    <n v="67000"/>
    <s v="A"/>
    <s v="F"/>
    <m/>
    <m/>
    <s v="F12"/>
    <s v="Academic Year"/>
    <x v="2"/>
    <n v="762"/>
  </r>
  <r>
    <s v="Taylor"/>
    <s v="Kelly"/>
    <s v="A"/>
    <x v="108"/>
    <s v="Department of Journalism &amp; PR"/>
    <n v="66934"/>
    <s v="A"/>
    <s v="F"/>
    <m/>
    <m/>
    <s v="F12"/>
    <s v="Academic Year"/>
    <x v="2"/>
    <n v="763"/>
  </r>
  <r>
    <s v="Blankinship"/>
    <s v="Bonnie"/>
    <s v="J"/>
    <x v="200"/>
    <s v="Marketing &amp; Communications"/>
    <n v="66910"/>
    <s v="A"/>
    <s v="F"/>
    <m/>
    <m/>
    <s v="A12"/>
    <s v="Fiscal Year"/>
    <x v="0"/>
    <n v="764"/>
  </r>
  <r>
    <s v="Chong"/>
    <s v="Dawn"/>
    <s v="V"/>
    <x v="260"/>
    <s v="Student Employment"/>
    <n v="66906"/>
    <s v="A"/>
    <s v="F"/>
    <m/>
    <m/>
    <s v="A12"/>
    <s v="Fiscal Year"/>
    <x v="0"/>
    <n v="765"/>
  </r>
  <r>
    <s v="Welch"/>
    <s v="Philip"/>
    <s v="J"/>
    <x v="36"/>
    <s v="Public &amp; Allied Health"/>
    <n v="66870"/>
    <s v="A"/>
    <s v="F"/>
    <m/>
    <m/>
    <s v="F12"/>
    <s v="Academic Year"/>
    <x v="2"/>
    <n v="766"/>
  </r>
  <r>
    <s v="Gunka"/>
    <s v="Danee"/>
    <s v="L"/>
    <x v="165"/>
    <s v="Information Technology Service"/>
    <n v="66863"/>
    <s v="A"/>
    <s v="F"/>
    <m/>
    <m/>
    <s v="A12"/>
    <s v="Fiscal Year"/>
    <x v="0"/>
    <n v="767"/>
  </r>
  <r>
    <s v="Jacobs"/>
    <s v="Kimberly"/>
    <s v="H"/>
    <x v="163"/>
    <s v="Alumni Office"/>
    <n v="66570"/>
    <s v="A"/>
    <s v="F"/>
    <m/>
    <m/>
    <s v="A12"/>
    <s v="Fiscal Year"/>
    <x v="0"/>
    <n v="768"/>
  </r>
  <r>
    <s v="Ro"/>
    <s v="Hyun Kyoung"/>
    <m/>
    <x v="36"/>
    <s v="Higher Ed and Student Affairs"/>
    <n v="66491"/>
    <s v="A"/>
    <s v="F"/>
    <m/>
    <m/>
    <s v="F12"/>
    <s v="Academic Year"/>
    <x v="2"/>
    <n v="769"/>
  </r>
  <r>
    <s v="Montague"/>
    <s v="Rhonda"/>
    <s v="E"/>
    <x v="261"/>
    <s v="Bursar's Office"/>
    <n v="66464"/>
    <s v="A"/>
    <s v="F"/>
    <m/>
    <m/>
    <s v="A12"/>
    <s v="Fiscal Year"/>
    <x v="0"/>
    <n v="770"/>
  </r>
  <r>
    <s v="Schaeffer"/>
    <s v="Rachel"/>
    <s v="A"/>
    <x v="262"/>
    <s v="Registrar"/>
    <n v="66464"/>
    <s v="A"/>
    <s v="F"/>
    <m/>
    <m/>
    <s v="A12"/>
    <s v="Fiscal Year"/>
    <x v="0"/>
    <n v="771"/>
  </r>
  <r>
    <s v="Kelly"/>
    <s v="Patrick"/>
    <s v="D"/>
    <x v="263"/>
    <s v="Human Resources"/>
    <n v="66301"/>
    <s v="A"/>
    <s v="F"/>
    <m/>
    <m/>
    <s v="A12"/>
    <s v="Fiscal Year"/>
    <x v="0"/>
    <n v="772"/>
  </r>
  <r>
    <s v="Newell"/>
    <s v="Tyler"/>
    <s v="A"/>
    <x v="257"/>
    <s v="Information Technology Service"/>
    <n v="66300"/>
    <s v="A"/>
    <s v="F"/>
    <m/>
    <m/>
    <s v="A12"/>
    <s v="Fiscal Year"/>
    <x v="0"/>
    <n v="773"/>
  </r>
  <r>
    <s v="Wilson"/>
    <s v="R"/>
    <s v="M"/>
    <x v="88"/>
    <s v="Chemistry Department"/>
    <n v="66270"/>
    <s v="A"/>
    <s v="F"/>
    <m/>
    <m/>
    <s v="F12"/>
    <s v="Academic Year"/>
    <x v="2"/>
    <n v="774"/>
  </r>
  <r>
    <s v="Pavuk"/>
    <s v="Daniel"/>
    <s v="M"/>
    <x v="120"/>
    <s v="Biological Science"/>
    <n v="66269"/>
    <s v="A"/>
    <s v="F"/>
    <m/>
    <m/>
    <s v="F12"/>
    <s v="Academic Year"/>
    <x v="2"/>
    <n v="775"/>
  </r>
  <r>
    <s v="Sobota"/>
    <s v="Katharine"/>
    <s v="W"/>
    <x v="120"/>
    <s v="Economics Dept"/>
    <n v="66255"/>
    <s v="A"/>
    <s v="F"/>
    <m/>
    <m/>
    <s v="F12"/>
    <s v="Academic Year"/>
    <x v="2"/>
    <n v="776"/>
  </r>
  <r>
    <s v="Selzer"/>
    <s v="John"/>
    <s v="C"/>
    <x v="264"/>
    <s v="Development Office"/>
    <n v="66248"/>
    <s v="A"/>
    <s v="F"/>
    <m/>
    <m/>
    <s v="A12"/>
    <s v="Fiscal Year"/>
    <x v="0"/>
    <n v="777"/>
  </r>
  <r>
    <s v="Holman"/>
    <s v="Elizabeth"/>
    <s v="G"/>
    <x v="36"/>
    <s v="Family &amp; Consumer Sciences"/>
    <n v="66152"/>
    <s v="A"/>
    <s v="F"/>
    <m/>
    <m/>
    <s v="F12"/>
    <s v="Academic Year"/>
    <x v="2"/>
    <n v="778"/>
  </r>
  <r>
    <s v="Bratt"/>
    <s v="Mark"/>
    <s v="A"/>
    <x v="257"/>
    <s v="Information Technology Service"/>
    <n v="66139"/>
    <s v="A"/>
    <s v="F"/>
    <m/>
    <m/>
    <s v="A12"/>
    <s v="Fiscal Year"/>
    <x v="0"/>
    <n v="779"/>
  </r>
  <r>
    <s v="Luring"/>
    <s v="Jeremy"/>
    <s v="R"/>
    <x v="165"/>
    <s v="Information Technology Service"/>
    <n v="66139"/>
    <s v="A"/>
    <s v="F"/>
    <m/>
    <m/>
    <s v="A12"/>
    <s v="Fiscal Year"/>
    <x v="0"/>
    <n v="780"/>
  </r>
  <r>
    <s v="Grulke"/>
    <s v="Matthew"/>
    <s v="P"/>
    <x v="253"/>
    <s v="Information Technology Service"/>
    <n v="66138"/>
    <s v="A"/>
    <s v="F"/>
    <m/>
    <m/>
    <s v="A12"/>
    <s v="Fiscal Year"/>
    <x v="0"/>
    <n v="781"/>
  </r>
  <r>
    <s v="Lohr"/>
    <s v="Lloyd"/>
    <s v="M"/>
    <x v="264"/>
    <s v="Development Office"/>
    <n v="66115"/>
    <s v="A"/>
    <s v="F"/>
    <m/>
    <m/>
    <s v="A12"/>
    <s v="Fiscal Year"/>
    <x v="0"/>
    <n v="782"/>
  </r>
  <r>
    <s v="Justice"/>
    <s v="Jacqueline"/>
    <s v="A"/>
    <x v="26"/>
    <s v="Fire-Humanities"/>
    <n v="66082"/>
    <s v="A"/>
    <s v="F"/>
    <m/>
    <m/>
    <s v="F12"/>
    <s v="Academic Year"/>
    <x v="2"/>
    <n v="783"/>
  </r>
  <r>
    <s v="Whitfield"/>
    <s v="Jason"/>
    <s v="A"/>
    <x v="36"/>
    <s v="Comm. Sciences &amp; Disorders"/>
    <n v="65970"/>
    <s v="A"/>
    <s v="F"/>
    <m/>
    <m/>
    <s v="F12"/>
    <s v="Academic Year"/>
    <x v="2"/>
    <n v="784"/>
  </r>
  <r>
    <s v="Baratian"/>
    <s v="April"/>
    <s v="H"/>
    <x v="265"/>
    <s v="Development Office"/>
    <n v="65846"/>
    <s v="A"/>
    <s v="F"/>
    <m/>
    <m/>
    <s v="A12"/>
    <s v="Fiscal Year"/>
    <x v="0"/>
    <n v="785"/>
  </r>
  <r>
    <s v="Reisner"/>
    <s v="Ann"/>
    <s v="M"/>
    <x v="266"/>
    <s v="Campus Operations"/>
    <n v="65701"/>
    <s v="A"/>
    <s v="F"/>
    <m/>
    <m/>
    <s v="A12"/>
    <s v="Fiscal Year"/>
    <x v="0"/>
    <n v="786"/>
  </r>
  <r>
    <s v="Cardenas"/>
    <s v="Jose"/>
    <s v="A"/>
    <x v="108"/>
    <s v="Dept of Telecommunications"/>
    <n v="65661"/>
    <s v="A"/>
    <s v="F"/>
    <m/>
    <m/>
    <s v="F12"/>
    <s v="Academic Year"/>
    <x v="2"/>
    <n v="787"/>
  </r>
  <r>
    <s v="Rapier"/>
    <s v="Thomas"/>
    <s v="G"/>
    <x v="267"/>
    <s v="Intercollegiate Athletics"/>
    <n v="65653"/>
    <s v="A"/>
    <s v="F"/>
    <m/>
    <m/>
    <s v="A12"/>
    <s v="Fiscal Year"/>
    <x v="0"/>
    <n v="788"/>
  </r>
  <r>
    <s v="Liggett"/>
    <s v="Lori"/>
    <m/>
    <x v="108"/>
    <s v="Dept of Telecommunications"/>
    <n v="65625"/>
    <s v="A"/>
    <s v="F"/>
    <m/>
    <m/>
    <s v="F12"/>
    <s v="Academic Year"/>
    <x v="2"/>
    <n v="789"/>
  </r>
  <r>
    <s v="Pozniak"/>
    <s v="Mary"/>
    <s v="L"/>
    <x v="60"/>
    <s v="Advising Services"/>
    <n v="65549"/>
    <s v="A"/>
    <s v="F"/>
    <m/>
    <m/>
    <s v="A12"/>
    <s v="Fiscal Year"/>
    <x v="0"/>
    <n v="790"/>
  </r>
  <r>
    <s v="Seigneur-Harris"/>
    <s v="Allyson"/>
    <s v="L"/>
    <x v="268"/>
    <s v="Information Technology Service"/>
    <n v="65490"/>
    <s v="A"/>
    <s v="F"/>
    <m/>
    <m/>
    <s v="A12"/>
    <s v="Fiscal Year"/>
    <x v="0"/>
    <n v="791"/>
  </r>
  <r>
    <s v="Browne"/>
    <s v="M"/>
    <s v="N"/>
    <x v="108"/>
    <s v="Honors College"/>
    <n v="65488"/>
    <s v="C"/>
    <s v="F"/>
    <n v="15000"/>
    <m/>
    <s v="F09"/>
    <s v="Academic Year"/>
    <x v="2"/>
    <n v="792"/>
  </r>
  <r>
    <s v="LaForest"/>
    <s v="Clinton"/>
    <s v="A"/>
    <x v="224"/>
    <s v="Information Technology Service"/>
    <n v="65448"/>
    <s v="A"/>
    <s v="F"/>
    <m/>
    <m/>
    <s v="A12"/>
    <s v="Fiscal Year"/>
    <x v="0"/>
    <n v="793"/>
  </r>
  <r>
    <s v="Brown"/>
    <s v="Sheila"/>
    <s v="T"/>
    <x v="269"/>
    <s v="Office of Multicultural Affrs"/>
    <n v="65392"/>
    <s v="A"/>
    <s v="F"/>
    <n v="534.25"/>
    <m/>
    <s v="A12"/>
    <s v="Fiscal Year"/>
    <x v="0"/>
    <n v="794"/>
  </r>
  <r>
    <s v="Samelak"/>
    <s v="Jonathan"/>
    <s v="A"/>
    <x v="60"/>
    <s v="Sponsored Programs &amp; Research"/>
    <n v="65392"/>
    <s v="A"/>
    <s v="F"/>
    <m/>
    <m/>
    <s v="A12"/>
    <s v="Fiscal Year"/>
    <x v="0"/>
    <n v="795"/>
  </r>
  <r>
    <s v="Fitzgerald"/>
    <s v="Colleen"/>
    <s v="E"/>
    <x v="36"/>
    <s v="Comm. Sciences &amp; Disorders"/>
    <n v="65386"/>
    <s v="A"/>
    <s v="F"/>
    <m/>
    <m/>
    <s v="F12"/>
    <s v="Academic Year"/>
    <x v="2"/>
    <n v="796"/>
  </r>
  <r>
    <s v="Garrett-Ruffin"/>
    <s v="Sherona"/>
    <s v="D"/>
    <x v="108"/>
    <s v="Psychology Department"/>
    <n v="65381"/>
    <s v="A"/>
    <s v="F"/>
    <m/>
    <m/>
    <s v="F12"/>
    <s v="Academic Year"/>
    <x v="2"/>
    <n v="797"/>
  </r>
  <r>
    <s v="McEwen"/>
    <s v="John"/>
    <s v="T"/>
    <x v="270"/>
    <s v="Internal Auditing"/>
    <n v="65280"/>
    <s v="A"/>
    <s v="F"/>
    <m/>
    <m/>
    <s v="A12"/>
    <s v="Fiscal Year"/>
    <x v="0"/>
    <n v="798"/>
  </r>
  <r>
    <s v="Scontrino"/>
    <s v="Antonio"/>
    <m/>
    <x v="36"/>
    <s v="VCT-Tech Education"/>
    <n v="65246"/>
    <s v="C"/>
    <s v="F"/>
    <m/>
    <m/>
    <s v="F09"/>
    <s v="Academic Year"/>
    <x v="2"/>
    <n v="799"/>
  </r>
  <r>
    <s v="Enright"/>
    <s v="Patrick"/>
    <s v="J"/>
    <x v="240"/>
    <s v="Information Technology Service"/>
    <n v="65218"/>
    <s v="A"/>
    <s v="F"/>
    <m/>
    <m/>
    <s v="A12"/>
    <s v="Fiscal Year"/>
    <x v="0"/>
    <n v="800"/>
  </r>
  <r>
    <s v="Kinney"/>
    <s v="Rebecca"/>
    <s v="J"/>
    <x v="36"/>
    <s v="School of Cultural &amp; Critical"/>
    <n v="65211"/>
    <s v="A"/>
    <s v="F"/>
    <m/>
    <m/>
    <s v="F12"/>
    <s v="Academic Year"/>
    <x v="2"/>
    <n v="801"/>
  </r>
  <r>
    <s v="Belcher"/>
    <s v="Jessica"/>
    <s v="A"/>
    <x v="163"/>
    <s v="Cosmos"/>
    <n v="65111"/>
    <s v="A"/>
    <s v="F"/>
    <m/>
    <m/>
    <s v="A12"/>
    <s v="Fiscal Year"/>
    <x v="0"/>
    <n v="802"/>
  </r>
  <r>
    <s v="Benjamin"/>
    <s v="Gary"/>
    <s v="M"/>
    <x v="120"/>
    <s v="VCT-Tech Education"/>
    <n v="65056"/>
    <s v="A"/>
    <s v="F"/>
    <m/>
    <m/>
    <s v="F12"/>
    <s v="Academic Year"/>
    <x v="2"/>
    <n v="803"/>
  </r>
  <r>
    <s v="Collingwood"/>
    <s v="Haley"/>
    <s v="D"/>
    <x v="271"/>
    <s v="Finance &amp; Administration"/>
    <n v="65052"/>
    <s v="A"/>
    <s v="F"/>
    <m/>
    <m/>
    <s v="A12"/>
    <s v="Fiscal Year"/>
    <x v="0"/>
    <n v="804"/>
  </r>
  <r>
    <s v="Rubel"/>
    <s v="Matthew"/>
    <s v="J"/>
    <x v="272"/>
    <s v="Energy / Elect / HVAC"/>
    <n v="65052"/>
    <s v="A"/>
    <s v="F"/>
    <m/>
    <m/>
    <s v="A12"/>
    <s v="Fiscal Year"/>
    <x v="0"/>
    <n v="805"/>
  </r>
  <r>
    <s v="Wales"/>
    <s v="Tamera"/>
    <s v="S"/>
    <x v="108"/>
    <s v="Biological Science"/>
    <n v="65006"/>
    <s v="A"/>
    <s v="F"/>
    <m/>
    <m/>
    <s v="F12"/>
    <s v="Academic Year"/>
    <x v="2"/>
    <n v="806"/>
  </r>
  <r>
    <s v="Leonard"/>
    <s v="Christopher"/>
    <s v="G"/>
    <x v="273"/>
    <s v="Counseling Center"/>
    <n v="65000"/>
    <s v="A"/>
    <s v="F"/>
    <m/>
    <m/>
    <s v="A12"/>
    <s v="Fiscal Year"/>
    <x v="0"/>
    <n v="807"/>
  </r>
  <r>
    <s v="Mays"/>
    <s v="Patricia"/>
    <s v="J"/>
    <x v="274"/>
    <s v="Fire-Institutional Research"/>
    <n v="65000"/>
    <s v="A"/>
    <s v="F"/>
    <m/>
    <m/>
    <s v="A12"/>
    <s v="Fiscal Year"/>
    <x v="0"/>
    <n v="808"/>
  </r>
  <r>
    <s v="Bae"/>
    <s v="Su Yun"/>
    <m/>
    <x v="36"/>
    <s v="Family &amp; Consumer Sciences"/>
    <n v="65000"/>
    <s v="A"/>
    <s v="F"/>
    <m/>
    <m/>
    <s v="F12"/>
    <s v="Academic Year"/>
    <x v="2"/>
    <n v="809"/>
  </r>
  <r>
    <s v="Scarletto"/>
    <s v="Edith"/>
    <s v="A"/>
    <x v="275"/>
    <s v="University Libraries"/>
    <n v="65000"/>
    <s v="A"/>
    <s v="F"/>
    <m/>
    <m/>
    <s v="FLB"/>
    <s v="Fiscal Year"/>
    <x v="3"/>
    <n v="810"/>
  </r>
  <r>
    <s v="Rose"/>
    <s v="Jared"/>
    <s v="S"/>
    <x v="36"/>
    <s v="Schl of Intervention Svcs"/>
    <n v="64991"/>
    <s v="A"/>
    <s v="F"/>
    <m/>
    <m/>
    <s v="F12"/>
    <s v="Academic Year"/>
    <x v="2"/>
    <n v="811"/>
  </r>
  <r>
    <s v="Crimmins"/>
    <s v="Eric"/>
    <s v="J"/>
    <x v="276"/>
    <s v="Information Technology Service"/>
    <n v="64957"/>
    <s v="A"/>
    <s v="F"/>
    <m/>
    <m/>
    <s v="A12"/>
    <s v="Fiscal Year"/>
    <x v="0"/>
    <n v="812"/>
  </r>
  <r>
    <s v="Fern"/>
    <s v="Leslie"/>
    <s v="A"/>
    <x v="277"/>
    <s v="Human Resources"/>
    <n v="64955"/>
    <s v="A"/>
    <s v="F"/>
    <m/>
    <m/>
    <s v="A12"/>
    <s v="Fiscal Year"/>
    <x v="0"/>
    <n v="813"/>
  </r>
  <r>
    <s v="Kelley"/>
    <s v="Daniel"/>
    <s v="F"/>
    <x v="26"/>
    <s v="Fire-Geology"/>
    <n v="64937"/>
    <s v="A"/>
    <s v="F"/>
    <m/>
    <m/>
    <s v="F12"/>
    <s v="Academic Year"/>
    <x v="2"/>
    <n v="814"/>
  </r>
  <r>
    <s v="Lavalette"/>
    <s v="Joseph"/>
    <s v="N"/>
    <x v="120"/>
    <s v="Construction Management"/>
    <n v="64879"/>
    <s v="A"/>
    <s v="F"/>
    <n v="7000"/>
    <m/>
    <s v="F12"/>
    <s v="Academic Year"/>
    <x v="2"/>
    <n v="815"/>
  </r>
  <r>
    <s v="Reing"/>
    <s v="John"/>
    <s v="F"/>
    <x v="88"/>
    <s v="Finance"/>
    <n v="64854"/>
    <s v="A"/>
    <s v="F"/>
    <m/>
    <m/>
    <s v="F12"/>
    <s v="Academic Year"/>
    <x v="2"/>
    <n v="816"/>
  </r>
  <r>
    <s v="Christensen"/>
    <s v="Kimberly"/>
    <s v="A"/>
    <x v="108"/>
    <s v="Schl of Intervention Svcs"/>
    <n v="64779"/>
    <s v="A"/>
    <s v="F"/>
    <n v="2500"/>
    <m/>
    <s v="F12"/>
    <s v="Academic Year"/>
    <x v="2"/>
    <n v="817"/>
  </r>
  <r>
    <s v="Smith"/>
    <s v="Sara"/>
    <s v="N"/>
    <x v="60"/>
    <s v="Intrnl Programs &amp; Partnerships"/>
    <n v="64775"/>
    <s v="A"/>
    <s v="F"/>
    <m/>
    <m/>
    <s v="A12"/>
    <s v="Fiscal Year"/>
    <x v="0"/>
    <n v="818"/>
  </r>
  <r>
    <s v="Haught"/>
    <s v="Julie"/>
    <s v="A"/>
    <x v="108"/>
    <s v="English Department"/>
    <n v="64758"/>
    <s v="A"/>
    <s v="F"/>
    <m/>
    <m/>
    <s v="F12"/>
    <s v="Academic Year"/>
    <x v="2"/>
    <n v="819"/>
  </r>
  <r>
    <s v="Gardner"/>
    <s v="Molly"/>
    <s v="E"/>
    <x v="36"/>
    <s v="Philosophy Department"/>
    <n v="64705"/>
    <s v="A"/>
    <s v="F"/>
    <m/>
    <m/>
    <s v="F12"/>
    <s v="Academic Year"/>
    <x v="2"/>
    <n v="820"/>
  </r>
  <r>
    <s v="Grant"/>
    <s v="Roger"/>
    <s v="L"/>
    <x v="278"/>
    <s v="TRIO Programs"/>
    <n v="64654"/>
    <s v="A"/>
    <s v="F"/>
    <m/>
    <m/>
    <s v="A12"/>
    <s v="Fiscal Year"/>
    <x v="0"/>
    <n v="821"/>
  </r>
  <r>
    <s v="Daniels"/>
    <s v="Thomas"/>
    <m/>
    <x v="279"/>
    <s v="Graduate Studies - Business"/>
    <n v="64624"/>
    <s v="A"/>
    <s v="F"/>
    <m/>
    <m/>
    <s v="A12"/>
    <s v="Fiscal Year"/>
    <x v="0"/>
    <n v="822"/>
  </r>
  <r>
    <s v="Spikes"/>
    <s v="Troy"/>
    <s v="W"/>
    <x v="280"/>
    <s v="Campus Services"/>
    <n v="64624"/>
    <s v="A"/>
    <s v="F"/>
    <m/>
    <m/>
    <s v="A12"/>
    <s v="Fiscal Year"/>
    <x v="0"/>
    <n v="823"/>
  </r>
  <r>
    <s v="Mrachko"/>
    <s v="Alicia"/>
    <s v="A"/>
    <x v="36"/>
    <s v="Schl of Intervention Svcs"/>
    <n v="64604"/>
    <s v="A"/>
    <s v="F"/>
    <m/>
    <m/>
    <s v="F12"/>
    <s v="Academic Year"/>
    <x v="2"/>
    <n v="824"/>
  </r>
  <r>
    <s v="Cripps"/>
    <s v="Andrea"/>
    <s v="E"/>
    <x v="36"/>
    <s v="School of HMSLS"/>
    <n v="64550"/>
    <s v="A"/>
    <s v="F"/>
    <m/>
    <m/>
    <s v="F12"/>
    <s v="Academic Year"/>
    <x v="2"/>
    <n v="825"/>
  </r>
  <r>
    <s v="Leck"/>
    <s v="Lona"/>
    <s v="M"/>
    <x v="60"/>
    <s v="Recreation and Wellness"/>
    <n v="64525"/>
    <s v="A"/>
    <s v="F"/>
    <m/>
    <m/>
    <s v="A12"/>
    <s v="Fiscal Year"/>
    <x v="0"/>
    <n v="826"/>
  </r>
  <r>
    <s v="Obringer"/>
    <s v="Paul"/>
    <s v="J"/>
    <x v="281"/>
    <s v="School of Media and Comm"/>
    <n v="64444"/>
    <s v="A"/>
    <s v="F"/>
    <m/>
    <m/>
    <s v="A12"/>
    <s v="Fiscal Year"/>
    <x v="0"/>
    <n v="827"/>
  </r>
  <r>
    <s v="Mangette"/>
    <s v="Jeffrey"/>
    <s v="W"/>
    <x v="282"/>
    <s v="Registrar"/>
    <n v="64328"/>
    <s v="A"/>
    <s v="F"/>
    <m/>
    <m/>
    <s v="A12"/>
    <s v="Fiscal Year"/>
    <x v="0"/>
    <n v="828"/>
  </r>
  <r>
    <s v="Nagel"/>
    <s v="Beth"/>
    <s v="A"/>
    <x v="283"/>
    <s v="Business Operations"/>
    <n v="64314"/>
    <s v="A"/>
    <s v="F"/>
    <m/>
    <m/>
    <s v="A12"/>
    <s v="Fiscal Year"/>
    <x v="0"/>
    <n v="829"/>
  </r>
  <r>
    <s v="Snodgrass"/>
    <s v="Cynthia"/>
    <s v="D"/>
    <x v="163"/>
    <s v="Career Center"/>
    <n v="64260"/>
    <s v="A"/>
    <s v="F"/>
    <m/>
    <m/>
    <s v="A12"/>
    <s v="Fiscal Year"/>
    <x v="0"/>
    <n v="830"/>
  </r>
  <r>
    <s v="Ricketts"/>
    <s v="Gordon"/>
    <s v="C"/>
    <x v="108"/>
    <s v="School of Art"/>
    <n v="64252"/>
    <s v="A"/>
    <s v="F"/>
    <n v="6000"/>
    <m/>
    <s v="F12"/>
    <s v="Academic Year"/>
    <x v="2"/>
    <n v="831"/>
  </r>
  <r>
    <s v="Cusack"/>
    <s v="Kelly"/>
    <s v="J"/>
    <x v="284"/>
    <s v="Fire-Educational Outreach"/>
    <n v="64194"/>
    <s v="C"/>
    <s v="F"/>
    <m/>
    <m/>
    <s v="A10"/>
    <s v="10 Month"/>
    <x v="0"/>
    <n v="832"/>
  </r>
  <r>
    <s v="Olds"/>
    <s v="Kelley"/>
    <s v="Y"/>
    <x v="36"/>
    <s v="Schl of Intervention Svcs"/>
    <n v="64190"/>
    <s v="A"/>
    <s v="F"/>
    <m/>
    <m/>
    <s v="F12"/>
    <s v="Academic Year"/>
    <x v="2"/>
    <n v="833"/>
  </r>
  <r>
    <s v="Mieses"/>
    <s v="Nermis"/>
    <s v="S"/>
    <x v="36"/>
    <s v="Music Performance Studies"/>
    <n v="64103"/>
    <s v="A"/>
    <s v="F"/>
    <m/>
    <m/>
    <s v="F12"/>
    <s v="Academic Year"/>
    <x v="2"/>
    <n v="834"/>
  </r>
  <r>
    <s v="Schuck"/>
    <s v="Raymond"/>
    <s v="I"/>
    <x v="26"/>
    <s v="Fire-Humanities"/>
    <n v="64009"/>
    <s v="A"/>
    <s v="F"/>
    <m/>
    <m/>
    <s v="F12"/>
    <s v="Academic Year"/>
    <x v="2"/>
    <n v="835"/>
  </r>
  <r>
    <s v="Sexton"/>
    <s v="Collin"/>
    <m/>
    <x v="285"/>
    <s v="Football"/>
    <n v="64000"/>
    <s v="A"/>
    <s v="F"/>
    <m/>
    <m/>
    <s v="A12"/>
    <s v="Fiscal Year"/>
    <x v="0"/>
    <n v="836"/>
  </r>
  <r>
    <s v="Roberts"/>
    <s v="Oliver"/>
    <s v="T"/>
    <x v="36"/>
    <s v="School of Teaching &amp; Learning"/>
    <n v="64000"/>
    <s v="A"/>
    <s v="F"/>
    <m/>
    <m/>
    <s v="F12"/>
    <s v="Academic Year"/>
    <x v="2"/>
    <n v="837"/>
  </r>
  <r>
    <s v="Cherry Chandler"/>
    <s v="Eileen"/>
    <s v="C"/>
    <x v="26"/>
    <s v="Theatre and Film"/>
    <n v="63965"/>
    <s v="A"/>
    <s v="F"/>
    <m/>
    <m/>
    <s v="F12"/>
    <s v="Academic Year"/>
    <x v="2"/>
    <n v="838"/>
  </r>
  <r>
    <s v="Kim"/>
    <s v="Heejoo"/>
    <s v="G"/>
    <x v="36"/>
    <s v="School of Art"/>
    <n v="63941"/>
    <s v="A"/>
    <s v="F"/>
    <m/>
    <m/>
    <s v="F12"/>
    <s v="Academic Year"/>
    <x v="2"/>
    <n v="839"/>
  </r>
  <r>
    <s v="Gross"/>
    <s v="Scott"/>
    <s v="A"/>
    <x v="88"/>
    <s v="Construction Management"/>
    <n v="63915"/>
    <s v="A"/>
    <s v="F"/>
    <m/>
    <m/>
    <s v="F12"/>
    <s v="Academic Year"/>
    <x v="2"/>
    <n v="840"/>
  </r>
  <r>
    <s v="MacPherson"/>
    <s v="Donald"/>
    <s v="S"/>
    <x v="108"/>
    <s v="Architecture &amp; Envr Design"/>
    <n v="63908"/>
    <s v="A"/>
    <s v="F"/>
    <m/>
    <m/>
    <s v="F12"/>
    <s v="Academic Year"/>
    <x v="2"/>
    <n v="841"/>
  </r>
  <r>
    <s v="Snelling"/>
    <s v="Louis"/>
    <m/>
    <x v="286"/>
    <s v="Track-Women"/>
    <n v="63782.81"/>
    <s v="A"/>
    <s v="F"/>
    <m/>
    <m/>
    <s v="A12"/>
    <s v="Fiscal Year"/>
    <x v="0"/>
    <n v="842"/>
  </r>
  <r>
    <s v="Heinz"/>
    <s v="Jennifer"/>
    <m/>
    <x v="287"/>
    <s v="Intercollegiate Athletics"/>
    <n v="63750"/>
    <s v="A"/>
    <s v="F"/>
    <m/>
    <m/>
    <s v="A12"/>
    <s v="Fiscal Year"/>
    <x v="0"/>
    <n v="843"/>
  </r>
  <r>
    <s v="Lonn"/>
    <s v="Marlise"/>
    <s v="R"/>
    <x v="36"/>
    <s v="Schl of Intervention Svcs"/>
    <n v="63733"/>
    <s v="A"/>
    <s v="F"/>
    <m/>
    <m/>
    <s v="F12"/>
    <s v="Academic Year"/>
    <x v="2"/>
    <n v="844"/>
  </r>
  <r>
    <s v="Popovitch"/>
    <s v="Heidi"/>
    <s v="M"/>
    <x v="288"/>
    <s v="University Libraries"/>
    <n v="63663"/>
    <s v="A"/>
    <s v="F"/>
    <m/>
    <m/>
    <s v="A12"/>
    <s v="Fiscal Year"/>
    <x v="0"/>
    <n v="845"/>
  </r>
  <r>
    <s v="Miller"/>
    <s v="Mitchell"/>
    <s v="L"/>
    <x v="289"/>
    <s v="College of Education - Admin"/>
    <n v="63645"/>
    <s v="A"/>
    <s v="F"/>
    <m/>
    <m/>
    <s v="A12"/>
    <s v="Fiscal Year"/>
    <x v="0"/>
    <n v="846"/>
  </r>
  <r>
    <s v="Theis"/>
    <s v="Robert"/>
    <s v="J"/>
    <x v="290"/>
    <s v="Admissions Office"/>
    <n v="63634"/>
    <s v="A"/>
    <s v="F"/>
    <m/>
    <m/>
    <s v="A12"/>
    <s v="Fiscal Year"/>
    <x v="0"/>
    <n v="847"/>
  </r>
  <r>
    <s v="Chiarelott"/>
    <s v="Erik"/>
    <m/>
    <x v="120"/>
    <s v="Marketing"/>
    <n v="63627"/>
    <s v="C"/>
    <s v="F"/>
    <m/>
    <m/>
    <s v="F09"/>
    <s v="Academic Year"/>
    <x v="2"/>
    <n v="848"/>
  </r>
  <r>
    <s v="Veerapaneni"/>
    <s v="Ram"/>
    <s v="S"/>
    <x v="26"/>
    <s v="Fire-Biology"/>
    <n v="63593"/>
    <s v="A"/>
    <s v="F"/>
    <m/>
    <m/>
    <s v="F12"/>
    <s v="Academic Year"/>
    <x v="2"/>
    <n v="849"/>
  </r>
  <r>
    <s v="Green-Churchwell"/>
    <s v="Brigitte"/>
    <s v="L"/>
    <x v="291"/>
    <s v="Fire-The Learning Center"/>
    <n v="63582"/>
    <s v="A"/>
    <s v="F"/>
    <m/>
    <m/>
    <s v="A12"/>
    <s v="Fiscal Year"/>
    <x v="0"/>
    <n v="850"/>
  </r>
  <r>
    <s v="Partin"/>
    <s v="Matthew"/>
    <s v="L"/>
    <x v="108"/>
    <s v="Biological Science"/>
    <n v="63473"/>
    <s v="C"/>
    <s v="F"/>
    <m/>
    <m/>
    <s v="F09"/>
    <s v="Academic Year"/>
    <x v="2"/>
    <n v="851"/>
  </r>
  <r>
    <s v="Dasigi"/>
    <s v="Vijaya"/>
    <m/>
    <x v="60"/>
    <s v="Office of Residence Life"/>
    <n v="63451"/>
    <s v="A"/>
    <s v="F"/>
    <m/>
    <m/>
    <s v="A12"/>
    <s v="Fiscal Year"/>
    <x v="0"/>
    <n v="852"/>
  </r>
  <r>
    <s v="Zawodny"/>
    <s v="Laurel"/>
    <s v="E"/>
    <x v="292"/>
    <s v="Office of the President"/>
    <n v="63339"/>
    <s v="A"/>
    <s v="F"/>
    <m/>
    <m/>
    <s v="A12"/>
    <s v="Fiscal Year"/>
    <x v="0"/>
    <n v="853"/>
  </r>
  <r>
    <s v="Sadoff Obee"/>
    <s v="Susan"/>
    <s v="E"/>
    <x v="293"/>
    <s v="Dining Services"/>
    <n v="63335"/>
    <s v="A"/>
    <s v="F"/>
    <m/>
    <m/>
    <s v="A12"/>
    <s v="Fiscal Year"/>
    <x v="0"/>
    <n v="854"/>
  </r>
  <r>
    <s v="Wu"/>
    <s v="Jie"/>
    <m/>
    <x v="294"/>
    <s v="Institutional Research"/>
    <n v="63322"/>
    <s v="A"/>
    <s v="F"/>
    <m/>
    <m/>
    <s v="A12"/>
    <s v="Fiscal Year"/>
    <x v="0"/>
    <n v="855"/>
  </r>
  <r>
    <s v="Williams"/>
    <s v="Theresa"/>
    <s v="A"/>
    <x v="108"/>
    <s v="English Department"/>
    <n v="63280"/>
    <s v="A"/>
    <s v="F"/>
    <m/>
    <m/>
    <s v="F12"/>
    <s v="Academic Year"/>
    <x v="2"/>
    <n v="856"/>
  </r>
  <r>
    <s v="Johnson"/>
    <s v="Kari"/>
    <s v="L"/>
    <x v="295"/>
    <s v="University Libraries"/>
    <n v="63253"/>
    <s v="A"/>
    <s v="F"/>
    <m/>
    <m/>
    <s v="A12"/>
    <s v="Fiscal Year"/>
    <x v="0"/>
    <n v="857"/>
  </r>
  <r>
    <s v="Dudley"/>
    <s v="Stacey"/>
    <s v="A"/>
    <x v="108"/>
    <s v="School of Teaching &amp; Learning"/>
    <n v="63244"/>
    <s v="A"/>
    <s v="F"/>
    <m/>
    <m/>
    <s v="F12"/>
    <s v="Academic Year"/>
    <x v="2"/>
    <n v="858"/>
  </r>
  <r>
    <s v="Van Tress"/>
    <s v="Jeremy"/>
    <s v="R"/>
    <x v="296"/>
    <s v="Postal Services"/>
    <n v="63240"/>
    <s v="A"/>
    <s v="F"/>
    <m/>
    <m/>
    <s v="A12"/>
    <s v="Fiscal Year"/>
    <x v="0"/>
    <n v="859"/>
  </r>
  <r>
    <s v="Lee"/>
    <s v="Jiesun"/>
    <m/>
    <x v="36"/>
    <s v="School of HMSLS"/>
    <n v="63222"/>
    <s v="A"/>
    <s v="F"/>
    <m/>
    <m/>
    <s v="F12"/>
    <s v="Academic Year"/>
    <x v="2"/>
    <n v="860"/>
  </r>
  <r>
    <s v="Fan"/>
    <s v="Kerry"/>
    <s v="S"/>
    <x v="108"/>
    <s v="Architecture &amp; Envr Design"/>
    <n v="63182"/>
    <s v="A"/>
    <s v="F"/>
    <m/>
    <m/>
    <s v="F12"/>
    <s v="Academic Year"/>
    <x v="2"/>
    <n v="861"/>
  </r>
  <r>
    <s v="Fox"/>
    <s v="Anthony"/>
    <s v="R"/>
    <x v="297"/>
    <s v="Bowen-Thompson Student Union"/>
    <n v="63172"/>
    <s v="A"/>
    <s v="F"/>
    <m/>
    <m/>
    <s v="A12"/>
    <s v="Fiscal Year"/>
    <x v="0"/>
    <n v="862"/>
  </r>
  <r>
    <s v="Weihl"/>
    <s v="Lisa"/>
    <s v="K"/>
    <x v="298"/>
    <s v="Computer Science"/>
    <n v="63066"/>
    <s v="A"/>
    <s v="F"/>
    <m/>
    <m/>
    <s v="A12"/>
    <s v="Fiscal Year"/>
    <x v="0"/>
    <n v="863"/>
  </r>
  <r>
    <s v="Alamina"/>
    <s v="Abiye"/>
    <m/>
    <x v="120"/>
    <s v="Economics Dept"/>
    <n v="63054"/>
    <s v="A"/>
    <s v="F"/>
    <m/>
    <m/>
    <s v="F12"/>
    <s v="Academic Year"/>
    <x v="2"/>
    <n v="864"/>
  </r>
  <r>
    <s v="Brodeur"/>
    <s v="Katherine"/>
    <s v="A"/>
    <x v="36"/>
    <s v="School of Teaching &amp; Learning"/>
    <n v="63025"/>
    <s v="A"/>
    <s v="F"/>
    <m/>
    <m/>
    <s v="F12"/>
    <s v="Academic Year"/>
    <x v="2"/>
    <n v="865"/>
  </r>
  <r>
    <s v="Dadzie"/>
    <s v="Nicholas"/>
    <s v="N"/>
    <x v="88"/>
    <s v="Economics Dept"/>
    <n v="63000"/>
    <s v="C"/>
    <s v="F"/>
    <m/>
    <m/>
    <s v="F09"/>
    <s v="Academic Year"/>
    <x v="2"/>
    <n v="866"/>
  </r>
  <r>
    <s v="Ju"/>
    <s v="Ilyoung"/>
    <m/>
    <x v="36"/>
    <s v="School of Media and Comm"/>
    <n v="63000"/>
    <s v="A"/>
    <s v="F"/>
    <m/>
    <m/>
    <s v="F12"/>
    <s v="Academic Year"/>
    <x v="2"/>
    <n v="867"/>
  </r>
  <r>
    <s v="Lu"/>
    <s v="Yanqin"/>
    <m/>
    <x v="36"/>
    <s v="School of Media and Comm"/>
    <n v="63000"/>
    <s v="C"/>
    <s v="F"/>
    <m/>
    <m/>
    <s v="F09"/>
    <s v="Academic Year"/>
    <x v="2"/>
    <n v="868"/>
  </r>
  <r>
    <s v="Weaver"/>
    <s v="Joanna"/>
    <m/>
    <x v="36"/>
    <s v="School of Teaching &amp; Learning"/>
    <n v="62962"/>
    <s v="A"/>
    <s v="F"/>
    <n v="1000"/>
    <m/>
    <s v="F12"/>
    <s v="Academic Year"/>
    <x v="2"/>
    <n v="869"/>
  </r>
  <r>
    <s v="Gonzalez"/>
    <s v="Kerry"/>
    <s v="L"/>
    <x v="299"/>
    <s v="State Fire School"/>
    <n v="62961"/>
    <s v="A"/>
    <s v="F"/>
    <m/>
    <m/>
    <s v="A17"/>
    <s v="Fiscal Year"/>
    <x v="0"/>
    <n v="870"/>
  </r>
  <r>
    <s v="Pfundstein"/>
    <s v="James"/>
    <s v="M"/>
    <x v="120"/>
    <s v="World Languages and Cultures"/>
    <n v="62956"/>
    <s v="A"/>
    <s v="F"/>
    <m/>
    <m/>
    <s v="F12"/>
    <s v="Academic Year"/>
    <x v="2"/>
    <n v="871"/>
  </r>
  <r>
    <s v="Archer"/>
    <s v="Brent"/>
    <s v="E"/>
    <x v="36"/>
    <s v="Comm. Sciences &amp; Disorders"/>
    <n v="62918"/>
    <s v="A"/>
    <s v="F"/>
    <m/>
    <m/>
    <s v="F12"/>
    <s v="Academic Year"/>
    <x v="2"/>
    <n v="872"/>
  </r>
  <r>
    <s v="Kloor"/>
    <s v="John"/>
    <m/>
    <x v="143"/>
    <s v="University Libraries"/>
    <n v="62886"/>
    <s v="A"/>
    <s v="F"/>
    <m/>
    <m/>
    <s v="A12"/>
    <s v="Fiscal Year"/>
    <x v="0"/>
    <n v="873"/>
  </r>
  <r>
    <s v="Muili"/>
    <s v="Kamaldeen"/>
    <s v="A"/>
    <x v="88"/>
    <s v="Medical Laboratory Science"/>
    <n v="62874"/>
    <s v="A"/>
    <s v="F"/>
    <m/>
    <m/>
    <s v="F12"/>
    <s v="Academic Year"/>
    <x v="2"/>
    <n v="874"/>
  </r>
  <r>
    <s v="Ross"/>
    <s v="Cynthia"/>
    <s v="A"/>
    <x v="108"/>
    <s v="School of Teaching &amp; Learning"/>
    <n v="62872"/>
    <s v="A"/>
    <s v="F"/>
    <m/>
    <m/>
    <s v="F12"/>
    <s v="Academic Year"/>
    <x v="2"/>
    <n v="875"/>
  </r>
  <r>
    <s v="Ireland"/>
    <s v="Maureen"/>
    <s v="G"/>
    <x v="300"/>
    <s v="Business Operations"/>
    <n v="62768"/>
    <s v="A"/>
    <s v="F"/>
    <m/>
    <m/>
    <s v="A12"/>
    <s v="Fiscal Year"/>
    <x v="0"/>
    <n v="876"/>
  </r>
  <r>
    <s v="Ense"/>
    <s v="Matthew"/>
    <s v="C"/>
    <x v="301"/>
    <s v="Swimming - Women"/>
    <n v="62730"/>
    <s v="A"/>
    <s v="F"/>
    <m/>
    <m/>
    <s v="A12"/>
    <s v="Fiscal Year"/>
    <x v="0"/>
    <n v="877"/>
  </r>
  <r>
    <s v="Goodrich"/>
    <s v="Kenneth"/>
    <s v="J"/>
    <x v="302"/>
    <s v="Intercollegiate Athletics"/>
    <n v="62730"/>
    <s v="A"/>
    <s v="F"/>
    <m/>
    <m/>
    <s v="A12"/>
    <s v="Fiscal Year"/>
    <x v="0"/>
    <n v="878"/>
  </r>
  <r>
    <s v="Lukosavich"/>
    <s v="Mark"/>
    <s v="J"/>
    <x v="303"/>
    <s v="Intercollegiate Athletics"/>
    <n v="62730"/>
    <s v="A"/>
    <s v="F"/>
    <m/>
    <m/>
    <s v="A12"/>
    <s v="Fiscal Year"/>
    <x v="0"/>
    <n v="879"/>
  </r>
  <r>
    <s v="Pilcher"/>
    <s v="Alexander"/>
    <s v="M"/>
    <x v="304"/>
    <s v="Physical Plant"/>
    <n v="62730"/>
    <s v="A"/>
    <s v="F"/>
    <m/>
    <m/>
    <s v="A12"/>
    <s v="Fiscal Year"/>
    <x v="0"/>
    <n v="880"/>
  </r>
  <r>
    <s v="Whipple"/>
    <s v="Cynthia"/>
    <s v="P"/>
    <x v="120"/>
    <s v="World Languages and Cultures"/>
    <n v="62661"/>
    <s v="A"/>
    <s v="F"/>
    <m/>
    <m/>
    <s v="F12"/>
    <s v="Academic Year"/>
    <x v="2"/>
    <n v="881"/>
  </r>
  <r>
    <s v="Shammo"/>
    <s v="Susan"/>
    <s v="J"/>
    <x v="305"/>
    <s v="Information Technology Service"/>
    <n v="62620"/>
    <s v="A"/>
    <s v="F"/>
    <m/>
    <m/>
    <s v="A12"/>
    <s v="Fiscal Year"/>
    <x v="0"/>
    <n v="882"/>
  </r>
  <r>
    <s v="Ashker"/>
    <s v="Megan"/>
    <s v="C"/>
    <x v="88"/>
    <s v="Fire-Applied Science"/>
    <n v="62615"/>
    <s v="A"/>
    <s v="F"/>
    <n v="3000"/>
    <m/>
    <s v="F12"/>
    <s v="Academic Year"/>
    <x v="2"/>
    <n v="883"/>
  </r>
  <r>
    <s v="Walls"/>
    <s v="Stephanie"/>
    <s v="M"/>
    <x v="26"/>
    <s v="Fire-Natural/Social Science"/>
    <n v="62533"/>
    <s v="A"/>
    <s v="F"/>
    <m/>
    <m/>
    <s v="F12"/>
    <s v="Academic Year"/>
    <x v="2"/>
    <n v="884"/>
  </r>
  <r>
    <s v="Kelly"/>
    <s v="Thomas"/>
    <s v="J"/>
    <x v="306"/>
    <s v="Parking Services"/>
    <n v="62500"/>
    <s v="A"/>
    <s v="F"/>
    <m/>
    <m/>
    <s v="A12"/>
    <s v="Fiscal Year"/>
    <x v="0"/>
    <n v="885"/>
  </r>
  <r>
    <s v="Hayward"/>
    <s v="Max"/>
    <m/>
    <x v="36"/>
    <s v="Philosophy Department"/>
    <n v="62500"/>
    <s v="C"/>
    <s v="F"/>
    <m/>
    <m/>
    <s v="F09"/>
    <s v="Academic Year"/>
    <x v="2"/>
    <n v="886"/>
  </r>
  <r>
    <s v="Bach"/>
    <s v="Theodore"/>
    <s v="R"/>
    <x v="26"/>
    <s v="Fire-Humanities"/>
    <n v="62475"/>
    <s v="A"/>
    <s v="F"/>
    <m/>
    <m/>
    <s v="F12"/>
    <s v="Academic Year"/>
    <x v="2"/>
    <n v="887"/>
  </r>
  <r>
    <s v="Bankey"/>
    <s v="Jessica"/>
    <s v="R"/>
    <x v="88"/>
    <s v="Medical Laboratory Science"/>
    <n v="62455"/>
    <s v="A"/>
    <s v="F"/>
    <m/>
    <m/>
    <s v="F12"/>
    <s v="Academic Year"/>
    <x v="2"/>
    <n v="888"/>
  </r>
  <r>
    <s v="Warmke"/>
    <s v="Brandon"/>
    <s v="D"/>
    <x v="36"/>
    <s v="Philosophy Department"/>
    <n v="62439"/>
    <s v="A"/>
    <s v="F"/>
    <m/>
    <m/>
    <s v="F12"/>
    <s v="Academic Year"/>
    <x v="2"/>
    <n v="889"/>
  </r>
  <r>
    <s v="Dunn"/>
    <s v="Jason"/>
    <s v="M"/>
    <x v="253"/>
    <s v="Information Technology Service"/>
    <n v="62220"/>
    <s v="A"/>
    <s v="F"/>
    <m/>
    <m/>
    <s v="A12"/>
    <s v="Fiscal Year"/>
    <x v="0"/>
    <n v="890"/>
  </r>
  <r>
    <s v="Sorg"/>
    <s v="John"/>
    <s v="C"/>
    <x v="120"/>
    <s v="School of Teaching &amp; Learning"/>
    <n v="62003"/>
    <s v="A"/>
    <s v="F"/>
    <n v="1000"/>
    <m/>
    <s v="F12"/>
    <s v="Academic Year"/>
    <x v="2"/>
    <n v="891"/>
  </r>
  <r>
    <s v="Knippen"/>
    <s v="Kerri"/>
    <s v="L"/>
    <x v="36"/>
    <s v="Food &amp; Nutrition"/>
    <n v="62000"/>
    <s v="A"/>
    <s v="F"/>
    <m/>
    <m/>
    <s v="F12"/>
    <s v="Academic Year"/>
    <x v="2"/>
    <n v="892"/>
  </r>
  <r>
    <s v="Maziarz"/>
    <s v="Lauren"/>
    <s v="N"/>
    <x v="36"/>
    <s v="Public &amp; Allied Health"/>
    <n v="62000"/>
    <s v="A"/>
    <s v="F"/>
    <m/>
    <m/>
    <s v="F12"/>
    <s v="Academic Year"/>
    <x v="2"/>
    <n v="893"/>
  </r>
  <r>
    <s v="Schnipke"/>
    <s v="Richard"/>
    <s v="L"/>
    <x v="36"/>
    <s v="Music Performance Studies"/>
    <n v="62000"/>
    <s v="A"/>
    <s v="F"/>
    <m/>
    <m/>
    <s v="F12"/>
    <s v="Academic Year"/>
    <x v="2"/>
    <n v="894"/>
  </r>
  <r>
    <s v="Kessler"/>
    <s v="Lea"/>
    <s v="A"/>
    <x v="307"/>
    <s v="Accessibility Services"/>
    <n v="61984"/>
    <s v="A"/>
    <s v="F"/>
    <m/>
    <m/>
    <s v="A12"/>
    <s v="Fiscal Year"/>
    <x v="0"/>
    <n v="895"/>
  </r>
  <r>
    <s v="Bommarito"/>
    <s v="Daniel"/>
    <s v="V"/>
    <x v="36"/>
    <s v="English Department"/>
    <n v="61977"/>
    <s v="A"/>
    <s v="F"/>
    <m/>
    <m/>
    <s v="F12"/>
    <s v="Academic Year"/>
    <x v="2"/>
    <n v="896"/>
  </r>
  <r>
    <s v="Shahin"/>
    <s v="Syed"/>
    <s v="S"/>
    <x v="36"/>
    <s v="Department of Journalism &amp; PR"/>
    <n v="61963"/>
    <s v="C"/>
    <s v="F"/>
    <m/>
    <m/>
    <s v="F09"/>
    <s v="Academic Year"/>
    <x v="2"/>
    <n v="897"/>
  </r>
  <r>
    <s v="Wagner"/>
    <s v="Joseph"/>
    <s v="B"/>
    <x v="26"/>
    <s v="Fire-Humanities"/>
    <n v="61950"/>
    <s v="C"/>
    <s v="F"/>
    <m/>
    <m/>
    <s v="F09"/>
    <s v="Academic Year"/>
    <x v="2"/>
    <n v="898"/>
  </r>
  <r>
    <s v="Hathaway"/>
    <s v="Stefani"/>
    <s v="L"/>
    <x v="308"/>
    <s v="Counseling Center"/>
    <n v="61891"/>
    <s v="A"/>
    <s v="F"/>
    <m/>
    <m/>
    <s v="A12"/>
    <s v="Fiscal Year"/>
    <x v="0"/>
    <n v="899"/>
  </r>
  <r>
    <s v="Vickery"/>
    <s v="Cara"/>
    <s v="M"/>
    <x v="88"/>
    <s v="Fire-Applied Science"/>
    <n v="61877"/>
    <s v="A"/>
    <s v="F"/>
    <m/>
    <m/>
    <s v="F12"/>
    <s v="Academic Year"/>
    <x v="2"/>
    <n v="900"/>
  </r>
  <r>
    <s v="Hubbell-Staeble"/>
    <s v="Dawn"/>
    <s v="D"/>
    <x v="108"/>
    <s v="General Studies Writing Prog"/>
    <n v="61785"/>
    <s v="A"/>
    <s v="F"/>
    <m/>
    <m/>
    <s v="F12"/>
    <s v="Academic Year"/>
    <x v="2"/>
    <n v="901"/>
  </r>
  <r>
    <s v="Nardecchia"/>
    <s v="Robb"/>
    <s v="M"/>
    <x v="143"/>
    <s v="Marketing &amp; Communications"/>
    <n v="61764"/>
    <s v="A"/>
    <s v="F"/>
    <m/>
    <m/>
    <s v="A12"/>
    <s v="Fiscal Year"/>
    <x v="0"/>
    <n v="902"/>
  </r>
  <r>
    <s v="Braun"/>
    <s v="Carlton"/>
    <s v="J"/>
    <x v="88"/>
    <s v="Dept Engineering Technologies"/>
    <n v="61726"/>
    <s v="A"/>
    <s v="F"/>
    <m/>
    <m/>
    <s v="F12"/>
    <s v="Academic Year"/>
    <x v="2"/>
    <n v="903"/>
  </r>
  <r>
    <s v="Cayer"/>
    <s v="Marilyn"/>
    <s v="L"/>
    <x v="309"/>
    <s v="Biological Science"/>
    <n v="61701"/>
    <s v="A"/>
    <s v="F"/>
    <m/>
    <m/>
    <s v="A12"/>
    <s v="Fiscal Year"/>
    <x v="0"/>
    <n v="904"/>
  </r>
  <r>
    <s v="Kozal"/>
    <s v="Andrew"/>
    <s v="P"/>
    <x v="120"/>
    <s v="Human Services Department"/>
    <n v="61650"/>
    <s v="A"/>
    <s v="F"/>
    <m/>
    <m/>
    <s v="F12"/>
    <s v="Academic Year"/>
    <x v="2"/>
    <n v="905"/>
  </r>
  <r>
    <s v="Rife"/>
    <s v="Michelle"/>
    <s v="L"/>
    <x v="293"/>
    <s v="Dining Services"/>
    <n v="61632"/>
    <s v="A"/>
    <s v="F"/>
    <m/>
    <m/>
    <s v="A12"/>
    <s v="Fiscal Year"/>
    <x v="0"/>
    <n v="906"/>
  </r>
  <r>
    <s v="Sheaffer"/>
    <s v="Travis"/>
    <s v="B"/>
    <x v="310"/>
    <s v="A&amp;S Dean"/>
    <n v="61632"/>
    <s v="A"/>
    <s v="F"/>
    <m/>
    <m/>
    <s v="A12"/>
    <s v="Fiscal Year"/>
    <x v="0"/>
    <n v="907"/>
  </r>
  <r>
    <s v="McComas"/>
    <s v="Sue"/>
    <s v="E"/>
    <x v="26"/>
    <s v="Fire-Humanities"/>
    <n v="61564"/>
    <s v="A"/>
    <s v="F"/>
    <m/>
    <m/>
    <s v="F12"/>
    <s v="Academic Year"/>
    <x v="2"/>
    <n v="908"/>
  </r>
  <r>
    <s v="Carrillo"/>
    <s v="Leonel"/>
    <m/>
    <x v="26"/>
    <s v="Fire-Humanities"/>
    <n v="61558"/>
    <s v="A"/>
    <s v="F"/>
    <m/>
    <m/>
    <s v="F12"/>
    <s v="Academic Year"/>
    <x v="2"/>
    <n v="909"/>
  </r>
  <r>
    <s v="Walterhouse"/>
    <s v="Gregory"/>
    <s v="L"/>
    <x v="88"/>
    <s v="Political Science Department"/>
    <n v="61536"/>
    <s v="A"/>
    <s v="F"/>
    <m/>
    <m/>
    <s v="F12"/>
    <s v="Academic Year"/>
    <x v="2"/>
    <n v="910"/>
  </r>
  <r>
    <s v="Jackson"/>
    <s v="Nicole"/>
    <s v="M"/>
    <x v="36"/>
    <s v="History Department"/>
    <n v="61503"/>
    <s v="A"/>
    <s v="F"/>
    <m/>
    <m/>
    <s v="F12"/>
    <s v="Academic Year"/>
    <x v="2"/>
    <n v="911"/>
  </r>
  <r>
    <s v="White"/>
    <s v="Ruth"/>
    <s v="C"/>
    <x v="120"/>
    <s v="Marketing"/>
    <n v="61495"/>
    <s v="A"/>
    <s v="F"/>
    <m/>
    <m/>
    <s v="F12"/>
    <s v="Academic Year"/>
    <x v="2"/>
    <n v="912"/>
  </r>
  <r>
    <s v="Feasel"/>
    <s v="Carroll"/>
    <s v="S"/>
    <x v="311"/>
    <s v="Col of Health &amp; Human Services"/>
    <n v="61445"/>
    <s v="A"/>
    <s v="F"/>
    <m/>
    <m/>
    <s v="A12"/>
    <s v="Fiscal Year"/>
    <x v="0"/>
    <n v="913"/>
  </r>
  <r>
    <s v="Rogel"/>
    <s v="Allen"/>
    <s v="B"/>
    <x v="120"/>
    <s v="Physics &amp; Astronomy"/>
    <n v="61390"/>
    <s v="C"/>
    <s v="F"/>
    <m/>
    <m/>
    <s v="F09"/>
    <s v="Academic Year"/>
    <x v="2"/>
    <n v="914"/>
  </r>
  <r>
    <s v="Hensley"/>
    <s v="Nathan"/>
    <s v="S"/>
    <x v="36"/>
    <s v="School of Earth, Environ &amp; Soc"/>
    <n v="61377"/>
    <s v="A"/>
    <s v="F"/>
    <m/>
    <m/>
    <s v="F12"/>
    <s v="Academic Year"/>
    <x v="2"/>
    <n v="915"/>
  </r>
  <r>
    <s v="Rybak"/>
    <s v="Amy"/>
    <s v="B"/>
    <x v="108"/>
    <s v="General Studies Writing Prog"/>
    <n v="61356"/>
    <s v="A"/>
    <s v="F"/>
    <m/>
    <m/>
    <s v="F12"/>
    <s v="Academic Year"/>
    <x v="2"/>
    <n v="916"/>
  </r>
  <r>
    <s v="Westrick"/>
    <s v="Ann"/>
    <s v="M"/>
    <x v="108"/>
    <s v="General Studies Writing Prog"/>
    <n v="61355"/>
    <s v="A"/>
    <s v="F"/>
    <m/>
    <m/>
    <s v="F12"/>
    <s v="Academic Year"/>
    <x v="2"/>
    <n v="917"/>
  </r>
  <r>
    <s v="Pahapill"/>
    <s v="Leigh-Ann"/>
    <m/>
    <x v="36"/>
    <s v="School of Art"/>
    <n v="61303"/>
    <s v="A"/>
    <s v="F"/>
    <m/>
    <m/>
    <s v="F12"/>
    <s v="Academic Year"/>
    <x v="2"/>
    <n v="918"/>
  </r>
  <r>
    <s v="Fannon"/>
    <s v="Matt"/>
    <s v="S"/>
    <x v="312"/>
    <s v="Soccer - Women"/>
    <n v="61200"/>
    <s v="A"/>
    <s v="F"/>
    <m/>
    <m/>
    <s v="A12"/>
    <s v="Fiscal Year"/>
    <x v="0"/>
    <n v="919"/>
  </r>
  <r>
    <s v="Ivey"/>
    <s v="Jessica"/>
    <m/>
    <x v="313"/>
    <s v="Basketball - Women"/>
    <n v="61200"/>
    <s v="A"/>
    <s v="F"/>
    <m/>
    <m/>
    <s v="A12"/>
    <s v="Fiscal Year"/>
    <x v="0"/>
    <n v="920"/>
  </r>
  <r>
    <s v="Hall"/>
    <s v="Jeffrey"/>
    <s v="L"/>
    <x v="108"/>
    <s v="VCT-Tech Education"/>
    <n v="61176"/>
    <s v="C"/>
    <s v="F"/>
    <m/>
    <m/>
    <s v="F09"/>
    <s v="Academic Year"/>
    <x v="2"/>
    <n v="921"/>
  </r>
  <r>
    <s v="Gilbert"/>
    <s v="Gregory"/>
    <s v="S"/>
    <x v="314"/>
    <s v="Information Technology Service"/>
    <n v="61173"/>
    <s v="A"/>
    <s v="F"/>
    <m/>
    <m/>
    <s v="A12"/>
    <s v="Fiscal Year"/>
    <x v="0"/>
    <n v="922"/>
  </r>
  <r>
    <s v="Chung"/>
    <s v="Steven"/>
    <m/>
    <x v="108"/>
    <s v="Chemistry Department"/>
    <n v="61036"/>
    <s v="C"/>
    <s v="F"/>
    <m/>
    <m/>
    <s v="F09"/>
    <s v="Academic Year"/>
    <x v="2"/>
    <n v="923"/>
  </r>
  <r>
    <s v="Cook"/>
    <s v="Terrie"/>
    <s v="R"/>
    <x v="315"/>
    <s v="TRIO Programs"/>
    <n v="61002"/>
    <s v="A"/>
    <s v="F"/>
    <m/>
    <m/>
    <s v="A12"/>
    <s v="Fiscal Year"/>
    <x v="0"/>
    <n v="924"/>
  </r>
  <r>
    <s v="Daughton"/>
    <s v="Jamie"/>
    <m/>
    <x v="60"/>
    <s v="Registrar"/>
    <n v="61000"/>
    <s v="A"/>
    <s v="F"/>
    <m/>
    <m/>
    <s v="A12"/>
    <s v="Fiscal Year"/>
    <x v="0"/>
    <n v="925"/>
  </r>
  <r>
    <s v="Dowd"/>
    <s v="John"/>
    <s v="P"/>
    <x v="36"/>
    <s v="Dept of Communication"/>
    <n v="60944"/>
    <s v="A"/>
    <s v="F"/>
    <m/>
    <m/>
    <s v="F12"/>
    <s v="Academic Year"/>
    <x v="2"/>
    <n v="926"/>
  </r>
  <r>
    <s v="Ampiaw"/>
    <s v="Victoria"/>
    <s v="D"/>
    <x v="316"/>
    <s v="TRIO Programs"/>
    <n v="60894"/>
    <s v="A"/>
    <s v="F"/>
    <n v="8955"/>
    <m/>
    <s v="A12"/>
    <s v="Fiscal Year"/>
    <x v="0"/>
    <n v="927"/>
  </r>
  <r>
    <s v="Gilbertson"/>
    <s v="Meredith"/>
    <s v="J"/>
    <x v="120"/>
    <s v="Sociology Department"/>
    <n v="60890"/>
    <s v="A"/>
    <s v="F"/>
    <m/>
    <m/>
    <s v="F12"/>
    <s v="Academic Year"/>
    <x v="2"/>
    <n v="928"/>
  </r>
  <r>
    <s v="Peiffer"/>
    <s v="Kristin"/>
    <s v="D"/>
    <x v="317"/>
    <s v="Design &amp; Construction"/>
    <n v="60854"/>
    <s v="A"/>
    <s v="F"/>
    <m/>
    <m/>
    <s v="A12"/>
    <s v="Fiscal Year"/>
    <x v="0"/>
    <n v="929"/>
  </r>
  <r>
    <s v="Parsons"/>
    <s v="Shawn"/>
    <s v="P"/>
    <x v="318"/>
    <s v="Information Technology Service"/>
    <n v="60790"/>
    <s v="A"/>
    <s v="F"/>
    <m/>
    <m/>
    <s v="A12"/>
    <s v="Fiscal Year"/>
    <x v="0"/>
    <n v="930"/>
  </r>
  <r>
    <s v="Toth"/>
    <s v="Christopher"/>
    <m/>
    <x v="318"/>
    <s v="Information Technology Service"/>
    <n v="60790"/>
    <s v="A"/>
    <s v="F"/>
    <m/>
    <m/>
    <s v="A12"/>
    <s v="Fiscal Year"/>
    <x v="0"/>
    <n v="931"/>
  </r>
  <r>
    <s v="Lambdin"/>
    <s v="Ann"/>
    <s v="E"/>
    <x v="319"/>
    <s v="Bursar's Office"/>
    <n v="60786"/>
    <s v="A"/>
    <s v="F"/>
    <m/>
    <m/>
    <s v="A12"/>
    <s v="Fiscal Year"/>
    <x v="0"/>
    <n v="932"/>
  </r>
  <r>
    <s v="Moor"/>
    <s v="John"/>
    <s v="C"/>
    <x v="108"/>
    <s v="Fire-Humanities"/>
    <n v="60782"/>
    <s v="A"/>
    <s v="F"/>
    <m/>
    <m/>
    <s v="F12"/>
    <s v="Academic Year"/>
    <x v="2"/>
    <n v="933"/>
  </r>
  <r>
    <s v="Fisher"/>
    <s v="Michael"/>
    <s v="H"/>
    <x v="320"/>
    <s v="Musical Arts Dean"/>
    <n v="60649"/>
    <s v="A"/>
    <s v="F"/>
    <m/>
    <m/>
    <s v="A12"/>
    <s v="Fiscal Year"/>
    <x v="0"/>
    <n v="934"/>
  </r>
  <r>
    <s v="Phillips"/>
    <s v="Joseph"/>
    <s v="S"/>
    <x v="317"/>
    <s v="Design &amp; Construction"/>
    <n v="60639"/>
    <s v="A"/>
    <s v="F"/>
    <m/>
    <m/>
    <s v="A12"/>
    <s v="Fiscal Year"/>
    <x v="0"/>
    <n v="935"/>
  </r>
  <r>
    <s v="Waltonen Moore"/>
    <s v="Shelley"/>
    <s v="L"/>
    <x v="120"/>
    <s v="VCT-Tech Education"/>
    <n v="60590"/>
    <s v="A"/>
    <s v="F"/>
    <m/>
    <m/>
    <s v="F12"/>
    <s v="Academic Year"/>
    <x v="2"/>
    <n v="936"/>
  </r>
  <r>
    <s v="Mejiritski"/>
    <s v="Ekaterina"/>
    <m/>
    <x v="321"/>
    <s v="Chemistry Department"/>
    <n v="60567"/>
    <s v="A"/>
    <s v="F"/>
    <m/>
    <m/>
    <s v="A12"/>
    <s v="Fiscal Year"/>
    <x v="0"/>
    <n v="937"/>
  </r>
  <r>
    <s v="Blanc"/>
    <s v="Richard"/>
    <m/>
    <x v="322"/>
    <s v="Baseball - Men"/>
    <n v="60538"/>
    <s v="A"/>
    <s v="F"/>
    <m/>
    <m/>
    <s v="A12"/>
    <s v="Fiscal Year"/>
    <x v="0"/>
    <n v="938"/>
  </r>
  <r>
    <s v="Piroth"/>
    <s v="Scott"/>
    <s v="R"/>
    <x v="108"/>
    <s v="Political Science Department"/>
    <n v="60506"/>
    <s v="A"/>
    <s v="F"/>
    <m/>
    <m/>
    <s v="F12"/>
    <s v="Academic Year"/>
    <x v="2"/>
    <n v="939"/>
  </r>
  <r>
    <s v="Goedde"/>
    <s v="Allison"/>
    <s v="M"/>
    <x v="120"/>
    <s v="School of Teaching &amp; Learning"/>
    <n v="60502"/>
    <s v="A"/>
    <s v="F"/>
    <m/>
    <m/>
    <s v="F12"/>
    <s v="Academic Year"/>
    <x v="2"/>
    <n v="940"/>
  </r>
  <r>
    <s v="Powers"/>
    <s v="Chris"/>
    <s v="P"/>
    <x v="323"/>
    <s v="Parking Services"/>
    <n v="60424"/>
    <s v="A"/>
    <s v="F"/>
    <m/>
    <m/>
    <s v="A12"/>
    <s v="Fiscal Year"/>
    <x v="0"/>
    <n v="941"/>
  </r>
  <r>
    <s v="Kern-Blystone"/>
    <s v="Dorothy"/>
    <s v="J"/>
    <x v="108"/>
    <s v="School of Teaching &amp; Learning"/>
    <n v="60407"/>
    <s v="A"/>
    <s v="F"/>
    <n v="1000"/>
    <m/>
    <s v="F12"/>
    <s v="Academic Year"/>
    <x v="2"/>
    <n v="942"/>
  </r>
  <r>
    <s v="Burroughs"/>
    <s v="Siew"/>
    <s v="C"/>
    <x v="108"/>
    <s v="General Studies Writing Prog"/>
    <n v="60403"/>
    <s v="A"/>
    <s v="F"/>
    <m/>
    <m/>
    <s v="F12"/>
    <s v="Academic Year"/>
    <x v="2"/>
    <n v="943"/>
  </r>
  <r>
    <s v="Wright"/>
    <s v="Volney"/>
    <s v="L"/>
    <x v="324"/>
    <s v="Academic Operations"/>
    <n v="60373"/>
    <s v="A"/>
    <s v="F"/>
    <m/>
    <m/>
    <s v="A17"/>
    <s v="Fiscal Year"/>
    <x v="0"/>
    <n v="944"/>
  </r>
  <r>
    <s v="Julien"/>
    <s v="Jayson"/>
    <s v="M"/>
    <x v="325"/>
    <s v="CBA Information Services"/>
    <n v="60215"/>
    <s v="A"/>
    <s v="F"/>
    <m/>
    <m/>
    <s v="A12"/>
    <s v="Fiscal Year"/>
    <x v="0"/>
    <n v="945"/>
  </r>
  <r>
    <s v="Snyder"/>
    <s v="Hillary"/>
    <s v="M"/>
    <x v="326"/>
    <s v="Office of Research Compliance"/>
    <n v="60215"/>
    <s v="A"/>
    <s v="F"/>
    <m/>
    <m/>
    <s v="A12"/>
    <s v="Fiscal Year"/>
    <x v="0"/>
    <n v="946"/>
  </r>
  <r>
    <s v="Chambers"/>
    <s v="Sara"/>
    <s v="L"/>
    <x v="108"/>
    <s v="Theatre and Film"/>
    <n v="60206"/>
    <s v="A"/>
    <s v="F"/>
    <m/>
    <m/>
    <s v="F12"/>
    <s v="Academic Year"/>
    <x v="2"/>
    <n v="947"/>
  </r>
  <r>
    <s v="Carlton"/>
    <s v="Susan"/>
    <m/>
    <x v="108"/>
    <s v="General Studies Writing Prog"/>
    <n v="60202"/>
    <s v="A"/>
    <s v="F"/>
    <m/>
    <m/>
    <s v="F12"/>
    <s v="Academic Year"/>
    <x v="2"/>
    <n v="948"/>
  </r>
  <r>
    <s v="Juarez"/>
    <s v="Susana"/>
    <m/>
    <x v="88"/>
    <s v="World Languages and Cultures"/>
    <n v="60196"/>
    <s v="C"/>
    <s v="F"/>
    <m/>
    <m/>
    <s v="F09"/>
    <s v="Academic Year"/>
    <x v="2"/>
    <n v="949"/>
  </r>
  <r>
    <s v="Huyghe"/>
    <s v="Bess"/>
    <m/>
    <x v="327"/>
    <s v="Risk Management"/>
    <n v="60147"/>
    <s v="A"/>
    <s v="F"/>
    <m/>
    <m/>
    <s v="A12"/>
    <s v="Fiscal Year"/>
    <x v="0"/>
    <n v="950"/>
  </r>
  <r>
    <s v="Thomas"/>
    <s v="Kurt"/>
    <s v="E"/>
    <x v="328"/>
    <s v="Campus Services"/>
    <n v="60145"/>
    <s v="A"/>
    <s v="F"/>
    <m/>
    <m/>
    <s v="A12"/>
    <s v="Fiscal Year"/>
    <x v="0"/>
    <n v="951"/>
  </r>
  <r>
    <s v="Lawrence"/>
    <s v="Sidra"/>
    <s v="M"/>
    <x v="36"/>
    <s v="Musicology/Composition/Theory"/>
    <n v="60138"/>
    <s v="C"/>
    <s v="F"/>
    <m/>
    <m/>
    <s v="F09"/>
    <s v="Academic Year"/>
    <x v="2"/>
    <n v="952"/>
  </r>
  <r>
    <s v="Gwozdz"/>
    <s v="Kenneth"/>
    <s v="R"/>
    <x v="318"/>
    <s v="Information Technology Service"/>
    <n v="60100"/>
    <s v="A"/>
    <s v="F"/>
    <m/>
    <m/>
    <s v="A12"/>
    <s v="Fiscal Year"/>
    <x v="0"/>
    <n v="953"/>
  </r>
  <r>
    <s v="Filippova"/>
    <s v="Daria"/>
    <s v="V"/>
    <x v="120"/>
    <s v="Math and Statistics Dept"/>
    <n v="60077"/>
    <s v="A"/>
    <s v="F"/>
    <n v="1500"/>
    <m/>
    <s v="F12"/>
    <s v="Academic Year"/>
    <x v="2"/>
    <n v="954"/>
  </r>
  <r>
    <s v="Joost"/>
    <s v="Amanda"/>
    <s v="M"/>
    <x v="329"/>
    <s v="Medical Laboratory Science"/>
    <n v="60000"/>
    <s v="C"/>
    <s v="F"/>
    <m/>
    <m/>
    <s v="F09"/>
    <s v="Academic Year"/>
    <x v="2"/>
    <n v="955"/>
  </r>
  <r>
    <s v="Sabo"/>
    <s v="J"/>
    <s v="E"/>
    <x v="88"/>
    <s v="Musicology/Composition/Theory"/>
    <n v="60000"/>
    <s v="A"/>
    <s v="F"/>
    <m/>
    <m/>
    <s v="F12"/>
    <s v="Academic Year"/>
    <x v="2"/>
    <n v="956"/>
  </r>
  <r>
    <s v="Stahl"/>
    <s v="Barbara"/>
    <m/>
    <x v="88"/>
    <s v="Management"/>
    <n v="60000"/>
    <s v="C"/>
    <s v="F"/>
    <m/>
    <m/>
    <s v="F09"/>
    <s v="Academic Year"/>
    <x v="2"/>
    <n v="957"/>
  </r>
  <r>
    <s v="Fidler"/>
    <s v="Amy"/>
    <s v="T"/>
    <x v="120"/>
    <s v="School of Art"/>
    <n v="59893"/>
    <s v="A"/>
    <s v="F"/>
    <m/>
    <m/>
    <s v="F12"/>
    <s v="Academic Year"/>
    <x v="2"/>
    <n v="958"/>
  </r>
  <r>
    <s v="Martin"/>
    <s v="Lisa"/>
    <s v="D"/>
    <x v="36"/>
    <s v="Music Education"/>
    <n v="59884"/>
    <s v="A"/>
    <s v="F"/>
    <n v="2600"/>
    <m/>
    <s v="F12"/>
    <s v="Academic Year"/>
    <x v="2"/>
    <n v="959"/>
  </r>
  <r>
    <s v="Bylsma"/>
    <s v="Kevin"/>
    <s v="J"/>
    <x v="120"/>
    <s v="Music Performance Studies"/>
    <n v="59834"/>
    <s v="A"/>
    <s v="F"/>
    <m/>
    <m/>
    <s v="F12"/>
    <s v="Academic Year"/>
    <x v="2"/>
    <n v="960"/>
  </r>
  <r>
    <s v="Hamady"/>
    <s v="Carrie"/>
    <s v="M"/>
    <x v="120"/>
    <s v="Food &amp; Nutrition"/>
    <n v="59785"/>
    <s v="A"/>
    <s v="F"/>
    <m/>
    <m/>
    <s v="F12"/>
    <s v="Academic Year"/>
    <x v="2"/>
    <n v="961"/>
  </r>
  <r>
    <s v="Valdez"/>
    <s v="Paul"/>
    <s v="A"/>
    <x v="330"/>
    <s v="Community and Civic Engagement"/>
    <n v="59777"/>
    <s v="A"/>
    <s v="F"/>
    <m/>
    <m/>
    <s v="A12"/>
    <s v="Fiscal Year"/>
    <x v="0"/>
    <n v="962"/>
  </r>
  <r>
    <s v="Mahaffey"/>
    <s v="Cynthia"/>
    <s v="J"/>
    <x v="108"/>
    <s v="General Studies Writing Prog"/>
    <n v="59770"/>
    <s v="A"/>
    <s v="F"/>
    <m/>
    <m/>
    <s v="F12"/>
    <s v="Academic Year"/>
    <x v="2"/>
    <n v="963"/>
  </r>
  <r>
    <s v="Knavel"/>
    <s v="Jason"/>
    <s v="M"/>
    <x v="331"/>
    <s v="Intercollegiate Athletics"/>
    <n v="59754"/>
    <s v="A"/>
    <s v="F"/>
    <m/>
    <m/>
    <s v="A12"/>
    <s v="Fiscal Year"/>
    <x v="0"/>
    <n v="964"/>
  </r>
  <r>
    <s v="Chin"/>
    <s v="Caroline"/>
    <s v="E"/>
    <x v="36"/>
    <s v="Music Performance Studies"/>
    <n v="59713"/>
    <s v="C"/>
    <s v="F"/>
    <m/>
    <m/>
    <s v="F09"/>
    <s v="Academic Year"/>
    <x v="2"/>
    <n v="965"/>
  </r>
  <r>
    <s v="Radford"/>
    <s v="Cynthia"/>
    <s v="K"/>
    <x v="332"/>
    <s v="University Libraries"/>
    <n v="59594"/>
    <s v="A"/>
    <s v="F"/>
    <m/>
    <m/>
    <s v="A12"/>
    <s v="Fiscal Year"/>
    <x v="0"/>
    <n v="966"/>
  </r>
  <r>
    <s v="Zilmer"/>
    <s v="Jeremy"/>
    <s v="T"/>
    <x v="333"/>
    <s v="Office of the Dean of Students"/>
    <n v="59560"/>
    <s v="A"/>
    <s v="F"/>
    <m/>
    <m/>
    <s v="A12"/>
    <s v="Fiscal Year"/>
    <x v="0"/>
    <n v="967"/>
  </r>
  <r>
    <s v="Myers"/>
    <s v="Michael"/>
    <m/>
    <x v="334"/>
    <s v="Fire-Instructional Media"/>
    <n v="59550"/>
    <s v="A"/>
    <s v="F"/>
    <m/>
    <m/>
    <s v="A12"/>
    <s v="Fiscal Year"/>
    <x v="0"/>
    <n v="968"/>
  </r>
  <r>
    <s v="Burger"/>
    <s v="Cole"/>
    <s v="P"/>
    <x v="88"/>
    <s v="Music Education"/>
    <n v="59504"/>
    <s v="A"/>
    <s v="F"/>
    <m/>
    <m/>
    <s v="F12"/>
    <s v="Academic Year"/>
    <x v="2"/>
    <n v="969"/>
  </r>
  <r>
    <s v="Heckman"/>
    <s v="Michelle"/>
    <s v="R"/>
    <x v="335"/>
    <s v="Math and Statistics Dept"/>
    <n v="59470"/>
    <s v="A"/>
    <s v="F"/>
    <m/>
    <m/>
    <s v="F12"/>
    <s v="Fiscal Year"/>
    <x v="2"/>
    <n v="970"/>
  </r>
  <r>
    <s v="Fluckinger"/>
    <s v="Christopher"/>
    <s v="D"/>
    <x v="120"/>
    <s v="Fire-Psychology"/>
    <n v="59343"/>
    <s v="C"/>
    <s v="F"/>
    <n v="2000"/>
    <m/>
    <s v="F09"/>
    <s v="Academic Year"/>
    <x v="2"/>
    <n v="971"/>
  </r>
  <r>
    <s v="Benedict"/>
    <s v="Louis"/>
    <s v="M"/>
    <x v="88"/>
    <s v="Economics Dept"/>
    <n v="59342"/>
    <s v="C"/>
    <s v="F"/>
    <m/>
    <m/>
    <s v="F09"/>
    <s v="Academic Year"/>
    <x v="2"/>
    <n v="972"/>
  </r>
  <r>
    <s v="Rex"/>
    <s v="Justin"/>
    <s v="M"/>
    <x v="36"/>
    <s v="Political Science Department"/>
    <n v="59253"/>
    <s v="A"/>
    <s v="F"/>
    <m/>
    <m/>
    <s v="F12"/>
    <s v="Academic Year"/>
    <x v="2"/>
    <n v="973"/>
  </r>
  <r>
    <s v="Pavlik"/>
    <s v="Nicholas"/>
    <s v="A"/>
    <x v="336"/>
    <s v="University Libraries"/>
    <n v="59112"/>
    <s v="A"/>
    <s v="F"/>
    <m/>
    <m/>
    <s v="A12"/>
    <s v="Fiscal Year"/>
    <x v="0"/>
    <n v="974"/>
  </r>
  <r>
    <s v="Cravens"/>
    <s v="Jordan"/>
    <s v="E"/>
    <x v="337"/>
    <s v="Alumni Office"/>
    <n v="59040"/>
    <s v="A"/>
    <s v="F"/>
    <m/>
    <m/>
    <s v="A12"/>
    <s v="Fiscal Year"/>
    <x v="0"/>
    <n v="975"/>
  </r>
  <r>
    <s v="Armentano"/>
    <s v="Terence"/>
    <s v="M"/>
    <x v="60"/>
    <s v="On-Line &amp; Summer Acad Progs"/>
    <n v="58976"/>
    <s v="A"/>
    <s v="F"/>
    <m/>
    <m/>
    <s v="A12"/>
    <s v="Fiscal Year"/>
    <x v="0"/>
    <n v="976"/>
  </r>
  <r>
    <s v="Sampen"/>
    <s v="John"/>
    <s v="W"/>
    <x v="88"/>
    <s v="Music Performance Studies"/>
    <n v="58941"/>
    <s v="A"/>
    <s v="F"/>
    <m/>
    <m/>
    <s v="F12"/>
    <s v="Academic Year"/>
    <x v="2"/>
    <n v="977"/>
  </r>
  <r>
    <s v="Vollmar"/>
    <s v="Dawn"/>
    <s v="L"/>
    <x v="338"/>
    <s v="Financial Aid"/>
    <n v="58919"/>
    <s v="A"/>
    <s v="F"/>
    <m/>
    <m/>
    <s v="A12"/>
    <s v="Fiscal Year"/>
    <x v="0"/>
    <n v="978"/>
  </r>
  <r>
    <s v="Honneffer"/>
    <s v="Frederick"/>
    <s v="N"/>
    <x v="339"/>
    <s v="University Libraries"/>
    <n v="58864"/>
    <s v="A"/>
    <s v="F"/>
    <m/>
    <m/>
    <s v="A12"/>
    <s v="Fiscal Year"/>
    <x v="0"/>
    <n v="979"/>
  </r>
  <r>
    <s v="Fugett"/>
    <s v="Laney"/>
    <s v="E"/>
    <x v="108"/>
    <s v="VCT-Tech Education"/>
    <n v="58841"/>
    <s v="C"/>
    <s v="F"/>
    <m/>
    <m/>
    <s v="F09"/>
    <s v="Academic Year"/>
    <x v="2"/>
    <n v="980"/>
  </r>
  <r>
    <s v="Yang"/>
    <s v="Min"/>
    <m/>
    <x v="36"/>
    <s v="German-Russian Department"/>
    <n v="58817"/>
    <s v="C"/>
    <s v="F"/>
    <m/>
    <m/>
    <s v="F09"/>
    <s v="Academic Year"/>
    <x v="2"/>
    <n v="981"/>
  </r>
  <r>
    <s v="Castillo"/>
    <s v="Thomas"/>
    <s v="J"/>
    <x v="36"/>
    <s v="Theatre and Film"/>
    <n v="58782"/>
    <s v="A"/>
    <s v="F"/>
    <m/>
    <m/>
    <s v="F12"/>
    <s v="Academic Year"/>
    <x v="2"/>
    <n v="982"/>
  </r>
  <r>
    <s v="Burns"/>
    <s v="Elizabeth"/>
    <s v="D"/>
    <x v="120"/>
    <s v="Math and Statistics Dept"/>
    <n v="58746"/>
    <s v="A"/>
    <s v="F"/>
    <n v="950"/>
    <m/>
    <s v="F12"/>
    <s v="Academic Year"/>
    <x v="2"/>
    <n v="983"/>
  </r>
  <r>
    <s v="Turner"/>
    <s v="Kerrie"/>
    <s v="M"/>
    <x v="340"/>
    <s v="Gymnastic - Women"/>
    <n v="58739"/>
    <s v="A"/>
    <s v="F"/>
    <m/>
    <m/>
    <s v="A12"/>
    <s v="Fiscal Year"/>
    <x v="0"/>
    <n v="984"/>
  </r>
  <r>
    <s v="Bergstrom"/>
    <s v="Barbara"/>
    <s v="J"/>
    <x v="36"/>
    <s v="School of Art"/>
    <n v="58683"/>
    <s v="A"/>
    <s v="F"/>
    <m/>
    <m/>
    <s v="F12"/>
    <s v="Academic Year"/>
    <x v="2"/>
    <n v="985"/>
  </r>
  <r>
    <s v="Litterer"/>
    <s v="Denise"/>
    <s v="A"/>
    <x v="341"/>
    <s v="Counseling Center"/>
    <n v="58680"/>
    <s v="A"/>
    <s v="F"/>
    <m/>
    <m/>
    <s v="A17"/>
    <s v="Fiscal Year"/>
    <x v="0"/>
    <n v="986"/>
  </r>
  <r>
    <s v="Hesson"/>
    <s v="Chet"/>
    <s v="A"/>
    <x v="342"/>
    <s v="Intercollegiate Athletics"/>
    <n v="58653"/>
    <s v="A"/>
    <s v="F"/>
    <m/>
    <m/>
    <s v="A12"/>
    <s v="Fiscal Year"/>
    <x v="0"/>
    <n v="987"/>
  </r>
  <r>
    <s v="Wiemken"/>
    <s v="Sharon"/>
    <s v="R"/>
    <x v="343"/>
    <s v="Information Technology Service"/>
    <n v="58653"/>
    <s v="A"/>
    <s v="F"/>
    <m/>
    <m/>
    <s v="A12"/>
    <s v="Fiscal Year"/>
    <x v="0"/>
    <n v="988"/>
  </r>
  <r>
    <s v="Schultz"/>
    <s v="Lori"/>
    <s v="K"/>
    <x v="344"/>
    <s v="Co-Op Education"/>
    <n v="58650"/>
    <s v="A"/>
    <s v="F"/>
    <m/>
    <m/>
    <s v="A12"/>
    <s v="Fiscal Year"/>
    <x v="0"/>
    <n v="989"/>
  </r>
  <r>
    <s v="Nelson"/>
    <s v="Jacqueline"/>
    <s v="G"/>
    <x v="345"/>
    <s v="Marketing &amp; Communications"/>
    <n v="58627"/>
    <s v="A"/>
    <s v="F"/>
    <m/>
    <m/>
    <s v="A12"/>
    <s v="Fiscal Year"/>
    <x v="0"/>
    <n v="990"/>
  </r>
  <r>
    <s v="Gattozzi"/>
    <s v="Emily"/>
    <s v="D"/>
    <x v="346"/>
    <s v="University Libraries"/>
    <n v="58561"/>
    <s v="A"/>
    <s v="F"/>
    <m/>
    <m/>
    <s v="A12"/>
    <s v="Fiscal Year"/>
    <x v="0"/>
    <n v="991"/>
  </r>
  <r>
    <s v="Werdebaugh"/>
    <s v="Sherri"/>
    <s v="R"/>
    <x v="108"/>
    <s v="General Studies Writing Prog"/>
    <n v="58497"/>
    <s v="A"/>
    <s v="F"/>
    <m/>
    <m/>
    <s v="F12"/>
    <s v="Academic Year"/>
    <x v="2"/>
    <n v="992"/>
  </r>
  <r>
    <s v="Ahlgren"/>
    <s v="Angela"/>
    <s v="K"/>
    <x v="36"/>
    <s v="Theatre and Film"/>
    <n v="58494"/>
    <s v="A"/>
    <s v="F"/>
    <m/>
    <m/>
    <s v="F12"/>
    <s v="Academic Year"/>
    <x v="2"/>
    <n v="993"/>
  </r>
  <r>
    <s v="Hagenbuch"/>
    <s v="Julie"/>
    <s v="K"/>
    <x v="120"/>
    <s v="Department of Journalism &amp; PR"/>
    <n v="58468"/>
    <s v="A"/>
    <s v="F"/>
    <m/>
    <m/>
    <s v="F12"/>
    <s v="Academic Year"/>
    <x v="2"/>
    <n v="994"/>
  </r>
  <r>
    <s v="Cruea"/>
    <s v="Susan"/>
    <s v="M"/>
    <x v="108"/>
    <s v="General Studies Writing Prog"/>
    <n v="58450"/>
    <s v="A"/>
    <s v="F"/>
    <m/>
    <m/>
    <s v="F12"/>
    <s v="Academic Year"/>
    <x v="2"/>
    <n v="995"/>
  </r>
  <r>
    <s v="Sehmann"/>
    <s v="Scott"/>
    <s v="R"/>
    <x v="60"/>
    <s v="Recreation and Wellness"/>
    <n v="58300"/>
    <s v="A"/>
    <s v="F"/>
    <m/>
    <m/>
    <s v="A12"/>
    <s v="Fiscal Year"/>
    <x v="0"/>
    <n v="996"/>
  </r>
  <r>
    <s v="Teeple"/>
    <s v="Darin"/>
    <s v="W"/>
    <x v="347"/>
    <s v="Business Operations"/>
    <n v="58271"/>
    <s v="A"/>
    <s v="F"/>
    <m/>
    <m/>
    <s v="A12"/>
    <s v="Fiscal Year"/>
    <x v="0"/>
    <n v="997"/>
  </r>
  <r>
    <s v="Semer"/>
    <s v="Claire"/>
    <s v="A"/>
    <x v="348"/>
    <s v="Office of Residence Life"/>
    <n v="58227"/>
    <s v="A"/>
    <s v="F"/>
    <m/>
    <m/>
    <s v="A12"/>
    <s v="Fiscal Year"/>
    <x v="0"/>
    <n v="998"/>
  </r>
  <r>
    <s v="Weinberger"/>
    <s v="Margaret"/>
    <s v="J"/>
    <x v="120"/>
    <s v="Sociology Department"/>
    <n v="58221"/>
    <s v="A"/>
    <s v="F"/>
    <m/>
    <m/>
    <s v="F12"/>
    <s v="Academic Year"/>
    <x v="2"/>
    <n v="999"/>
  </r>
  <r>
    <s v="Han"/>
    <s v="Krishna"/>
    <m/>
    <x v="349"/>
    <s v="Office of Multicultural Affrs"/>
    <n v="58209"/>
    <s v="A"/>
    <s v="F"/>
    <m/>
    <m/>
    <s v="A12"/>
    <s v="Fiscal Year"/>
    <x v="0"/>
    <n v="1000"/>
  </r>
  <r>
    <s v="Kosakowski"/>
    <s v="Susan"/>
    <s v="E"/>
    <x v="350"/>
    <s v="Office of UG Student Develo"/>
    <n v="58140"/>
    <s v="A"/>
    <s v="F"/>
    <m/>
    <m/>
    <s v="A12"/>
    <s v="Fiscal Year"/>
    <x v="0"/>
    <n v="1001"/>
  </r>
  <r>
    <s v="Rancier"/>
    <s v="Megan"/>
    <s v="M"/>
    <x v="120"/>
    <s v="Musicology/Composition/Theory"/>
    <n v="58064"/>
    <s v="A"/>
    <s v="F"/>
    <m/>
    <m/>
    <s v="F12"/>
    <s v="Academic Year"/>
    <x v="2"/>
    <n v="1002"/>
  </r>
  <r>
    <s v="Naderer"/>
    <s v="M"/>
    <s v="E"/>
    <x v="329"/>
    <s v="Fire-Nursing Program"/>
    <n v="58033"/>
    <s v="A"/>
    <s v="F"/>
    <m/>
    <m/>
    <s v="A12"/>
    <s v="Fiscal Year"/>
    <x v="0"/>
    <n v="1003"/>
  </r>
  <r>
    <s v="Walsh"/>
    <s v="Michaela"/>
    <s v="D"/>
    <x v="36"/>
    <s v="Ethnic Studies"/>
    <n v="58000"/>
    <s v="A"/>
    <s v="F"/>
    <m/>
    <m/>
    <s v="F12"/>
    <s v="Academic Year"/>
    <x v="2"/>
    <n v="1004"/>
  </r>
  <r>
    <s v="Brokamp"/>
    <s v="Sarah"/>
    <s v="L"/>
    <x v="351"/>
    <s v="Development Office"/>
    <n v="57969.599999999999"/>
    <s v="H"/>
    <s v="F"/>
    <m/>
    <m/>
    <s v="A12"/>
    <s v="Fiscal Year"/>
    <x v="0"/>
    <n v="1005"/>
  </r>
  <r>
    <s v="Schaad"/>
    <s v="Amanda"/>
    <s v="L"/>
    <x v="352"/>
    <s v="Counseling Center"/>
    <n v="57969"/>
    <s v="A"/>
    <s v="F"/>
    <m/>
    <m/>
    <s v="A12"/>
    <s v="Fiscal Year"/>
    <x v="0"/>
    <n v="1006"/>
  </r>
  <r>
    <s v="Wilson"/>
    <s v="Alyson"/>
    <s v="K"/>
    <x v="108"/>
    <s v="Fire-Mathematics"/>
    <n v="57872"/>
    <s v="A"/>
    <s v="F"/>
    <m/>
    <m/>
    <s v="F12"/>
    <s v="Academic Year"/>
    <x v="2"/>
    <n v="1007"/>
  </r>
  <r>
    <s v="Haar"/>
    <s v="Christine"/>
    <s v="M"/>
    <x v="353"/>
    <s v="Food &amp; Nutrition"/>
    <n v="57858"/>
    <s v="A"/>
    <s v="F"/>
    <m/>
    <m/>
    <s v="A12"/>
    <s v="Fiscal Year"/>
    <x v="0"/>
    <n v="1008"/>
  </r>
  <r>
    <s v="Afroze"/>
    <s v="Salma"/>
    <m/>
    <x v="258"/>
    <s v="Institutional Research"/>
    <n v="57857"/>
    <s v="A"/>
    <s v="F"/>
    <m/>
    <m/>
    <s v="A12"/>
    <s v="Fiscal Year"/>
    <x v="0"/>
    <n v="1009"/>
  </r>
  <r>
    <s v="Graser"/>
    <s v="Larry"/>
    <s v="J"/>
    <x v="88"/>
    <s v="School of Teaching &amp; Learning"/>
    <n v="57825"/>
    <s v="C"/>
    <s v="F"/>
    <n v="1000"/>
    <m/>
    <s v="F09"/>
    <s v="Academic Year"/>
    <x v="2"/>
    <n v="1010"/>
  </r>
  <r>
    <s v="O'Dorisio"/>
    <s v="Joel"/>
    <s v="T"/>
    <x v="120"/>
    <s v="School of Art"/>
    <n v="57822"/>
    <s v="A"/>
    <s v="F"/>
    <n v="2500"/>
    <m/>
    <s v="F12"/>
    <s v="Academic Year"/>
    <x v="2"/>
    <n v="1011"/>
  </r>
  <r>
    <s v="Mandell"/>
    <s v="Eric"/>
    <s v="S"/>
    <x v="120"/>
    <s v="Physics &amp; Astronomy"/>
    <n v="57821"/>
    <s v="C"/>
    <s v="F"/>
    <m/>
    <m/>
    <s v="F09"/>
    <s v="Academic Year"/>
    <x v="2"/>
    <n v="1012"/>
  </r>
  <r>
    <s v="Alday"/>
    <s v="Paul"/>
    <s v="W"/>
    <x v="120"/>
    <s v="Dept of Communication"/>
    <n v="57807"/>
    <s v="A"/>
    <s v="F"/>
    <m/>
    <m/>
    <s v="F12"/>
    <s v="Academic Year"/>
    <x v="2"/>
    <n v="1013"/>
  </r>
  <r>
    <s v="Snow"/>
    <s v="Brian"/>
    <s v="E"/>
    <x v="36"/>
    <s v="Music Performance Studies"/>
    <n v="57769"/>
    <s v="A"/>
    <s v="F"/>
    <m/>
    <m/>
    <s v="F12"/>
    <s v="Academic Year"/>
    <x v="2"/>
    <n v="1014"/>
  </r>
  <r>
    <s v="Piccolo"/>
    <s v="Daniel"/>
    <s v="C"/>
    <x v="36"/>
    <s v="Music Performance Studies"/>
    <n v="57759"/>
    <s v="A"/>
    <s v="F"/>
    <m/>
    <m/>
    <s v="F12"/>
    <s v="Academic Year"/>
    <x v="2"/>
    <n v="1015"/>
  </r>
  <r>
    <s v="Kauffman"/>
    <s v="Donna"/>
    <s v="R"/>
    <x v="120"/>
    <s v="Sociology Department"/>
    <n v="57710"/>
    <s v="A"/>
    <s v="F"/>
    <m/>
    <m/>
    <s v="F12"/>
    <s v="Academic Year"/>
    <x v="2"/>
    <n v="1016"/>
  </r>
  <r>
    <s v="Ash"/>
    <s v="Julie"/>
    <s v="L"/>
    <x v="354"/>
    <s v="Office of UG Student Develo"/>
    <n v="57617"/>
    <s v="A"/>
    <s v="F"/>
    <m/>
    <m/>
    <s v="A12"/>
    <s v="Fiscal Year"/>
    <x v="0"/>
    <n v="1017"/>
  </r>
  <r>
    <s v="Ostrowski"/>
    <s v="Lucas"/>
    <s v="K"/>
    <x v="36"/>
    <s v="Theatre and Film"/>
    <n v="57603"/>
    <s v="A"/>
    <s v="F"/>
    <m/>
    <m/>
    <s v="F12"/>
    <s v="Academic Year"/>
    <x v="2"/>
    <n v="1018"/>
  </r>
  <r>
    <s v="Smith"/>
    <s v="Saundra"/>
    <s v="D"/>
    <x v="304"/>
    <s v="Office of Residence Life"/>
    <n v="57586"/>
    <s v="A"/>
    <s v="F"/>
    <m/>
    <m/>
    <s v="A12"/>
    <s v="Fiscal Year"/>
    <x v="0"/>
    <n v="1019"/>
  </r>
  <r>
    <s v="Englehart"/>
    <s v="Neil"/>
    <s v="A"/>
    <x v="26"/>
    <s v="Political Science Department"/>
    <n v="57579"/>
    <s v="C"/>
    <s v="F"/>
    <m/>
    <m/>
    <s v="FAD"/>
    <s v="Fiscal Year"/>
    <x v="1"/>
    <n v="1020"/>
  </r>
  <r>
    <s v="Ebright"/>
    <s v="Ryan"/>
    <s v="S"/>
    <x v="88"/>
    <s v="Musicology/Composition/Theory"/>
    <n v="57570"/>
    <s v="A"/>
    <s v="F"/>
    <m/>
    <m/>
    <s v="F12"/>
    <s v="Academic Year"/>
    <x v="2"/>
    <n v="1021"/>
  </r>
  <r>
    <s v="Hannan"/>
    <s v="Khyle"/>
    <s v="M"/>
    <x v="355"/>
    <s v="University Libraries"/>
    <n v="57547"/>
    <s v="A"/>
    <s v="F"/>
    <m/>
    <m/>
    <s v="FLB"/>
    <s v="Fiscal Year"/>
    <x v="3"/>
    <n v="1022"/>
  </r>
  <r>
    <s v="Valentine"/>
    <s v="Cynthia"/>
    <s v="A"/>
    <x v="293"/>
    <s v="Dining Services"/>
    <n v="57507"/>
    <s v="A"/>
    <s v="F"/>
    <m/>
    <m/>
    <s v="A12"/>
    <s v="Fiscal Year"/>
    <x v="0"/>
    <n v="1023"/>
  </r>
  <r>
    <s v="Schmitz"/>
    <s v="Michele"/>
    <s v="M"/>
    <x v="356"/>
    <s v="Graduate College"/>
    <n v="57500"/>
    <s v="A"/>
    <s v="F"/>
    <m/>
    <m/>
    <s v="A12"/>
    <s v="Fiscal Year"/>
    <x v="0"/>
    <n v="1024"/>
  </r>
  <r>
    <s v="Freeworth"/>
    <s v="Staci"/>
    <s v="L"/>
    <x v="120"/>
    <s v="Food &amp; Nutrition"/>
    <n v="57481"/>
    <s v="A"/>
    <s v="F"/>
    <m/>
    <m/>
    <s v="F12"/>
    <s v="Academic Year"/>
    <x v="2"/>
    <n v="1025"/>
  </r>
  <r>
    <s v="Schulz"/>
    <s v="Michael"/>
    <s v="A"/>
    <x v="108"/>
    <s v="General Studies Writing Prog"/>
    <n v="57468"/>
    <s v="A"/>
    <s v="F"/>
    <m/>
    <m/>
    <s v="F12"/>
    <s v="Academic Year"/>
    <x v="2"/>
    <n v="1026"/>
  </r>
  <r>
    <s v="Huepenbecker"/>
    <s v="William"/>
    <s v="J"/>
    <x v="108"/>
    <s v="Fire-Mathematics"/>
    <n v="57463"/>
    <s v="C"/>
    <s v="F"/>
    <m/>
    <m/>
    <s v="F09"/>
    <s v="Academic Year"/>
    <x v="2"/>
    <n v="1027"/>
  </r>
  <r>
    <s v="Brown"/>
    <s v="Emily"/>
    <s v="P"/>
    <x v="36"/>
    <s v="Music Education"/>
    <n v="57438"/>
    <s v="A"/>
    <s v="F"/>
    <m/>
    <m/>
    <s v="F12"/>
    <s v="Academic Year"/>
    <x v="2"/>
    <n v="1028"/>
  </r>
  <r>
    <s v="Gardner"/>
    <s v="Seth"/>
    <s v="E"/>
    <x v="36"/>
    <s v="Fire-Biology"/>
    <n v="57412"/>
    <s v="A"/>
    <s v="F"/>
    <m/>
    <m/>
    <s v="F12"/>
    <s v="Academic Year"/>
    <x v="2"/>
    <n v="1029"/>
  </r>
  <r>
    <s v="Roberts"/>
    <s v="Cynthia"/>
    <s v="L"/>
    <x v="357"/>
    <s v="Office of Student Retention"/>
    <n v="57384"/>
    <s v="A"/>
    <s v="F"/>
    <m/>
    <m/>
    <s v="A12"/>
    <s v="Fiscal Year"/>
    <x v="0"/>
    <n v="1030"/>
  </r>
  <r>
    <s v="Okamura"/>
    <s v="Ryoko"/>
    <m/>
    <x v="36"/>
    <s v="German-Russian Department"/>
    <n v="57289"/>
    <s v="A"/>
    <s v="F"/>
    <m/>
    <m/>
    <s v="F12"/>
    <s v="Academic Year"/>
    <x v="2"/>
    <n v="1031"/>
  </r>
  <r>
    <s v="Presley"/>
    <s v="Lisa"/>
    <s v="M"/>
    <x v="358"/>
    <s v="University Libraries"/>
    <n v="57279"/>
    <s v="A"/>
    <s v="F"/>
    <m/>
    <m/>
    <s v="FLB"/>
    <s v="Fiscal Year"/>
    <x v="3"/>
    <n v="1032"/>
  </r>
  <r>
    <s v="Vrooman"/>
    <s v="Patrick"/>
    <s v="D"/>
    <x v="120"/>
    <s v="School of Teaching &amp; Learning"/>
    <n v="57218"/>
    <s v="A"/>
    <s v="F"/>
    <m/>
    <m/>
    <s v="F12"/>
    <s v="Academic Year"/>
    <x v="2"/>
    <n v="1033"/>
  </r>
  <r>
    <s v="Stephenson"/>
    <s v="Geoffrey"/>
    <s v="W"/>
    <x v="120"/>
    <s v="Theatre and Film"/>
    <n v="57209"/>
    <s v="A"/>
    <s v="F"/>
    <m/>
    <m/>
    <s v="F12"/>
    <s v="Academic Year"/>
    <x v="2"/>
    <n v="1034"/>
  </r>
  <r>
    <s v="Pinkelman"/>
    <s v="Ginny"/>
    <m/>
    <x v="359"/>
    <s v="Information Technology Service"/>
    <n v="57178"/>
    <s v="A"/>
    <s v="F"/>
    <m/>
    <m/>
    <s v="A12"/>
    <s v="Fiscal Year"/>
    <x v="0"/>
    <n v="1035"/>
  </r>
  <r>
    <s v="Lachowski"/>
    <s v="Cheryl"/>
    <s v="S"/>
    <x v="108"/>
    <s v="General Studies Writing Prog"/>
    <n v="57123"/>
    <s v="C"/>
    <s v="F"/>
    <m/>
    <m/>
    <s v="F09"/>
    <s v="Academic Year"/>
    <x v="2"/>
    <n v="1036"/>
  </r>
  <r>
    <s v="Prchlik"/>
    <s v="Dionna"/>
    <s v="L"/>
    <x v="360"/>
    <s v="Bursar's Office"/>
    <n v="57120"/>
    <s v="A"/>
    <s v="F"/>
    <m/>
    <m/>
    <s v="A12"/>
    <s v="Fiscal Year"/>
    <x v="0"/>
    <n v="1037"/>
  </r>
  <r>
    <s v="Lomeli"/>
    <s v="Gabriel"/>
    <m/>
    <x v="361"/>
    <s v="Admissions Office"/>
    <n v="57106"/>
    <s v="A"/>
    <s v="F"/>
    <m/>
    <m/>
    <s v="A12"/>
    <s v="Fiscal Year"/>
    <x v="0"/>
    <n v="1038"/>
  </r>
  <r>
    <s v="Mangan"/>
    <s v="Kelly"/>
    <s v="A"/>
    <x v="120"/>
    <s v="Theatre and Film"/>
    <n v="57105"/>
    <s v="A"/>
    <s v="F"/>
    <m/>
    <m/>
    <s v="F12"/>
    <s v="Academic Year"/>
    <x v="2"/>
    <n v="1039"/>
  </r>
  <r>
    <s v="Young"/>
    <s v="Ian"/>
    <s v="A"/>
    <x v="108"/>
    <s v="Philosophy Department"/>
    <n v="57034"/>
    <s v="A"/>
    <s v="F"/>
    <m/>
    <m/>
    <s v="F12"/>
    <s v="Academic Year"/>
    <x v="2"/>
    <n v="1040"/>
  </r>
  <r>
    <s v="Coughlin"/>
    <s v="Heidi"/>
    <s v="L"/>
    <x v="88"/>
    <s v="Marketing"/>
    <n v="57000"/>
    <s v="A"/>
    <s v="F"/>
    <m/>
    <m/>
    <s v="F12"/>
    <s v="Academic Year"/>
    <x v="2"/>
    <n v="1041"/>
  </r>
  <r>
    <s v="Cameron"/>
    <s v="Douglas"/>
    <s v="D"/>
    <x v="362"/>
    <s v="WBGU-TV Television Service"/>
    <n v="56999"/>
    <s v="A"/>
    <s v="F"/>
    <m/>
    <m/>
    <s v="A12"/>
    <s v="Fiscal Year"/>
    <x v="0"/>
    <n v="1042"/>
  </r>
  <r>
    <s v="Blass"/>
    <s v="Peter"/>
    <s v="M"/>
    <x v="120"/>
    <s v="Chemistry Department"/>
    <n v="56922"/>
    <s v="A"/>
    <s v="F"/>
    <m/>
    <m/>
    <s v="F12"/>
    <s v="Academic Year"/>
    <x v="2"/>
    <n v="1043"/>
  </r>
  <r>
    <s v="Smith"/>
    <s v="Jeffrey"/>
    <s v="R"/>
    <x v="363"/>
    <s v="Bowen-Thompson Student Union"/>
    <n v="56908"/>
    <s v="A"/>
    <s v="F"/>
    <m/>
    <m/>
    <s v="A12"/>
    <s v="Fiscal Year"/>
    <x v="0"/>
    <n v="1044"/>
  </r>
  <r>
    <s v="Hoag"/>
    <s v="Allison"/>
    <s v="N"/>
    <x v="36"/>
    <s v="School of Art"/>
    <n v="56868"/>
    <s v="A"/>
    <s v="F"/>
    <m/>
    <m/>
    <s v="F12"/>
    <s v="Academic Year"/>
    <x v="2"/>
    <n v="1045"/>
  </r>
  <r>
    <s v="Hofacker"/>
    <s v="Keith"/>
    <s v="W"/>
    <x v="364"/>
    <s v="Musical Arts Dean"/>
    <n v="56793"/>
    <s v="A"/>
    <s v="F"/>
    <m/>
    <m/>
    <s v="A12"/>
    <s v="Fiscal Year"/>
    <x v="0"/>
    <n v="1046"/>
  </r>
  <r>
    <s v="Martin"/>
    <s v="Douglas"/>
    <s v="R"/>
    <x v="365"/>
    <s v="Chemistry Department"/>
    <n v="56772"/>
    <s v="A"/>
    <s v="F"/>
    <m/>
    <m/>
    <s v="A12"/>
    <s v="Fiscal Year"/>
    <x v="0"/>
    <n v="1047"/>
  </r>
  <r>
    <s v="De Silva"/>
    <s v="Dilum"/>
    <s v="P"/>
    <x v="36"/>
    <s v="Fire-Mathematics"/>
    <n v="56748"/>
    <s v="A"/>
    <s v="F"/>
    <m/>
    <m/>
    <s v="F12"/>
    <s v="Academic Year"/>
    <x v="2"/>
    <n v="1048"/>
  </r>
  <r>
    <s v="Somasa"/>
    <s v="Saritdikhun"/>
    <m/>
    <x v="88"/>
    <s v="School of Art"/>
    <n v="56712"/>
    <s v="A"/>
    <s v="F"/>
    <m/>
    <m/>
    <s v="F12"/>
    <s v="Academic Year"/>
    <x v="2"/>
    <n v="1049"/>
  </r>
  <r>
    <s v="Donahue"/>
    <s v="Matthew"/>
    <m/>
    <x v="120"/>
    <s v="Popular Culture"/>
    <n v="56645"/>
    <s v="C"/>
    <s v="F"/>
    <m/>
    <m/>
    <s v="F09"/>
    <s v="Academic Year"/>
    <x v="2"/>
    <n v="1050"/>
  </r>
  <r>
    <s v="Dellenbusch"/>
    <s v="Kate"/>
    <s v="E"/>
    <x v="120"/>
    <s v="Physics &amp; Astronomy"/>
    <n v="56642"/>
    <s v="A"/>
    <s v="F"/>
    <m/>
    <m/>
    <s v="F12"/>
    <s v="Academic Year"/>
    <x v="2"/>
    <n v="1051"/>
  </r>
  <r>
    <s v="May"/>
    <s v="Tamara"/>
    <s v="J"/>
    <x v="120"/>
    <s v="Fire-Biology"/>
    <n v="56578"/>
    <s v="A"/>
    <s v="F"/>
    <m/>
    <m/>
    <s v="F12"/>
    <s v="Academic Year"/>
    <x v="2"/>
    <n v="1052"/>
  </r>
  <r>
    <s v="Gross"/>
    <s v="Lindsay"/>
    <s v="J"/>
    <x v="366"/>
    <s v="Musical Arts Dean"/>
    <n v="56457"/>
    <s v="A"/>
    <s v="F"/>
    <m/>
    <m/>
    <s v="A12"/>
    <s v="Fiscal Year"/>
    <x v="0"/>
    <n v="1053"/>
  </r>
  <r>
    <s v="Garland"/>
    <s v="Kenneth"/>
    <s v="P"/>
    <x v="120"/>
    <s v="Department of Journalism &amp; PR"/>
    <n v="56287"/>
    <s v="A"/>
    <s v="F"/>
    <m/>
    <m/>
    <s v="F12"/>
    <s v="Academic Year"/>
    <x v="2"/>
    <n v="1054"/>
  </r>
  <r>
    <s v="Fleshman"/>
    <s v="Kimberly"/>
    <s v="J"/>
    <x v="367"/>
    <s v="University Libraries"/>
    <n v="56183"/>
    <s v="A"/>
    <s v="F"/>
    <m/>
    <m/>
    <s v="A12"/>
    <s v="Fiscal Year"/>
    <x v="0"/>
    <n v="1055"/>
  </r>
  <r>
    <s v="Muckerheide"/>
    <s v="Ryan"/>
    <s v="M"/>
    <x v="36"/>
    <s v="Fire-Humanities"/>
    <n v="56170"/>
    <s v="C"/>
    <s v="F"/>
    <m/>
    <m/>
    <s v="F09"/>
    <s v="Academic Year"/>
    <x v="2"/>
    <n v="1056"/>
  </r>
  <r>
    <s v="Foos"/>
    <s v="Tracy"/>
    <s v="L"/>
    <x v="368"/>
    <s v="Learning Commons"/>
    <n v="56100"/>
    <s v="A"/>
    <s v="F"/>
    <m/>
    <m/>
    <s v="A17"/>
    <s v="Fiscal Year"/>
    <x v="0"/>
    <n v="1057"/>
  </r>
  <r>
    <s v="Pump"/>
    <s v="Antra"/>
    <s v="P"/>
    <x v="304"/>
    <s v="Human Resources"/>
    <n v="56100"/>
    <s v="A"/>
    <s v="F"/>
    <m/>
    <m/>
    <s v="A12"/>
    <s v="Fiscal Year"/>
    <x v="0"/>
    <n v="1058"/>
  </r>
  <r>
    <s v="Moninger"/>
    <s v="Kyle"/>
    <s v="B"/>
    <x v="88"/>
    <s v="Applied Statistics/Oper Res"/>
    <n v="56098"/>
    <s v="A"/>
    <s v="F"/>
    <m/>
    <m/>
    <s v="F12"/>
    <s v="Academic Year"/>
    <x v="2"/>
    <n v="1059"/>
  </r>
  <r>
    <s v="Gutierrez"/>
    <s v="Andrea"/>
    <s v="D"/>
    <x v="369"/>
    <s v="Cooperative Education"/>
    <n v="56064"/>
    <s v="A"/>
    <s v="F"/>
    <m/>
    <m/>
    <s v="A12"/>
    <s v="Fiscal Year"/>
    <x v="0"/>
    <n v="1060"/>
  </r>
  <r>
    <s v="Molek"/>
    <s v="Joseph"/>
    <m/>
    <x v="370"/>
    <s v="Controller's Office"/>
    <n v="56000"/>
    <s v="A"/>
    <s v="F"/>
    <m/>
    <m/>
    <s v="A12"/>
    <s v="Fiscal Year"/>
    <x v="0"/>
    <n v="1061"/>
  </r>
  <r>
    <s v="Horne"/>
    <s v="Susan"/>
    <s v="E"/>
    <x v="88"/>
    <s v="Applied Statistics/Oper Res"/>
    <n v="56000"/>
    <s v="C"/>
    <s v="F"/>
    <m/>
    <m/>
    <s v="F09"/>
    <s v="Academic Year"/>
    <x v="2"/>
    <n v="1062"/>
  </r>
  <r>
    <s v="Lewis"/>
    <s v="David"/>
    <s v="R"/>
    <x v="371"/>
    <s v="University Libraries"/>
    <n v="56000"/>
    <s v="A"/>
    <s v="F"/>
    <m/>
    <m/>
    <s v="FLB"/>
    <s v="Fiscal Year"/>
    <x v="3"/>
    <n v="1063"/>
  </r>
  <r>
    <s v="Snyder"/>
    <s v="Kacee"/>
    <s v="F"/>
    <x v="372"/>
    <s v="Honors College"/>
    <n v="55987"/>
    <s v="A"/>
    <s v="F"/>
    <m/>
    <m/>
    <s v="A12"/>
    <s v="Fiscal Year"/>
    <x v="0"/>
    <n v="1064"/>
  </r>
  <r>
    <s v="Galan"/>
    <s v="Leslie"/>
    <m/>
    <x v="356"/>
    <s v="Musical Arts Dean"/>
    <n v="55977"/>
    <s v="A"/>
    <s v="F"/>
    <m/>
    <m/>
    <s v="A12"/>
    <s v="Fiscal Year"/>
    <x v="0"/>
    <n v="1065"/>
  </r>
  <r>
    <s v="Chafee"/>
    <s v="Cheryl"/>
    <s v="L"/>
    <x v="60"/>
    <s v="Fire-Admissions"/>
    <n v="55944"/>
    <s v="A"/>
    <s v="F"/>
    <m/>
    <m/>
    <s v="A12"/>
    <s v="Fiscal Year"/>
    <x v="0"/>
    <n v="1066"/>
  </r>
  <r>
    <s v="Barnes"/>
    <s v="James"/>
    <s v="L"/>
    <x v="373"/>
    <s v="School of Media and Comm"/>
    <n v="55926"/>
    <s v="A"/>
    <s v="F"/>
    <m/>
    <m/>
    <s v="A12"/>
    <s v="Fiscal Year"/>
    <x v="0"/>
    <n v="1067"/>
  </r>
  <r>
    <s v="Coletta"/>
    <s v="Charles"/>
    <s v="A"/>
    <x v="120"/>
    <s v="School of Cultural &amp; Critical"/>
    <n v="55923"/>
    <s v="A"/>
    <s v="F"/>
    <n v="2500"/>
    <m/>
    <s v="F12"/>
    <s v="Academic Year"/>
    <x v="2"/>
    <n v="1068"/>
  </r>
  <r>
    <s v="Hoy"/>
    <s v="Cheryl"/>
    <s v="A"/>
    <x v="108"/>
    <s v="General Studies Writing Prog"/>
    <n v="55855"/>
    <s v="A"/>
    <s v="F"/>
    <m/>
    <m/>
    <s v="F12"/>
    <s v="Academic Year"/>
    <x v="2"/>
    <n v="1069"/>
  </r>
  <r>
    <s v="Fall"/>
    <s v="Jodi"/>
    <s v="A"/>
    <x v="108"/>
    <s v="VCT-Tech Education"/>
    <n v="55847"/>
    <s v="A"/>
    <s v="F"/>
    <m/>
    <m/>
    <s v="F12"/>
    <s v="Academic Year"/>
    <x v="2"/>
    <n v="1070"/>
  </r>
  <r>
    <s v="Buehrer"/>
    <s v="Jolene"/>
    <s v="K"/>
    <x v="108"/>
    <s v="Fire-Humanities"/>
    <n v="55802"/>
    <s v="A"/>
    <s v="F"/>
    <n v="6000"/>
    <m/>
    <s v="F12"/>
    <s v="Academic Year"/>
    <x v="2"/>
    <n v="1071"/>
  </r>
  <r>
    <s v="Darke"/>
    <s v="Ann"/>
    <s v="M"/>
    <x v="120"/>
    <s v="Math and Statistics Dept"/>
    <n v="55738"/>
    <s v="A"/>
    <s v="F"/>
    <n v="1400"/>
    <m/>
    <s v="F12"/>
    <s v="Academic Year"/>
    <x v="2"/>
    <n v="1072"/>
  </r>
  <r>
    <s v="Celestino-Boes"/>
    <s v="Christine"/>
    <m/>
    <x v="374"/>
    <s v="Admissions Office"/>
    <n v="55710"/>
    <s v="A"/>
    <s v="F"/>
    <m/>
    <m/>
    <s v="A12"/>
    <s v="Fiscal Year"/>
    <x v="0"/>
    <n v="1073"/>
  </r>
  <r>
    <s v="Light"/>
    <s v="Ruthy"/>
    <m/>
    <x v="108"/>
    <s v="School of Art"/>
    <n v="55623"/>
    <s v="A"/>
    <s v="F"/>
    <m/>
    <m/>
    <s v="F12"/>
    <s v="Academic Year"/>
    <x v="2"/>
    <n v="1074"/>
  </r>
  <r>
    <s v="Moser"/>
    <s v="Candice"/>
    <s v="D"/>
    <x v="375"/>
    <s v="Financial Aid"/>
    <n v="55590"/>
    <s v="A"/>
    <s v="F"/>
    <m/>
    <m/>
    <s v="A12"/>
    <s v="Fiscal Year"/>
    <x v="0"/>
    <n v="1075"/>
  </r>
  <r>
    <s v="Rice"/>
    <s v="David"/>
    <s v="M"/>
    <x v="60"/>
    <s v="Nontraditional/Military Office"/>
    <n v="55502"/>
    <s v="A"/>
    <s v="F"/>
    <m/>
    <m/>
    <s v="A12"/>
    <s v="Fiscal Year"/>
    <x v="0"/>
    <n v="1076"/>
  </r>
  <r>
    <s v="Jones"/>
    <s v="Harland"/>
    <s v="W"/>
    <x v="108"/>
    <s v="General Studies Writing Prog"/>
    <n v="55474"/>
    <s v="A"/>
    <s v="F"/>
    <m/>
    <m/>
    <s v="F12"/>
    <s v="Academic Year"/>
    <x v="2"/>
    <n v="1077"/>
  </r>
  <r>
    <s v="Butler"/>
    <s v="Jeremy"/>
    <s v="M"/>
    <x v="376"/>
    <s v="Regional Book Depository"/>
    <n v="55469"/>
    <s v="A"/>
    <s v="F"/>
    <m/>
    <m/>
    <s v="A12"/>
    <s v="Fiscal Year"/>
    <x v="0"/>
    <n v="1078"/>
  </r>
  <r>
    <s v="Xu"/>
    <s v="Hong"/>
    <m/>
    <x v="258"/>
    <s v="Institutional Research"/>
    <n v="55453"/>
    <s v="A"/>
    <s v="F"/>
    <m/>
    <m/>
    <s v="A12"/>
    <s v="Fiscal Year"/>
    <x v="0"/>
    <n v="1079"/>
  </r>
  <r>
    <s v="Taylor"/>
    <s v="Keisha"/>
    <s v="M"/>
    <x v="60"/>
    <s v="Career Center"/>
    <n v="55416"/>
    <s v="A"/>
    <s v="F"/>
    <m/>
    <m/>
    <s v="A12"/>
    <s v="Fiscal Year"/>
    <x v="0"/>
    <n v="1080"/>
  </r>
  <r>
    <s v="Saltzman"/>
    <s v="David"/>
    <s v="J"/>
    <x v="88"/>
    <s v="Music Performance Studies"/>
    <n v="55414"/>
    <s v="A"/>
    <s v="F"/>
    <m/>
    <m/>
    <s v="F12"/>
    <s v="Academic Year"/>
    <x v="2"/>
    <n v="1081"/>
  </r>
  <r>
    <s v="Sabo"/>
    <s v="Dustin"/>
    <s v="M"/>
    <x v="60"/>
    <s v="Admissions Office"/>
    <n v="55412"/>
    <s v="A"/>
    <s v="F"/>
    <m/>
    <m/>
    <s v="A12"/>
    <s v="Fiscal Year"/>
    <x v="0"/>
    <n v="1082"/>
  </r>
  <r>
    <s v="Schaeffer"/>
    <s v="Sharon"/>
    <s v="M"/>
    <x v="88"/>
    <s v="Public &amp; Allied Health"/>
    <n v="55336"/>
    <s v="A"/>
    <s v="F"/>
    <m/>
    <m/>
    <s v="F12"/>
    <s v="Academic Year"/>
    <x v="2"/>
    <n v="1083"/>
  </r>
  <r>
    <s v="Borcherdt"/>
    <s v="Kristi"/>
    <s v="K"/>
    <x v="120"/>
    <s v="Schl of Intervention Svcs"/>
    <n v="55105"/>
    <s v="A"/>
    <s v="F"/>
    <m/>
    <m/>
    <s v="F12"/>
    <s v="Academic Year"/>
    <x v="2"/>
    <n v="1084"/>
  </r>
  <r>
    <s v="DiMasso"/>
    <s v="Ashely"/>
    <s v="N"/>
    <x v="377"/>
    <s v="BG1 Card"/>
    <n v="55080"/>
    <s v="A"/>
    <s v="F"/>
    <m/>
    <m/>
    <s v="A12"/>
    <s v="Fiscal Year"/>
    <x v="0"/>
    <n v="1085"/>
  </r>
  <r>
    <s v="Goodman"/>
    <s v="Joe"/>
    <s v="L"/>
    <x v="378"/>
    <s v="WBGU-TV Television Service"/>
    <n v="55080"/>
    <s v="A"/>
    <s v="F"/>
    <m/>
    <m/>
    <s v="A12"/>
    <s v="Fiscal Year"/>
    <x v="0"/>
    <n v="1086"/>
  </r>
  <r>
    <s v="Mitova"/>
    <s v="Mariana"/>
    <s v="A"/>
    <x v="120"/>
    <s v="Family &amp; Consumer Sciences"/>
    <n v="55048"/>
    <s v="A"/>
    <s v="F"/>
    <n v="1500"/>
    <m/>
    <s v="F12"/>
    <s v="Academic Year"/>
    <x v="2"/>
    <n v="1087"/>
  </r>
  <r>
    <s v="Miller"/>
    <s v="Christina"/>
    <s v="M"/>
    <x v="120"/>
    <s v="Math and Statistics Dept"/>
    <n v="55036"/>
    <s v="A"/>
    <s v="F"/>
    <m/>
    <m/>
    <s v="F12"/>
    <s v="Academic Year"/>
    <x v="2"/>
    <n v="1088"/>
  </r>
  <r>
    <s v="Kline"/>
    <s v="Robert"/>
    <s v="J"/>
    <x v="379"/>
    <s v="A&amp;S Dean"/>
    <n v="55005"/>
    <s v="A"/>
    <s v="F"/>
    <m/>
    <m/>
    <s v="A12"/>
    <s v="Fiscal Year"/>
    <x v="0"/>
    <n v="1089"/>
  </r>
  <r>
    <s v="Shealy"/>
    <s v="Candace"/>
    <s v="M"/>
    <x v="88"/>
    <s v="Fire-Applied Science"/>
    <n v="55002"/>
    <s v="C"/>
    <s v="F"/>
    <m/>
    <m/>
    <s v="F09"/>
    <s v="Academic Year"/>
    <x v="2"/>
    <n v="1090"/>
  </r>
  <r>
    <s v="Coppes"/>
    <s v="Danielle"/>
    <s v="L"/>
    <x v="380"/>
    <s v="Intercollegiate Athletics"/>
    <n v="55000"/>
    <s v="A"/>
    <s v="F"/>
    <m/>
    <m/>
    <s v="A12"/>
    <s v="Fiscal Year"/>
    <x v="0"/>
    <n v="1091"/>
  </r>
  <r>
    <s v="Prince"/>
    <s v="James"/>
    <s v="J"/>
    <x v="381"/>
    <s v="University Libraries"/>
    <n v="55000"/>
    <s v="C"/>
    <s v="F"/>
    <m/>
    <m/>
    <s v="A10"/>
    <s v="10 Month"/>
    <x v="0"/>
    <n v="1092"/>
  </r>
  <r>
    <s v="Nees-Carver"/>
    <s v="Heidi"/>
    <s v="L"/>
    <x v="36"/>
    <s v="Theatre and Film"/>
    <n v="55000"/>
    <s v="A"/>
    <s v="F"/>
    <m/>
    <m/>
    <s v="F12"/>
    <s v="Academic Year"/>
    <x v="2"/>
    <n v="1093"/>
  </r>
  <r>
    <s v="Stokely"/>
    <s v="Michelle"/>
    <m/>
    <x v="88"/>
    <s v="Ethnic Studies"/>
    <n v="55000"/>
    <s v="A"/>
    <s v="F"/>
    <m/>
    <m/>
    <s v="F12"/>
    <s v="Academic Year"/>
    <x v="2"/>
    <n v="1094"/>
  </r>
  <r>
    <s v="Baranski"/>
    <s v="Jenifer"/>
    <s v="M"/>
    <x v="382"/>
    <s v="Animal Facility Operation"/>
    <n v="54931"/>
    <s v="A"/>
    <s v="F"/>
    <m/>
    <m/>
    <s v="A12"/>
    <s v="Fiscal Year"/>
    <x v="0"/>
    <n v="1095"/>
  </r>
  <r>
    <s v="Codding"/>
    <s v="Charles"/>
    <s v="L"/>
    <x v="383"/>
    <s v="Chemistry Department"/>
    <n v="54931"/>
    <s v="A"/>
    <s v="F"/>
    <m/>
    <m/>
    <s v="A12"/>
    <s v="Fiscal Year"/>
    <x v="0"/>
    <n v="1096"/>
  </r>
  <r>
    <s v="Stearns"/>
    <s v="Susan"/>
    <s v="M"/>
    <x v="60"/>
    <s v="Cosmos"/>
    <n v="54931"/>
    <s v="A"/>
    <s v="F"/>
    <m/>
    <m/>
    <s v="A12"/>
    <s v="Fiscal Year"/>
    <x v="0"/>
    <n v="1097"/>
  </r>
  <r>
    <s v="Walton"/>
    <s v="Jason"/>
    <s v="D"/>
    <x v="384"/>
    <s v="School of Art"/>
    <n v="54931"/>
    <s v="A"/>
    <s v="F"/>
    <m/>
    <m/>
    <s v="A12"/>
    <s v="Fiscal Year"/>
    <x v="0"/>
    <n v="1098"/>
  </r>
  <r>
    <s v="Kasch"/>
    <s v="Richard"/>
    <s v="T"/>
    <x v="188"/>
    <s v="Information Technology Service"/>
    <n v="54884"/>
    <s v="A"/>
    <s v="F"/>
    <m/>
    <m/>
    <s v="A17"/>
    <s v="Fiscal Year"/>
    <x v="0"/>
    <n v="1099"/>
  </r>
  <r>
    <s v="Arthur"/>
    <s v="Adam"/>
    <s v="L"/>
    <x v="385"/>
    <s v="Information Technology Service"/>
    <n v="54781"/>
    <s v="A"/>
    <s v="F"/>
    <m/>
    <m/>
    <s v="A12"/>
    <s v="Fiscal Year"/>
    <x v="0"/>
    <n v="1100"/>
  </r>
  <r>
    <s v="Homan"/>
    <s v="Kathrine"/>
    <s v="M"/>
    <x v="386"/>
    <s v="Information Technology Service"/>
    <n v="54781"/>
    <s v="A"/>
    <s v="F"/>
    <m/>
    <m/>
    <s v="A12"/>
    <s v="Fiscal Year"/>
    <x v="0"/>
    <n v="1101"/>
  </r>
  <r>
    <s v="Warnke"/>
    <s v="Jennifer"/>
    <s v="K"/>
    <x v="108"/>
    <s v="English Department"/>
    <n v="54776"/>
    <s v="A"/>
    <s v="F"/>
    <m/>
    <m/>
    <s v="F12"/>
    <s v="Academic Year"/>
    <x v="2"/>
    <n v="1102"/>
  </r>
  <r>
    <s v="Gordon Schulz"/>
    <s v="Jasmine"/>
    <s v="D"/>
    <x v="387"/>
    <s v="A&amp;S Dean"/>
    <n v="54718"/>
    <s v="A"/>
    <s v="F"/>
    <n v="5000"/>
    <m/>
    <s v="A12"/>
    <s v="Fiscal Year"/>
    <x v="0"/>
    <n v="1103"/>
  </r>
  <r>
    <s v="Dickerson"/>
    <s v="Greg"/>
    <m/>
    <x v="388"/>
    <s v="Student Services EDHD"/>
    <n v="54699"/>
    <s v="A"/>
    <s v="F"/>
    <m/>
    <m/>
    <s v="A12"/>
    <s v="Fiscal Year"/>
    <x v="0"/>
    <n v="1104"/>
  </r>
  <r>
    <s v="Spitler"/>
    <s v="Cynthia"/>
    <s v="A"/>
    <x v="88"/>
    <s v="Human Services Department"/>
    <n v="54684"/>
    <s v="A"/>
    <s v="F"/>
    <m/>
    <m/>
    <s v="F12"/>
    <s v="Academic Year"/>
    <x v="2"/>
    <n v="1105"/>
  </r>
  <r>
    <s v="Bailey"/>
    <s v="Cynthia"/>
    <s v="M"/>
    <x v="120"/>
    <s v="Fire-Applied Science"/>
    <n v="54630"/>
    <s v="A"/>
    <s v="F"/>
    <m/>
    <m/>
    <s v="F12"/>
    <s v="Academic Year"/>
    <x v="2"/>
    <n v="1106"/>
  </r>
  <r>
    <s v="Ammidown"/>
    <s v="Stephen"/>
    <s v="E"/>
    <x v="389"/>
    <s v="University Libraries"/>
    <n v="54570"/>
    <s v="A"/>
    <s v="F"/>
    <m/>
    <m/>
    <s v="A12"/>
    <s v="Fiscal Year"/>
    <x v="0"/>
    <n v="1107"/>
  </r>
  <r>
    <s v="Didelot"/>
    <s v="Julie"/>
    <s v="A"/>
    <x v="120"/>
    <s v="Fire-Political Science"/>
    <n v="54535"/>
    <s v="A"/>
    <s v="F"/>
    <m/>
    <m/>
    <s v="F12"/>
    <s v="Academic Year"/>
    <x v="2"/>
    <n v="1108"/>
  </r>
  <r>
    <s v="Rider"/>
    <s v="Tonya"/>
    <s v="L"/>
    <x v="88"/>
    <s v="Human Services Department"/>
    <n v="54510"/>
    <s v="A"/>
    <s v="F"/>
    <m/>
    <m/>
    <s v="F12"/>
    <s v="Academic Year"/>
    <x v="2"/>
    <n v="1109"/>
  </r>
  <r>
    <s v="Black"/>
    <s v="Karen"/>
    <s v="A"/>
    <x v="88"/>
    <s v="Fire-Applied Science"/>
    <n v="54479"/>
    <s v="C"/>
    <s v="F"/>
    <n v="2000"/>
    <m/>
    <s v="F09"/>
    <s v="Academic Year"/>
    <x v="2"/>
    <n v="1110"/>
  </r>
  <r>
    <s v="Tabaczynski"/>
    <s v="Tracy"/>
    <m/>
    <x v="390"/>
    <s v="TRIO Programs"/>
    <n v="54447"/>
    <s v="A"/>
    <s v="F"/>
    <m/>
    <m/>
    <s v="A12"/>
    <s v="Fiscal Year"/>
    <x v="0"/>
    <n v="1111"/>
  </r>
  <r>
    <s v="Peiffer"/>
    <s v="Leann"/>
    <s v="M"/>
    <x v="304"/>
    <s v="Bursar's Office"/>
    <n v="54393"/>
    <s v="A"/>
    <s v="F"/>
    <m/>
    <m/>
    <s v="A12"/>
    <s v="Fiscal Year"/>
    <x v="0"/>
    <n v="1112"/>
  </r>
  <r>
    <s v="Keegan"/>
    <s v="Erin"/>
    <s v="E"/>
    <x v="391"/>
    <s v="Campus Services"/>
    <n v="54387"/>
    <s v="A"/>
    <s v="F"/>
    <m/>
    <m/>
    <s v="A12"/>
    <s v="Fiscal Year"/>
    <x v="0"/>
    <n v="1113"/>
  </r>
  <r>
    <s v="Zirkes"/>
    <s v="Sandra"/>
    <s v="L"/>
    <x v="120"/>
    <s v="Math and Statistics Dept"/>
    <n v="54381"/>
    <s v="A"/>
    <s v="F"/>
    <n v="1200"/>
    <m/>
    <s v="F12"/>
    <s v="Academic Year"/>
    <x v="2"/>
    <n v="1114"/>
  </r>
  <r>
    <s v="Rzicznek"/>
    <s v="Frank"/>
    <s v="D"/>
    <x v="108"/>
    <s v="General Studies Writing Prog"/>
    <n v="54373"/>
    <s v="A"/>
    <s v="F"/>
    <m/>
    <m/>
    <s v="F12"/>
    <s v="Academic Year"/>
    <x v="2"/>
    <n v="1115"/>
  </r>
  <r>
    <s v="Sears"/>
    <s v="Martha"/>
    <s v="E"/>
    <x v="392"/>
    <s v="College of Education - Admin"/>
    <n v="54370"/>
    <s v="A"/>
    <s v="F"/>
    <m/>
    <m/>
    <s v="A12"/>
    <s v="Fiscal Year"/>
    <x v="0"/>
    <n v="1116"/>
  </r>
  <r>
    <s v="Ash"/>
    <s v="Bethany"/>
    <s v="L"/>
    <x v="393"/>
    <s v="Cosmos"/>
    <n v="54366"/>
    <s v="A"/>
    <s v="F"/>
    <m/>
    <m/>
    <s v="A12"/>
    <s v="Fiscal Year"/>
    <x v="0"/>
    <n v="1117"/>
  </r>
  <r>
    <s v="Brandeberry"/>
    <s v="Allison"/>
    <s v="R"/>
    <x v="394"/>
    <s v="University Libraries"/>
    <n v="54366"/>
    <s v="A"/>
    <s v="F"/>
    <m/>
    <m/>
    <s v="A12"/>
    <s v="Fiscal Year"/>
    <x v="0"/>
    <n v="1118"/>
  </r>
  <r>
    <s v="Jones"/>
    <s v="Derrick"/>
    <s v="A"/>
    <x v="395"/>
    <s v="Office of Residence Life"/>
    <n v="54366"/>
    <s v="A"/>
    <s v="F"/>
    <m/>
    <m/>
    <s v="A12"/>
    <s v="Fiscal Year"/>
    <x v="0"/>
    <n v="1119"/>
  </r>
  <r>
    <s v="Serfozo"/>
    <s v="Lois"/>
    <s v="K"/>
    <x v="293"/>
    <s v="Dining Services"/>
    <n v="54356"/>
    <s v="A"/>
    <s v="F"/>
    <m/>
    <m/>
    <s v="A12"/>
    <s v="Fiscal Year"/>
    <x v="0"/>
    <n v="1120"/>
  </r>
  <r>
    <s v="Spathelf"/>
    <s v="Clare"/>
    <m/>
    <x v="396"/>
    <s v="Office of Student Retention"/>
    <n v="54334"/>
    <s v="A"/>
    <s v="F"/>
    <m/>
    <m/>
    <s v="A12"/>
    <s v="Fiscal Year"/>
    <x v="0"/>
    <n v="1121"/>
  </r>
  <r>
    <s v="Wagner"/>
    <s v="Amy"/>
    <s v="K"/>
    <x v="120"/>
    <s v="Biological Science"/>
    <n v="54325"/>
    <s v="A"/>
    <s v="F"/>
    <m/>
    <m/>
    <s v="F12"/>
    <s v="Academic Year"/>
    <x v="2"/>
    <n v="1122"/>
  </r>
  <r>
    <s v="Inkrott"/>
    <s v="Mary Kay"/>
    <m/>
    <x v="397"/>
    <s v="Advising Services"/>
    <n v="54315"/>
    <s v="A"/>
    <s v="F"/>
    <m/>
    <m/>
    <s v="A12"/>
    <s v="Fiscal Year"/>
    <x v="0"/>
    <n v="1123"/>
  </r>
  <r>
    <s v="Zamudio"/>
    <s v="Marcos"/>
    <s v="L"/>
    <x v="276"/>
    <s v="Information Technology Service"/>
    <n v="54309"/>
    <s v="A"/>
    <s v="F"/>
    <m/>
    <m/>
    <s v="A12"/>
    <s v="Fiscal Year"/>
    <x v="0"/>
    <n v="1124"/>
  </r>
  <r>
    <s v="Kontos"/>
    <s v="Victoria"/>
    <s v="A"/>
    <x v="398"/>
    <s v="Fire-Admissions"/>
    <n v="54288"/>
    <s v="H"/>
    <s v="F"/>
    <m/>
    <m/>
    <s v="A12"/>
    <s v="Fiscal Year"/>
    <x v="0"/>
    <n v="1125"/>
  </r>
  <r>
    <s v="Leatherbury"/>
    <s v="Sean"/>
    <s v="V"/>
    <x v="36"/>
    <s v="School of Art"/>
    <n v="54287"/>
    <s v="A"/>
    <s v="F"/>
    <m/>
    <m/>
    <s v="F12"/>
    <s v="Academic Year"/>
    <x v="2"/>
    <n v="1126"/>
  </r>
  <r>
    <s v="Cloud"/>
    <s v="Abigail"/>
    <s v="A"/>
    <x v="120"/>
    <s v="English Department"/>
    <n v="54234"/>
    <s v="A"/>
    <s v="F"/>
    <m/>
    <m/>
    <s v="F12"/>
    <s v="Academic Year"/>
    <x v="2"/>
    <n v="1127"/>
  </r>
  <r>
    <s v="Fletcher"/>
    <s v="Chad"/>
    <s v="E"/>
    <x v="276"/>
    <s v="Information Technology Service"/>
    <n v="54229"/>
    <s v="A"/>
    <s v="F"/>
    <m/>
    <m/>
    <s v="A12"/>
    <s v="Fiscal Year"/>
    <x v="0"/>
    <n v="1128"/>
  </r>
  <r>
    <s v="Heater"/>
    <s v="Vannon"/>
    <s v="A"/>
    <x v="399"/>
    <s v="Controller's Office"/>
    <n v="54184"/>
    <s v="A"/>
    <s v="F"/>
    <m/>
    <m/>
    <s v="A12"/>
    <s v="Fiscal Year"/>
    <x v="0"/>
    <n v="1129"/>
  </r>
  <r>
    <s v="Puder"/>
    <s v="Carol"/>
    <s v="M"/>
    <x v="400"/>
    <s v="Fire-Applied Science"/>
    <n v="54119"/>
    <s v="C"/>
    <s v="F"/>
    <m/>
    <m/>
    <s v="A10"/>
    <s v="10 Month"/>
    <x v="0"/>
    <n v="1130"/>
  </r>
  <r>
    <s v="Murphy"/>
    <s v="Colleen"/>
    <s v="E"/>
    <x v="120"/>
    <s v="School of HMSLS"/>
    <n v="54107"/>
    <s v="A"/>
    <s v="F"/>
    <n v="1000"/>
    <m/>
    <s v="F12"/>
    <s v="Academic Year"/>
    <x v="2"/>
    <n v="1131"/>
  </r>
  <r>
    <s v="Erickson"/>
    <s v="David"/>
    <s v="E"/>
    <x v="120"/>
    <s v="Chemistry Department"/>
    <n v="54103"/>
    <s v="A"/>
    <s v="F"/>
    <m/>
    <m/>
    <s v="F12"/>
    <s v="Academic Year"/>
    <x v="2"/>
    <n v="1132"/>
  </r>
  <r>
    <s v="Barnes-Hanna"/>
    <s v="Emily"/>
    <s v="N"/>
    <x v="401"/>
    <s v="Medical Laboratory Science"/>
    <n v="54060"/>
    <s v="A"/>
    <s v="F"/>
    <m/>
    <m/>
    <s v="A12"/>
    <s v="Fiscal Year"/>
    <x v="0"/>
    <n v="1133"/>
  </r>
  <r>
    <s v="Howell"/>
    <s v="Leah"/>
    <s v="M"/>
    <x v="333"/>
    <s v="Office of Campus Activities"/>
    <n v="54060"/>
    <s v="A"/>
    <s v="F"/>
    <m/>
    <m/>
    <s v="A12"/>
    <s v="Fiscal Year"/>
    <x v="0"/>
    <n v="1134"/>
  </r>
  <r>
    <s v="Maxwell"/>
    <s v="Joshua"/>
    <s v="A"/>
    <x v="402"/>
    <s v="Office of Residence Life"/>
    <n v="54060"/>
    <s v="A"/>
    <s v="F"/>
    <m/>
    <m/>
    <s v="A12"/>
    <s v="Fiscal Year"/>
    <x v="0"/>
    <n v="1135"/>
  </r>
  <r>
    <s v="McCutcheon"/>
    <s v="Angela"/>
    <s v="M"/>
    <x v="403"/>
    <s v="Graduate College"/>
    <n v="54060"/>
    <s v="A"/>
    <s v="F"/>
    <m/>
    <m/>
    <s v="A12"/>
    <s v="Fiscal Year"/>
    <x v="0"/>
    <n v="1136"/>
  </r>
  <r>
    <s v="Fullenkamp"/>
    <s v="Laura"/>
    <s v="J"/>
    <x v="88"/>
    <s v="Human Services Department"/>
    <n v="53938"/>
    <s v="A"/>
    <s v="F"/>
    <m/>
    <m/>
    <s v="F12"/>
    <s v="Academic Year"/>
    <x v="2"/>
    <n v="1137"/>
  </r>
  <r>
    <s v="Anzicek"/>
    <s v="Emily"/>
    <s v="B"/>
    <x v="120"/>
    <s v="Dept of Communication"/>
    <n v="53910"/>
    <s v="C"/>
    <s v="F"/>
    <m/>
    <m/>
    <s v="F09"/>
    <s v="Academic Year"/>
    <x v="2"/>
    <n v="1138"/>
  </r>
  <r>
    <s v="Schortgen"/>
    <s v="Wendy"/>
    <m/>
    <x v="404"/>
    <s v="University Bookstore"/>
    <n v="53908"/>
    <s v="A"/>
    <s v="F"/>
    <m/>
    <m/>
    <s v="A12"/>
    <s v="Fiscal Year"/>
    <x v="0"/>
    <n v="1139"/>
  </r>
  <r>
    <s v="McManus"/>
    <s v="Robert"/>
    <s v="L"/>
    <x v="120"/>
    <s v="General Studies Writing Prog"/>
    <n v="53877"/>
    <s v="A"/>
    <s v="F"/>
    <m/>
    <m/>
    <s v="F12"/>
    <s v="Academic Year"/>
    <x v="2"/>
    <n v="1140"/>
  </r>
  <r>
    <s v="McManus"/>
    <s v="Ralph"/>
    <s v="A"/>
    <x v="276"/>
    <s v="Information Technology Service"/>
    <n v="53875"/>
    <s v="A"/>
    <s v="F"/>
    <m/>
    <m/>
    <s v="A12"/>
    <s v="Fiscal Year"/>
    <x v="0"/>
    <n v="1141"/>
  </r>
  <r>
    <s v="Neves"/>
    <s v="Kevin"/>
    <s v="J"/>
    <x v="88"/>
    <s v="Biological Science"/>
    <n v="53868"/>
    <s v="A"/>
    <s v="F"/>
    <m/>
    <m/>
    <s v="F12"/>
    <s v="Academic Year"/>
    <x v="2"/>
    <n v="1142"/>
  </r>
  <r>
    <s v="Steiner"/>
    <s v="Judith"/>
    <s v="E"/>
    <x v="405"/>
    <s v="Cosmos"/>
    <n v="53854"/>
    <s v="A"/>
    <s v="F"/>
    <m/>
    <m/>
    <s v="A12"/>
    <s v="Fiscal Year"/>
    <x v="0"/>
    <n v="1143"/>
  </r>
  <r>
    <s v="Alvarez"/>
    <s v="Carmen"/>
    <s v="L"/>
    <x v="120"/>
    <s v="World Languages and Cultures"/>
    <n v="53792"/>
    <s v="A"/>
    <s v="F"/>
    <m/>
    <m/>
    <s v="F12"/>
    <s v="Academic Year"/>
    <x v="2"/>
    <n v="1144"/>
  </r>
  <r>
    <s v="Buening"/>
    <s v="Jennifer"/>
    <s v="E"/>
    <x v="406"/>
    <s v="Fire-Student Services"/>
    <n v="53750"/>
    <s v="A"/>
    <s v="F"/>
    <m/>
    <m/>
    <s v="A12"/>
    <s v="Fiscal Year"/>
    <x v="0"/>
    <n v="1145"/>
  </r>
  <r>
    <s v="McGinley"/>
    <s v="Tracy"/>
    <s v="G"/>
    <x v="120"/>
    <s v="Fire-Political Science"/>
    <n v="53683"/>
    <s v="A"/>
    <s v="F"/>
    <n v="2000"/>
    <m/>
    <s v="F12"/>
    <s v="Academic Year"/>
    <x v="2"/>
    <n v="1146"/>
  </r>
  <r>
    <s v="Guzman"/>
    <s v="Raquel"/>
    <m/>
    <x v="276"/>
    <s v="Information Technology Service"/>
    <n v="53678"/>
    <s v="A"/>
    <s v="F"/>
    <m/>
    <m/>
    <s v="A12"/>
    <s v="Fiscal Year"/>
    <x v="0"/>
    <n v="1147"/>
  </r>
  <r>
    <s v="Brown"/>
    <s v="Ana"/>
    <s v="C"/>
    <x v="407"/>
    <s v="Office of Residence Life"/>
    <n v="53650"/>
    <s v="A"/>
    <s v="F"/>
    <m/>
    <m/>
    <s v="A12"/>
    <s v="Fiscal Year"/>
    <x v="0"/>
    <n v="1148"/>
  </r>
  <r>
    <s v="Mierzejewski"/>
    <s v="Grant"/>
    <m/>
    <x v="408"/>
    <s v="Intrnl Programs &amp; Partnerships"/>
    <n v="53646"/>
    <s v="A"/>
    <s v="F"/>
    <m/>
    <m/>
    <s v="A12"/>
    <s v="Fiscal Year"/>
    <x v="0"/>
    <n v="1149"/>
  </r>
  <r>
    <s v="Muir"/>
    <s v="Heather"/>
    <s v="A"/>
    <x v="120"/>
    <s v="School of HMSLS"/>
    <n v="53481"/>
    <s v="A"/>
    <s v="F"/>
    <m/>
    <m/>
    <s v="F12"/>
    <s v="Academic Year"/>
    <x v="2"/>
    <n v="1150"/>
  </r>
  <r>
    <s v="Gebauer"/>
    <s v="Jodi"/>
    <s v="L"/>
    <x v="276"/>
    <s v="Information Technology Service"/>
    <n v="53403"/>
    <s v="A"/>
    <s v="F"/>
    <m/>
    <m/>
    <s v="A12"/>
    <s v="Fiscal Year"/>
    <x v="0"/>
    <n v="1151"/>
  </r>
  <r>
    <s v="Cannone"/>
    <s v="Jamie"/>
    <s v="J"/>
    <x v="409"/>
    <s v="Chemistry Department"/>
    <n v="53328"/>
    <s v="A"/>
    <s v="F"/>
    <m/>
    <m/>
    <s v="A12"/>
    <s v="Fiscal Year"/>
    <x v="0"/>
    <n v="1152"/>
  </r>
  <r>
    <s v="Carpenter"/>
    <s v="Andrew"/>
    <s v="D"/>
    <x v="410"/>
    <s v="WBGU-TV Television Service"/>
    <n v="53328"/>
    <s v="A"/>
    <s v="F"/>
    <m/>
    <m/>
    <s v="A12"/>
    <s v="Fiscal Year"/>
    <x v="0"/>
    <n v="1153"/>
  </r>
  <r>
    <s v="Dowlen"/>
    <s v="Lakeshia"/>
    <s v="S"/>
    <x v="333"/>
    <s v="Office of the Dean of Students"/>
    <n v="53328"/>
    <s v="A"/>
    <s v="F"/>
    <m/>
    <m/>
    <s v="A12"/>
    <s v="Fiscal Year"/>
    <x v="0"/>
    <n v="1154"/>
  </r>
  <r>
    <s v="Davis"/>
    <s v="Kim"/>
    <s v="M"/>
    <x v="411"/>
    <s v="Controller's Office"/>
    <n v="53321"/>
    <s v="A"/>
    <s v="F"/>
    <m/>
    <m/>
    <s v="A12"/>
    <s v="Fiscal Year"/>
    <x v="0"/>
    <n v="1155"/>
  </r>
  <r>
    <s v="Earl"/>
    <s v="Teresa"/>
    <s v="M"/>
    <x v="412"/>
    <s v="Controller's Office"/>
    <n v="53321"/>
    <s v="A"/>
    <s v="F"/>
    <m/>
    <m/>
    <s v="A12"/>
    <s v="Fiscal Year"/>
    <x v="0"/>
    <n v="1156"/>
  </r>
  <r>
    <s v="Fortlage"/>
    <s v="Andrew"/>
    <s v="P"/>
    <x v="413"/>
    <s v="Design &amp; Construction"/>
    <n v="53321"/>
    <s v="A"/>
    <s v="F"/>
    <m/>
    <m/>
    <s v="A12"/>
    <s v="Fiscal Year"/>
    <x v="0"/>
    <n v="1157"/>
  </r>
  <r>
    <s v="Goins-Diouf"/>
    <s v="Megan"/>
    <s v="L"/>
    <x v="414"/>
    <s v="University Libraries"/>
    <n v="53321"/>
    <s v="A"/>
    <s v="F"/>
    <m/>
    <m/>
    <s v="A12"/>
    <s v="Fiscal Year"/>
    <x v="0"/>
    <n v="1158"/>
  </r>
  <r>
    <s v="Kellow"/>
    <s v="Mary"/>
    <s v="E"/>
    <x v="415"/>
    <s v="Capital Campaign"/>
    <n v="53321"/>
    <s v="A"/>
    <s v="F"/>
    <m/>
    <m/>
    <s v="A12"/>
    <s v="Fiscal Year"/>
    <x v="0"/>
    <n v="1159"/>
  </r>
  <r>
    <s v="Lancaster"/>
    <s v="Maorong"/>
    <s v="L"/>
    <x v="416"/>
    <s v="Intrnl Programs &amp; Partnerships"/>
    <n v="53321"/>
    <s v="A"/>
    <s v="F"/>
    <m/>
    <m/>
    <s v="A17"/>
    <s v="Fiscal Year"/>
    <x v="0"/>
    <n v="1160"/>
  </r>
  <r>
    <s v="Schellhas"/>
    <s v="Daniel"/>
    <s v="H"/>
    <x v="417"/>
    <s v="College of Education - Admin"/>
    <n v="53321"/>
    <s v="A"/>
    <s v="F"/>
    <m/>
    <m/>
    <s v="A12"/>
    <s v="Fiscal Year"/>
    <x v="0"/>
    <n v="1161"/>
  </r>
  <r>
    <s v="Smith"/>
    <s v="Lindy"/>
    <s v="M"/>
    <x v="414"/>
    <s v="University Libraries"/>
    <n v="53321"/>
    <s v="A"/>
    <s v="F"/>
    <m/>
    <m/>
    <s v="A12"/>
    <s v="Fiscal Year"/>
    <x v="0"/>
    <n v="1162"/>
  </r>
  <r>
    <s v="Swanson"/>
    <s v="Alicia"/>
    <s v="A"/>
    <x v="418"/>
    <s v="Sponsored Programs &amp; Research"/>
    <n v="53321"/>
    <s v="A"/>
    <s v="F"/>
    <m/>
    <m/>
    <s v="A12"/>
    <s v="Fiscal Year"/>
    <x v="0"/>
    <n v="1163"/>
  </r>
  <r>
    <s v="Joseph"/>
    <s v="Jeremy"/>
    <s v="A"/>
    <x v="419"/>
    <s v="Learning Commons"/>
    <n v="53211"/>
    <s v="A"/>
    <s v="F"/>
    <m/>
    <m/>
    <s v="A12"/>
    <s v="Fiscal Year"/>
    <x v="0"/>
    <n v="1164"/>
  </r>
  <r>
    <s v="Stewart"/>
    <s v="Kelly"/>
    <s v="M"/>
    <x v="420"/>
    <s v="Biological Science"/>
    <n v="53192"/>
    <s v="A"/>
    <s v="F"/>
    <m/>
    <m/>
    <s v="A12"/>
    <s v="Fiscal Year"/>
    <x v="0"/>
    <n v="1165"/>
  </r>
  <r>
    <s v="Brooks"/>
    <s v="Michael"/>
    <s v="E"/>
    <x v="120"/>
    <s v="History Department"/>
    <n v="53192"/>
    <s v="A"/>
    <s v="F"/>
    <m/>
    <m/>
    <s v="F12"/>
    <s v="Academic Year"/>
    <x v="2"/>
    <n v="1166"/>
  </r>
  <r>
    <s v="Vollmar"/>
    <s v="Beth"/>
    <s v="A"/>
    <x v="120"/>
    <s v="VCT-Tech Education"/>
    <n v="53157"/>
    <s v="A"/>
    <s v="F"/>
    <m/>
    <m/>
    <s v="F12"/>
    <s v="Academic Year"/>
    <x v="2"/>
    <n v="1167"/>
  </r>
  <r>
    <s v="Ford"/>
    <s v="Tasha"/>
    <s v="M"/>
    <x v="88"/>
    <s v="Social Work"/>
    <n v="53143"/>
    <s v="A"/>
    <s v="F"/>
    <m/>
    <m/>
    <s v="F12"/>
    <s v="Academic Year"/>
    <x v="2"/>
    <n v="1168"/>
  </r>
  <r>
    <s v="Decker"/>
    <s v="Joseph"/>
    <s v="A"/>
    <x v="276"/>
    <s v="Information Technology Service"/>
    <n v="53139"/>
    <s v="A"/>
    <s v="F"/>
    <m/>
    <m/>
    <s v="A12"/>
    <s v="Fiscal Year"/>
    <x v="0"/>
    <n v="1169"/>
  </r>
  <r>
    <s v="Edge"/>
    <s v="Thomas"/>
    <s v="J"/>
    <x v="120"/>
    <s v="Ethnic Studies"/>
    <n v="53128"/>
    <s v="A"/>
    <s v="F"/>
    <m/>
    <m/>
    <s v="F12"/>
    <s v="Academic Year"/>
    <x v="2"/>
    <n v="1170"/>
  </r>
  <r>
    <s v="Cranston"/>
    <s v="Morgan"/>
    <s v="J"/>
    <x v="421"/>
    <s v="Information Technology Service"/>
    <n v="53059"/>
    <s v="A"/>
    <s v="F"/>
    <m/>
    <m/>
    <s v="A12"/>
    <s v="Fiscal Year"/>
    <x v="0"/>
    <n v="1171"/>
  </r>
  <r>
    <s v="Molnar"/>
    <s v="Matthew"/>
    <s v="M"/>
    <x v="88"/>
    <s v="Social Work"/>
    <n v="53000"/>
    <s v="A"/>
    <s v="F"/>
    <m/>
    <m/>
    <s v="F12"/>
    <s v="Academic Year"/>
    <x v="2"/>
    <n v="1172"/>
  </r>
  <r>
    <s v="Brown"/>
    <s v="Michael"/>
    <s v="S"/>
    <x v="422"/>
    <s v="Bowen-Thompson Student Union"/>
    <n v="52734"/>
    <s v="A"/>
    <s v="F"/>
    <n v="2500"/>
    <m/>
    <s v="A12"/>
    <s v="Fiscal Year"/>
    <x v="0"/>
    <n v="1173"/>
  </r>
  <r>
    <s v="Queen"/>
    <s v="Steven"/>
    <s v="W"/>
    <x v="423"/>
    <s v="Biological Science"/>
    <n v="52715"/>
    <s v="A"/>
    <s v="F"/>
    <m/>
    <m/>
    <s v="A12"/>
    <s v="Fiscal Year"/>
    <x v="0"/>
    <n v="1174"/>
  </r>
  <r>
    <s v="Arnold"/>
    <s v="Megan"/>
    <s v="M"/>
    <x v="424"/>
    <s v="New Student Orientation"/>
    <n v="52686.399999999994"/>
    <s v="H"/>
    <s v="F"/>
    <m/>
    <m/>
    <s v="A12"/>
    <s v="Fiscal Year"/>
    <x v="0"/>
    <n v="1175"/>
  </r>
  <r>
    <s v="Dick"/>
    <s v="Jeremy"/>
    <s v="E"/>
    <x v="425"/>
    <s v="Risk Management"/>
    <n v="52678"/>
    <s v="A"/>
    <s v="F"/>
    <m/>
    <m/>
    <s v="A12"/>
    <s v="Fiscal Year"/>
    <x v="0"/>
    <n v="1176"/>
  </r>
  <r>
    <s v="Minnick"/>
    <s v="Virginia"/>
    <s v="M"/>
    <x v="426"/>
    <s v="Center for Faculty Excellence"/>
    <n v="52678"/>
    <s v="A"/>
    <s v="F"/>
    <m/>
    <m/>
    <s v="A12"/>
    <s v="Fiscal Year"/>
    <x v="0"/>
    <n v="1177"/>
  </r>
  <r>
    <s v="Mladjov"/>
    <s v="Ian"/>
    <s v="R"/>
    <x v="120"/>
    <s v="History Department"/>
    <n v="52544"/>
    <s v="C"/>
    <s v="F"/>
    <m/>
    <m/>
    <s v="F09"/>
    <s v="Academic Year"/>
    <x v="2"/>
    <n v="1178"/>
  </r>
  <r>
    <s v="Hollinger"/>
    <s v="David"/>
    <s v="C"/>
    <x v="427"/>
    <s v="Recreation and Wellness"/>
    <n v="52538"/>
    <s v="A"/>
    <s v="F"/>
    <m/>
    <m/>
    <s v="A12"/>
    <s v="Fiscal Year"/>
    <x v="0"/>
    <n v="1179"/>
  </r>
  <r>
    <s v="Mohr"/>
    <s v="Marla"/>
    <s v="J"/>
    <x v="411"/>
    <s v="Controller's Office"/>
    <n v="52530"/>
    <s v="A"/>
    <s v="F"/>
    <m/>
    <m/>
    <s v="A12"/>
    <s v="Fiscal Year"/>
    <x v="0"/>
    <n v="1180"/>
  </r>
  <r>
    <s v="Savoy Brinkman"/>
    <s v="Stephanie"/>
    <s v="E"/>
    <x v="428"/>
    <s v="Office of Residence Life"/>
    <n v="52530"/>
    <s v="A"/>
    <s v="F"/>
    <m/>
    <m/>
    <s v="A12"/>
    <s v="Fiscal Year"/>
    <x v="0"/>
    <n v="1181"/>
  </r>
  <r>
    <s v="Hile"/>
    <s v="Rhonda"/>
    <s v="S"/>
    <x v="429"/>
    <s v="Marketing &amp; Communications"/>
    <n v="52528"/>
    <s v="A"/>
    <s v="F"/>
    <m/>
    <m/>
    <s v="A12"/>
    <s v="Fiscal Year"/>
    <x v="0"/>
    <n v="1182"/>
  </r>
  <r>
    <s v="Laurello"/>
    <s v="Michael"/>
    <s v="B"/>
    <x v="430"/>
    <s v="Musical Arts Dean"/>
    <n v="52500"/>
    <s v="A"/>
    <s v="F"/>
    <m/>
    <m/>
    <s v="A12"/>
    <s v="Fiscal Year"/>
    <x v="0"/>
    <n v="1183"/>
  </r>
  <r>
    <s v="Burris"/>
    <s v="Chad"/>
    <s v="A"/>
    <x v="431"/>
    <s v="Admissions Office"/>
    <n v="52450"/>
    <s v="A"/>
    <s v="F"/>
    <m/>
    <m/>
    <s v="A12"/>
    <s v="Fiscal Year"/>
    <x v="0"/>
    <n v="1184"/>
  </r>
  <r>
    <s v="Rychener"/>
    <s v="Stacey"/>
    <s v="R"/>
    <x v="432"/>
    <s v="Schl of Intervention Svcs"/>
    <n v="52376"/>
    <s v="A"/>
    <s v="F"/>
    <m/>
    <m/>
    <s v="A12"/>
    <s v="Fiscal Year"/>
    <x v="0"/>
    <n v="1185"/>
  </r>
  <r>
    <s v="Addis"/>
    <s v="Lisa"/>
    <s v="L"/>
    <x v="433"/>
    <s v="Cosmos"/>
    <n v="52347"/>
    <s v="A"/>
    <s v="F"/>
    <m/>
    <m/>
    <s v="A12"/>
    <s v="Fiscal Year"/>
    <x v="0"/>
    <n v="1186"/>
  </r>
  <r>
    <s v="James"/>
    <s v="Joshua"/>
    <s v="S"/>
    <x v="276"/>
    <s v="Information Technology Service"/>
    <n v="52327"/>
    <s v="A"/>
    <s v="F"/>
    <m/>
    <m/>
    <s v="A12"/>
    <s v="Fiscal Year"/>
    <x v="0"/>
    <n v="1187"/>
  </r>
  <r>
    <s v="Butler"/>
    <s v="Kyle"/>
    <s v="N"/>
    <x v="276"/>
    <s v="Information Technology Service"/>
    <n v="52275"/>
    <s v="A"/>
    <s v="F"/>
    <m/>
    <m/>
    <s v="A12"/>
    <s v="Fiscal Year"/>
    <x v="0"/>
    <n v="1188"/>
  </r>
  <r>
    <s v="Charter"/>
    <s v="Andrew"/>
    <s v="R"/>
    <x v="434"/>
    <s v="School of Media and Comm"/>
    <n v="52275"/>
    <s v="A"/>
    <s v="F"/>
    <m/>
    <m/>
    <s v="A12"/>
    <s v="Fiscal Year"/>
    <x v="0"/>
    <n v="1189"/>
  </r>
  <r>
    <s v="DeTray"/>
    <s v="AnnMarie"/>
    <s v="L"/>
    <x v="276"/>
    <s v="Information Technology Service"/>
    <n v="52275"/>
    <s v="A"/>
    <s v="F"/>
    <m/>
    <m/>
    <s v="A12"/>
    <s v="Fiscal Year"/>
    <x v="0"/>
    <n v="1190"/>
  </r>
  <r>
    <s v="Guzman"/>
    <s v="Joel"/>
    <m/>
    <x v="276"/>
    <s v="Information Technology Service"/>
    <n v="52275"/>
    <s v="A"/>
    <s v="F"/>
    <m/>
    <m/>
    <s v="A12"/>
    <s v="Fiscal Year"/>
    <x v="0"/>
    <n v="1191"/>
  </r>
  <r>
    <s v="Hammond"/>
    <s v="Benjamin"/>
    <s v="A"/>
    <x v="276"/>
    <s v="Information Technology Service"/>
    <n v="52275"/>
    <s v="A"/>
    <s v="F"/>
    <m/>
    <m/>
    <s v="A12"/>
    <s v="Fiscal Year"/>
    <x v="0"/>
    <n v="1192"/>
  </r>
  <r>
    <s v="Harvey"/>
    <s v="Michelle"/>
    <m/>
    <x v="435"/>
    <s v="A&amp;S Dean"/>
    <n v="52275"/>
    <s v="A"/>
    <s v="F"/>
    <m/>
    <m/>
    <s v="A12"/>
    <s v="Fiscal Year"/>
    <x v="0"/>
    <n v="1193"/>
  </r>
  <r>
    <s v="Lawrence"/>
    <s v="Chalese"/>
    <s v="V"/>
    <x v="276"/>
    <s v="Information Technology Service"/>
    <n v="52275"/>
    <s v="A"/>
    <s v="F"/>
    <m/>
    <m/>
    <s v="A12"/>
    <s v="Fiscal Year"/>
    <x v="0"/>
    <n v="1194"/>
  </r>
  <r>
    <s v="Little"/>
    <s v="Justin"/>
    <s v="M"/>
    <x v="276"/>
    <s v="Information Technology Service"/>
    <n v="52275"/>
    <s v="A"/>
    <s v="F"/>
    <m/>
    <m/>
    <s v="A12"/>
    <s v="Fiscal Year"/>
    <x v="0"/>
    <n v="1195"/>
  </r>
  <r>
    <s v="Noel"/>
    <s v="Matthew"/>
    <s v="T"/>
    <x v="276"/>
    <s v="Information Technology Service"/>
    <n v="52275"/>
    <s v="A"/>
    <s v="F"/>
    <m/>
    <m/>
    <s v="A12"/>
    <s v="Fiscal Year"/>
    <x v="0"/>
    <n v="1196"/>
  </r>
  <r>
    <s v="Partin-Harding"/>
    <s v="Melissa"/>
    <s v="C"/>
    <x v="60"/>
    <s v="Co-Op Education"/>
    <n v="52275"/>
    <s v="A"/>
    <s v="F"/>
    <m/>
    <m/>
    <s v="A12"/>
    <s v="Fiscal Year"/>
    <x v="0"/>
    <n v="1197"/>
  </r>
  <r>
    <s v="Payne"/>
    <s v="Benjamin"/>
    <m/>
    <x v="276"/>
    <s v="Information Technology Service"/>
    <n v="52275"/>
    <s v="A"/>
    <s v="F"/>
    <m/>
    <m/>
    <s v="A12"/>
    <s v="Fiscal Year"/>
    <x v="0"/>
    <n v="1198"/>
  </r>
  <r>
    <s v="Sears"/>
    <s v="John"/>
    <s v="A"/>
    <x v="276"/>
    <s v="Information Technology Service"/>
    <n v="52275"/>
    <s v="A"/>
    <s v="F"/>
    <m/>
    <m/>
    <s v="A12"/>
    <s v="Fiscal Year"/>
    <x v="0"/>
    <n v="1199"/>
  </r>
  <r>
    <s v="Segaard"/>
    <s v="Susan"/>
    <s v="J"/>
    <x v="276"/>
    <s v="Information Technology Service"/>
    <n v="52275"/>
    <s v="A"/>
    <s v="F"/>
    <m/>
    <m/>
    <s v="A12"/>
    <s v="Fiscal Year"/>
    <x v="0"/>
    <n v="1200"/>
  </r>
  <r>
    <s v="Stark"/>
    <s v="Amber"/>
    <s v="L"/>
    <x v="436"/>
    <s v="Marketing &amp; Communications"/>
    <n v="52275"/>
    <s v="A"/>
    <s v="F"/>
    <m/>
    <m/>
    <s v="A12"/>
    <s v="Fiscal Year"/>
    <x v="0"/>
    <n v="1201"/>
  </r>
  <r>
    <s v="Wagoner"/>
    <s v="Courtney"/>
    <s v="L"/>
    <x v="437"/>
    <s v="Finance &amp; Administration"/>
    <n v="52275"/>
    <s v="A"/>
    <s v="F"/>
    <m/>
    <m/>
    <s v="A12"/>
    <s v="Fiscal Year"/>
    <x v="0"/>
    <n v="1202"/>
  </r>
  <r>
    <s v="Miller"/>
    <s v="Robyn"/>
    <s v="G"/>
    <x v="120"/>
    <s v="School of HMSLS"/>
    <n v="52244"/>
    <s v="A"/>
    <s v="F"/>
    <m/>
    <m/>
    <s v="F12"/>
    <s v="Academic Year"/>
    <x v="2"/>
    <n v="1203"/>
  </r>
  <r>
    <s v="Franke"/>
    <s v="Irina"/>
    <s v="V"/>
    <x v="120"/>
    <s v="Math and Statistics Dept"/>
    <n v="52108"/>
    <s v="A"/>
    <s v="F"/>
    <m/>
    <m/>
    <s v="F12"/>
    <s v="Academic Year"/>
    <x v="2"/>
    <n v="1204"/>
  </r>
  <r>
    <s v="Menezes Dalmacio"/>
    <s v="Stephanie Alexandra"/>
    <m/>
    <x v="438"/>
    <s v="Tennis - Woman"/>
    <n v="52020"/>
    <s v="A"/>
    <s v="F"/>
    <m/>
    <m/>
    <s v="A12"/>
    <s v="Fiscal Year"/>
    <x v="0"/>
    <n v="1205"/>
  </r>
  <r>
    <s v="Muniz"/>
    <s v="Anthony"/>
    <s v="J"/>
    <x v="439"/>
    <s v="WBGU-TV Television Service"/>
    <n v="52020"/>
    <s v="A"/>
    <s v="F"/>
    <m/>
    <m/>
    <s v="A12"/>
    <s v="Fiscal Year"/>
    <x v="0"/>
    <n v="1206"/>
  </r>
  <r>
    <s v="Winters"/>
    <s v="Elizabeth"/>
    <s v="A"/>
    <x v="440"/>
    <s v="On-Line &amp; Summer Acad Progs"/>
    <n v="52020"/>
    <s v="A"/>
    <s v="F"/>
    <m/>
    <m/>
    <s v="A12"/>
    <s v="Fiscal Year"/>
    <x v="0"/>
    <n v="1207"/>
  </r>
  <r>
    <s v="Kleman"/>
    <s v="Diana"/>
    <s v="P"/>
    <x v="88"/>
    <s v="Social Work"/>
    <n v="52000"/>
    <s v="A"/>
    <s v="F"/>
    <m/>
    <m/>
    <s v="F12"/>
    <s v="Academic Year"/>
    <x v="2"/>
    <n v="1208"/>
  </r>
  <r>
    <s v="Wagner"/>
    <s v="Jennifer"/>
    <s v="A"/>
    <x v="88"/>
    <s v="Gerontology"/>
    <n v="52000"/>
    <s v="C"/>
    <s v="F"/>
    <m/>
    <m/>
    <s v="F09"/>
    <s v="Academic Year"/>
    <x v="2"/>
    <n v="1209"/>
  </r>
  <r>
    <s v="Shilov"/>
    <s v="Mikhail"/>
    <m/>
    <x v="88"/>
    <s v="Dept Engineering Technologies"/>
    <n v="51914"/>
    <s v="A"/>
    <s v="F"/>
    <m/>
    <m/>
    <s v="F12"/>
    <s v="Academic Year"/>
    <x v="2"/>
    <n v="1210"/>
  </r>
  <r>
    <s v="Bateson"/>
    <s v="Doreen"/>
    <s v="C"/>
    <x v="441"/>
    <s v="Capital Campaign"/>
    <n v="51721"/>
    <s v="A"/>
    <s v="F"/>
    <m/>
    <m/>
    <s v="A12"/>
    <s v="Fiscal Year"/>
    <x v="0"/>
    <n v="1211"/>
  </r>
  <r>
    <s v="Phalin"/>
    <s v="Bradley"/>
    <s v="D"/>
    <x v="442"/>
    <s v="Marketing &amp; Communications"/>
    <n v="51700"/>
    <s v="A"/>
    <s v="F"/>
    <m/>
    <m/>
    <s v="A12"/>
    <s v="Fiscal Year"/>
    <x v="0"/>
    <n v="1212"/>
  </r>
  <r>
    <s v="Clevenger"/>
    <s v="Jason"/>
    <s v="A"/>
    <x v="443"/>
    <s v="Learning Commons"/>
    <n v="51681"/>
    <s v="A"/>
    <s v="F"/>
    <m/>
    <m/>
    <s v="A12"/>
    <s v="Fiscal Year"/>
    <x v="0"/>
    <n v="1213"/>
  </r>
  <r>
    <s v="Dick"/>
    <s v="Donna"/>
    <s v="M"/>
    <x v="444"/>
    <s v="Learning Commons"/>
    <n v="51681"/>
    <s v="A"/>
    <s v="F"/>
    <m/>
    <m/>
    <s v="A12"/>
    <s v="Fiscal Year"/>
    <x v="0"/>
    <n v="1214"/>
  </r>
  <r>
    <s v="Rehberg"/>
    <s v="Shannon"/>
    <m/>
    <x v="445"/>
    <s v="General Counsel"/>
    <n v="51667"/>
    <s v="A"/>
    <s v="F"/>
    <m/>
    <m/>
    <s v="A12"/>
    <s v="Fiscal Year"/>
    <x v="0"/>
    <n v="1215"/>
  </r>
  <r>
    <s v="Sprang"/>
    <s v="Mark"/>
    <s v="P"/>
    <x v="446"/>
    <s v="University Libraries"/>
    <n v="51644"/>
    <s v="A"/>
    <s v="F"/>
    <m/>
    <m/>
    <s v="A12"/>
    <s v="Fiscal Year"/>
    <x v="0"/>
    <n v="1216"/>
  </r>
  <r>
    <s v="Dachik"/>
    <s v="James"/>
    <s v="P"/>
    <x v="447"/>
    <s v="Theatre and Film"/>
    <n v="51631"/>
    <s v="A"/>
    <s v="F"/>
    <m/>
    <m/>
    <s v="A12"/>
    <s v="Fiscal Year"/>
    <x v="0"/>
    <n v="1217"/>
  </r>
  <r>
    <s v="Standinger"/>
    <s v="Wendy"/>
    <s v="A"/>
    <x v="448"/>
    <s v="Choose Ohio First Grant"/>
    <n v="51575"/>
    <s v="A"/>
    <s v="F"/>
    <m/>
    <m/>
    <s v="A12"/>
    <s v="Fiscal Year"/>
    <x v="0"/>
    <n v="1218"/>
  </r>
  <r>
    <s v="Witulski"/>
    <s v="Christopher"/>
    <s v="J"/>
    <x v="88"/>
    <s v="Musicology/Composition/Theory"/>
    <n v="51570"/>
    <s v="C"/>
    <s v="F"/>
    <m/>
    <m/>
    <s v="F09"/>
    <s v="Academic Year"/>
    <x v="2"/>
    <n v="1219"/>
  </r>
  <r>
    <s v="Crandall"/>
    <s v="Eve"/>
    <s v="L"/>
    <x v="379"/>
    <s v="A&amp;S Dean"/>
    <n v="51548"/>
    <s v="A"/>
    <s v="F"/>
    <m/>
    <m/>
    <s v="A12"/>
    <s v="Fiscal Year"/>
    <x v="0"/>
    <n v="1220"/>
  </r>
  <r>
    <s v="Leonard"/>
    <s v="Maggie"/>
    <s v="M"/>
    <x v="120"/>
    <s v="VCT-Tech Education"/>
    <n v="51477"/>
    <s v="A"/>
    <s v="F"/>
    <m/>
    <m/>
    <s v="F12"/>
    <s v="Academic Year"/>
    <x v="2"/>
    <n v="1221"/>
  </r>
  <r>
    <s v="Nagarajan"/>
    <s v="Subhalakshmi"/>
    <m/>
    <x v="88"/>
    <s v="Fire-Natural/Social Science"/>
    <n v="51427"/>
    <s v="C"/>
    <s v="F"/>
    <m/>
    <m/>
    <s v="F09"/>
    <s v="Academic Year"/>
    <x v="2"/>
    <n v="1222"/>
  </r>
  <r>
    <s v="Eskins"/>
    <s v="Dana"/>
    <s v="R"/>
    <x v="449"/>
    <s v="Fire-Applied Science"/>
    <n v="51290"/>
    <s v="A"/>
    <s v="F"/>
    <m/>
    <m/>
    <s v="A12"/>
    <s v="Fiscal Year"/>
    <x v="0"/>
    <n v="1223"/>
  </r>
  <r>
    <s v="Ploeger"/>
    <s v="Michelle"/>
    <s v="L"/>
    <x v="450"/>
    <s v="Intrnl Programs &amp; Partnerships"/>
    <n v="51230"/>
    <s v="A"/>
    <s v="F"/>
    <m/>
    <m/>
    <s v="A12"/>
    <s v="Fiscal Year"/>
    <x v="0"/>
    <n v="1224"/>
  </r>
  <r>
    <s v="Barned"/>
    <s v="Laura"/>
    <m/>
    <x v="379"/>
    <s v="Student Services EDHD"/>
    <n v="51188"/>
    <s v="A"/>
    <s v="F"/>
    <m/>
    <m/>
    <s v="A12"/>
    <s v="Fiscal Year"/>
    <x v="0"/>
    <n v="1225"/>
  </r>
  <r>
    <s v="Prunty"/>
    <s v="Patricia"/>
    <s v="A"/>
    <x v="36"/>
    <s v="Fire-Human Dev &amp; Family Study"/>
    <n v="51053"/>
    <s v="A"/>
    <s v="F"/>
    <m/>
    <m/>
    <s v="F12"/>
    <s v="Academic Year"/>
    <x v="2"/>
    <n v="1226"/>
  </r>
  <r>
    <s v="Rzicznek"/>
    <s v="Amanda"/>
    <s v="M"/>
    <x v="120"/>
    <s v="General Studies Writing Prog"/>
    <n v="51026"/>
    <s v="A"/>
    <s v="F"/>
    <m/>
    <m/>
    <s v="F12"/>
    <s v="Academic Year"/>
    <x v="2"/>
    <n v="1227"/>
  </r>
  <r>
    <s v="Baum"/>
    <s v="Cynthia"/>
    <s v="L"/>
    <x v="451"/>
    <s v="Family &amp; Consumer Sciences"/>
    <n v="51000"/>
    <s v="A"/>
    <s v="F"/>
    <m/>
    <m/>
    <s v="A17"/>
    <s v="Fiscal Year"/>
    <x v="0"/>
    <n v="1228"/>
  </r>
  <r>
    <s v="Mullins"/>
    <s v="William"/>
    <s v="D"/>
    <x v="452"/>
    <s v="Musical Arts Dean"/>
    <n v="51000"/>
    <s v="A"/>
    <s v="F"/>
    <m/>
    <m/>
    <s v="A12"/>
    <s v="Fiscal Year"/>
    <x v="0"/>
    <n v="1229"/>
  </r>
  <r>
    <s v="Nardozzi"/>
    <s v="Dominick"/>
    <s v="V"/>
    <x v="276"/>
    <s v="Information Technology Service"/>
    <n v="51000"/>
    <s v="A"/>
    <s v="F"/>
    <m/>
    <m/>
    <s v="A12"/>
    <s v="Fiscal Year"/>
    <x v="0"/>
    <n v="1230"/>
  </r>
  <r>
    <s v="Rhine"/>
    <s v="Kristina"/>
    <s v="M"/>
    <x v="453"/>
    <s v="Business Operations"/>
    <n v="51000"/>
    <s v="A"/>
    <s v="F"/>
    <m/>
    <m/>
    <s v="A12"/>
    <s v="Fiscal Year"/>
    <x v="0"/>
    <n v="1231"/>
  </r>
  <r>
    <s v="Beskid"/>
    <s v="Philip"/>
    <s v="J"/>
    <x v="88"/>
    <s v="School of Media and Comm"/>
    <n v="51000"/>
    <s v="A"/>
    <s v="F"/>
    <m/>
    <m/>
    <s v="F12"/>
    <s v="Academic Year"/>
    <x v="2"/>
    <n v="1232"/>
  </r>
  <r>
    <s v="Pape"/>
    <s v="Catherine"/>
    <s v="M"/>
    <x v="88"/>
    <s v="Human Services Department"/>
    <n v="51000"/>
    <s v="A"/>
    <s v="F"/>
    <m/>
    <m/>
    <s v="F12"/>
    <s v="Academic Year"/>
    <x v="2"/>
    <n v="1233"/>
  </r>
  <r>
    <s v="Schaller"/>
    <s v="Lisa"/>
    <s v="M"/>
    <x v="88"/>
    <s v="Construction Management"/>
    <n v="51000"/>
    <s v="A"/>
    <s v="F"/>
    <m/>
    <m/>
    <s v="F12"/>
    <s v="Academic Year"/>
    <x v="2"/>
    <n v="1234"/>
  </r>
  <r>
    <s v="Dunn-Harris"/>
    <s v="Marie"/>
    <s v="A"/>
    <x v="454"/>
    <s v="Marketing &amp; Communications"/>
    <n v="50997"/>
    <s v="A"/>
    <s v="F"/>
    <m/>
    <m/>
    <s v="A12"/>
    <s v="Fiscal Year"/>
    <x v="0"/>
    <n v="1235"/>
  </r>
  <r>
    <s v="Zemanski"/>
    <s v="Elizabeth"/>
    <s v="L"/>
    <x v="120"/>
    <s v="General Studies Writing Prog"/>
    <n v="50946"/>
    <s v="A"/>
    <s v="F"/>
    <m/>
    <m/>
    <s v="F12"/>
    <s v="Academic Year"/>
    <x v="2"/>
    <n v="1236"/>
  </r>
  <r>
    <s v="Mauter"/>
    <s v="Christopher"/>
    <s v="J"/>
    <x v="276"/>
    <s v="Information Technology Service"/>
    <n v="50925"/>
    <s v="A"/>
    <s v="F"/>
    <m/>
    <m/>
    <s v="A12"/>
    <s v="Fiscal Year"/>
    <x v="0"/>
    <n v="1237"/>
  </r>
  <r>
    <s v="Stevens"/>
    <s v="Mark"/>
    <s v="A"/>
    <x v="88"/>
    <s v="School of Teaching &amp; Learning"/>
    <n v="50916"/>
    <s v="A"/>
    <s v="F"/>
    <m/>
    <m/>
    <s v="F12"/>
    <s v="Academic Year"/>
    <x v="2"/>
    <n v="1238"/>
  </r>
  <r>
    <s v="Messenger"/>
    <s v="Steven"/>
    <s v="P"/>
    <x v="455"/>
    <s v="Intercollegiate Athletics"/>
    <n v="50874"/>
    <s v="A"/>
    <s v="F"/>
    <m/>
    <m/>
    <s v="A12"/>
    <s v="Fiscal Year"/>
    <x v="0"/>
    <n v="1239"/>
  </r>
  <r>
    <s v="Sloane"/>
    <s v="Robert"/>
    <s v="J"/>
    <x v="88"/>
    <s v="American Culture Studies"/>
    <n v="50837"/>
    <s v="A"/>
    <s v="F"/>
    <m/>
    <m/>
    <s v="F12"/>
    <s v="Academic Year"/>
    <x v="2"/>
    <n v="1240"/>
  </r>
  <r>
    <s v="Spallinger"/>
    <s v="Kimberly"/>
    <s v="K"/>
    <x v="120"/>
    <s v="English Department"/>
    <n v="50775"/>
    <s v="A"/>
    <s v="F"/>
    <m/>
    <m/>
    <s v="F12"/>
    <s v="Academic Year"/>
    <x v="2"/>
    <n v="1241"/>
  </r>
  <r>
    <s v="Grulke"/>
    <s v="Jennifer"/>
    <s v="J"/>
    <x v="456"/>
    <s v="Office of Residence Life"/>
    <n v="50760"/>
    <s v="A"/>
    <s v="F"/>
    <m/>
    <m/>
    <s v="A12"/>
    <s v="Fiscal Year"/>
    <x v="0"/>
    <n v="1242"/>
  </r>
  <r>
    <s v="Holman"/>
    <s v="Konra"/>
    <s v="D"/>
    <x v="88"/>
    <s v="Math and Statistics Dept"/>
    <n v="50717"/>
    <s v="A"/>
    <s v="F"/>
    <n v="1500"/>
    <m/>
    <s v="F12"/>
    <s v="Academic Year"/>
    <x v="2"/>
    <n v="1243"/>
  </r>
  <r>
    <s v="Doles"/>
    <s v="Kurt"/>
    <s v="E"/>
    <x v="457"/>
    <s v="Musical Arts Dean"/>
    <n v="50359"/>
    <s v="A"/>
    <s v="F"/>
    <m/>
    <m/>
    <s v="A12"/>
    <s v="Fiscal Year"/>
    <x v="0"/>
    <n v="1244"/>
  </r>
  <r>
    <s v="Zibbel"/>
    <s v="John"/>
    <s v="C"/>
    <x v="88"/>
    <s v="Family &amp; Consumer Sciences"/>
    <n v="50330"/>
    <s v="A"/>
    <s v="F"/>
    <m/>
    <m/>
    <s v="F12"/>
    <s v="Academic Year"/>
    <x v="2"/>
    <n v="1245"/>
  </r>
  <r>
    <s v="Dupay"/>
    <s v="Marcelle"/>
    <s v="M"/>
    <x v="120"/>
    <s v="School of Art"/>
    <n v="50281"/>
    <s v="A"/>
    <s v="F"/>
    <m/>
    <m/>
    <s v="F12"/>
    <s v="Academic Year"/>
    <x v="2"/>
    <n v="1246"/>
  </r>
  <r>
    <s v="Bennett"/>
    <s v="Daniel"/>
    <s v="B"/>
    <x v="276"/>
    <s v="Information Technology Service"/>
    <n v="50184"/>
    <s v="A"/>
    <s v="F"/>
    <m/>
    <m/>
    <s v="A12"/>
    <s v="Fiscal Year"/>
    <x v="0"/>
    <n v="1247"/>
  </r>
  <r>
    <s v="Cramer"/>
    <s v="Terra"/>
    <s v="J"/>
    <x v="458"/>
    <s v="Controller's Office"/>
    <n v="50184"/>
    <s v="A"/>
    <s v="F"/>
    <m/>
    <m/>
    <s v="A12"/>
    <s v="Fiscal Year"/>
    <x v="0"/>
    <n v="1248"/>
  </r>
  <r>
    <s v="Frist"/>
    <s v="Martina"/>
    <m/>
    <x v="412"/>
    <s v="Controller's Office"/>
    <n v="50184"/>
    <s v="A"/>
    <s v="F"/>
    <m/>
    <m/>
    <s v="A12"/>
    <s v="Fiscal Year"/>
    <x v="0"/>
    <n v="1249"/>
  </r>
  <r>
    <s v="Pollock"/>
    <s v="Jenna"/>
    <s v="L"/>
    <x v="459"/>
    <s v="Cosmos"/>
    <n v="50184"/>
    <s v="A"/>
    <s v="F"/>
    <m/>
    <m/>
    <s v="A12"/>
    <s v="Fiscal Year"/>
    <x v="0"/>
    <n v="1250"/>
  </r>
  <r>
    <s v="Selders"/>
    <s v="Michael"/>
    <s v="A"/>
    <x v="276"/>
    <s v="Information Technology Service"/>
    <n v="50184"/>
    <s v="A"/>
    <s v="F"/>
    <m/>
    <m/>
    <s v="A12"/>
    <s v="Fiscal Year"/>
    <x v="0"/>
    <n v="1251"/>
  </r>
  <r>
    <s v="Spradlin"/>
    <s v="Jaime"/>
    <s v="L"/>
    <x v="460"/>
    <s v="Chemistry Department"/>
    <n v="50122"/>
    <s v="A"/>
    <s v="F"/>
    <m/>
    <m/>
    <s v="A12"/>
    <s v="Fiscal Year"/>
    <x v="0"/>
    <n v="1252"/>
  </r>
  <r>
    <s v="Gallagher"/>
    <s v="Debra"/>
    <s v="K"/>
    <x v="88"/>
    <s v="School of Teaching &amp; Learning"/>
    <n v="50056"/>
    <s v="A"/>
    <s v="F"/>
    <m/>
    <m/>
    <s v="F12"/>
    <s v="Academic Year"/>
    <x v="2"/>
    <n v="1253"/>
  </r>
  <r>
    <s v="Miller"/>
    <s v="Beth"/>
    <s v="A"/>
    <x v="60"/>
    <s v="Career Center"/>
    <n v="50002"/>
    <s v="A"/>
    <s v="F"/>
    <m/>
    <m/>
    <s v="A12"/>
    <s v="Fiscal Year"/>
    <x v="0"/>
    <n v="1254"/>
  </r>
  <r>
    <s v="Boman"/>
    <s v="Stephanie"/>
    <s v="D"/>
    <x v="461"/>
    <s v="Graduate College"/>
    <n v="50000"/>
    <s v="A"/>
    <s v="F"/>
    <m/>
    <m/>
    <s v="A12"/>
    <s v="Fiscal Year"/>
    <x v="0"/>
    <n v="1255"/>
  </r>
  <r>
    <s v="Crompton"/>
    <s v="Stephen"/>
    <s v="J"/>
    <x v="88"/>
    <s v="Theatre and Film"/>
    <n v="50000"/>
    <s v="A"/>
    <s v="F"/>
    <m/>
    <m/>
    <s v="F12"/>
    <s v="Academic Year"/>
    <x v="2"/>
    <n v="1256"/>
  </r>
  <r>
    <s v="Dee"/>
    <s v="Nicholas"/>
    <m/>
    <x v="88"/>
    <s v="World Languages and Cultures"/>
    <n v="50000"/>
    <s v="A"/>
    <s v="F"/>
    <m/>
    <m/>
    <s v="F12"/>
    <s v="Academic Year"/>
    <x v="2"/>
    <n v="1257"/>
  </r>
  <r>
    <s v="Krishnankuttyrema"/>
    <s v="Resmi"/>
    <m/>
    <x v="88"/>
    <s v="Dept Engineering Technologies"/>
    <n v="50000"/>
    <s v="A"/>
    <s v="F"/>
    <m/>
    <m/>
    <s v="F12"/>
    <s v="Academic Year"/>
    <x v="2"/>
    <n v="1258"/>
  </r>
  <r>
    <s v="Lasch"/>
    <s v="Brittany"/>
    <s v="M"/>
    <x v="88"/>
    <s v="Music Performance Studies"/>
    <n v="50000"/>
    <s v="C"/>
    <s v="F"/>
    <m/>
    <m/>
    <s v="F09"/>
    <s v="Academic Year"/>
    <x v="2"/>
    <n v="1259"/>
  </r>
  <r>
    <s v="McDowell"/>
    <s v="Kip"/>
    <s v="R"/>
    <x v="462"/>
    <s v="Col of Technology Adm"/>
    <n v="49994"/>
    <s v="A"/>
    <s v="F"/>
    <m/>
    <m/>
    <s v="A12"/>
    <s v="Fiscal Year"/>
    <x v="0"/>
    <n v="1260"/>
  </r>
  <r>
    <s v="Storm"/>
    <s v="Kari"/>
    <s v="J"/>
    <x v="463"/>
    <s v="Office of Student Retention"/>
    <n v="49982.400000000001"/>
    <s v="H"/>
    <s v="F"/>
    <m/>
    <m/>
    <s v="A12"/>
    <s v="Fiscal Year"/>
    <x v="0"/>
    <n v="1261"/>
  </r>
  <r>
    <s v="Buerman"/>
    <s v="Courtney"/>
    <s v="K"/>
    <x v="451"/>
    <s v="Family &amp; Consumer Sciences"/>
    <n v="49980"/>
    <s v="A"/>
    <s v="F"/>
    <m/>
    <m/>
    <s v="A17"/>
    <s v="Fiscal Year"/>
    <x v="0"/>
    <n v="1262"/>
  </r>
  <r>
    <s v="McCarthy"/>
    <s v="Julie"/>
    <s v="L"/>
    <x v="464"/>
    <s v="Risk Management"/>
    <n v="49980"/>
    <s v="A"/>
    <s v="F"/>
    <m/>
    <m/>
    <s v="A12"/>
    <s v="Fiscal Year"/>
    <x v="0"/>
    <n v="1263"/>
  </r>
  <r>
    <s v="McLean"/>
    <s v="Jaclyn"/>
    <s v="E"/>
    <x v="88"/>
    <s v="Fire-Biology"/>
    <n v="49902"/>
    <s v="A"/>
    <s v="F"/>
    <m/>
    <m/>
    <s v="F12"/>
    <s v="Academic Year"/>
    <x v="2"/>
    <n v="1264"/>
  </r>
  <r>
    <s v="Peterson"/>
    <s v="Clayton"/>
    <s v="G"/>
    <x v="465"/>
    <s v="School of Art"/>
    <n v="49878"/>
    <s v="A"/>
    <s v="F"/>
    <m/>
    <m/>
    <s v="A12"/>
    <s v="Fiscal Year"/>
    <x v="0"/>
    <n v="1265"/>
  </r>
  <r>
    <s v="Cogswell"/>
    <s v="Rebecca"/>
    <s v="J"/>
    <x v="304"/>
    <s v="Registrar"/>
    <n v="49875"/>
    <s v="A"/>
    <s v="F"/>
    <m/>
    <m/>
    <s v="A12"/>
    <s v="Fiscal Year"/>
    <x v="0"/>
    <n v="1266"/>
  </r>
  <r>
    <s v="Dieball"/>
    <s v="Allan"/>
    <s v="D"/>
    <x v="466"/>
    <s v="Financial Aid"/>
    <n v="49691.200000000004"/>
    <s v="H"/>
    <s v="F"/>
    <m/>
    <m/>
    <s v="A12"/>
    <s v="Fiscal Year"/>
    <x v="0"/>
    <n v="1267"/>
  </r>
  <r>
    <s v="Barber"/>
    <s v="Holly"/>
    <m/>
    <x v="467"/>
    <s v="Center for Faculty Excellence"/>
    <n v="49662"/>
    <s v="A"/>
    <s v="F"/>
    <m/>
    <m/>
    <s v="A12"/>
    <s v="Fiscal Year"/>
    <x v="0"/>
    <n v="1268"/>
  </r>
  <r>
    <s v="Webb"/>
    <s v="Melissa"/>
    <m/>
    <x v="379"/>
    <s v="Co-Op Education"/>
    <n v="49662"/>
    <s v="A"/>
    <s v="F"/>
    <m/>
    <m/>
    <s v="A12"/>
    <s v="Fiscal Year"/>
    <x v="0"/>
    <n v="1269"/>
  </r>
  <r>
    <s v="English"/>
    <s v="Daniel"/>
    <s v="A"/>
    <x v="468"/>
    <s v="Admissions Office"/>
    <n v="49588"/>
    <s v="A"/>
    <s v="F"/>
    <m/>
    <m/>
    <s v="A12"/>
    <s v="Fiscal Year"/>
    <x v="0"/>
    <n v="1270"/>
  </r>
  <r>
    <s v="Jones"/>
    <s v="Kerry"/>
    <s v="L"/>
    <x v="379"/>
    <s v="Student Services EDHD"/>
    <n v="49588"/>
    <s v="A"/>
    <s v="F"/>
    <m/>
    <m/>
    <s v="A12"/>
    <s v="Fiscal Year"/>
    <x v="0"/>
    <n v="1271"/>
  </r>
  <r>
    <s v="Owens"/>
    <s v="Claudia"/>
    <s v="Y"/>
    <x v="88"/>
    <s v="School of Media and Comm"/>
    <n v="49489"/>
    <s v="C"/>
    <s v="F"/>
    <m/>
    <m/>
    <s v="F09"/>
    <s v="Academic Year"/>
    <x v="2"/>
    <n v="1272"/>
  </r>
  <r>
    <s v="Stygles"/>
    <s v="Katherine"/>
    <s v="N"/>
    <x v="469"/>
    <s v="Office of Multicultural Affrs"/>
    <n v="49483.199999999997"/>
    <s v="H"/>
    <s v="F"/>
    <m/>
    <m/>
    <s v="A12"/>
    <s v="Fiscal Year"/>
    <x v="0"/>
    <n v="1273"/>
  </r>
  <r>
    <s v="Cavera"/>
    <s v="Christopher"/>
    <s v="S"/>
    <x v="88"/>
    <s v="School of Media and Comm"/>
    <n v="49483"/>
    <s v="A"/>
    <s v="F"/>
    <m/>
    <m/>
    <s v="F12"/>
    <s v="Academic Year"/>
    <x v="2"/>
    <n v="1274"/>
  </r>
  <r>
    <s v="Jess"/>
    <s v="Scott"/>
    <s v="K"/>
    <x v="470"/>
    <s v="Intercollegiate Athletics"/>
    <n v="49470"/>
    <s v="A"/>
    <s v="F"/>
    <m/>
    <m/>
    <s v="A12"/>
    <s v="Fiscal Year"/>
    <x v="0"/>
    <n v="1275"/>
  </r>
  <r>
    <s v="Rosati"/>
    <s v="Monique"/>
    <s v="A"/>
    <x v="471"/>
    <s v="Basketball - Women"/>
    <n v="49470"/>
    <s v="A"/>
    <s v="F"/>
    <m/>
    <m/>
    <s v="A12"/>
    <s v="Fiscal Year"/>
    <x v="0"/>
    <n v="1276"/>
  </r>
  <r>
    <s v="Whitehurst"/>
    <s v="Robert"/>
    <s v="N"/>
    <x v="472"/>
    <s v="Intercollegiate Athletics"/>
    <n v="49470"/>
    <s v="A"/>
    <s v="F"/>
    <m/>
    <m/>
    <s v="A12"/>
    <s v="Fiscal Year"/>
    <x v="0"/>
    <n v="1277"/>
  </r>
  <r>
    <s v="Shay"/>
    <s v="Siobhan"/>
    <m/>
    <x v="88"/>
    <s v="Chemistry Department"/>
    <n v="49441"/>
    <s v="A"/>
    <s v="F"/>
    <m/>
    <m/>
    <s v="F12"/>
    <s v="Academic Year"/>
    <x v="2"/>
    <n v="1278"/>
  </r>
  <r>
    <s v="Flick"/>
    <s v="Rachel"/>
    <s v="L"/>
    <x v="379"/>
    <s v="A&amp;S Dean"/>
    <n v="49439"/>
    <s v="A"/>
    <s v="F"/>
    <m/>
    <m/>
    <s v="A12"/>
    <s v="Fiscal Year"/>
    <x v="0"/>
    <n v="1279"/>
  </r>
  <r>
    <s v="Romanowicz"/>
    <s v="Jedrzej"/>
    <m/>
    <x v="473"/>
    <s v="Chemistry Department"/>
    <n v="49434"/>
    <s v="A"/>
    <s v="F"/>
    <m/>
    <m/>
    <s v="A12"/>
    <s v="Fiscal Year"/>
    <x v="0"/>
    <n v="1280"/>
  </r>
  <r>
    <s v="Sheets"/>
    <s v="Elizabeth"/>
    <s v="G"/>
    <x v="120"/>
    <s v="School of Art"/>
    <n v="49421"/>
    <s v="A"/>
    <s v="F"/>
    <m/>
    <m/>
    <s v="F12"/>
    <s v="Academic Year"/>
    <x v="2"/>
    <n v="1281"/>
  </r>
  <r>
    <s v="Joseph"/>
    <s v="Brittany"/>
    <s v="C"/>
    <x v="88"/>
    <s v="Schl of Intervention Svcs"/>
    <n v="49313"/>
    <s v="C"/>
    <s v="F"/>
    <m/>
    <m/>
    <s v="F09"/>
    <s v="Academic Year"/>
    <x v="2"/>
    <n v="1282"/>
  </r>
  <r>
    <s v="Fischer"/>
    <s v="Laura"/>
    <s v="D"/>
    <x v="474"/>
    <s v="Ice Arena"/>
    <n v="49212.800000000003"/>
    <s v="H"/>
    <s v="F"/>
    <m/>
    <m/>
    <s v="A12"/>
    <s v="Fiscal Year"/>
    <x v="0"/>
    <n v="1283"/>
  </r>
  <r>
    <s v="McPhillips"/>
    <s v="Michael"/>
    <s v="J"/>
    <x v="475"/>
    <s v="Ice Arena"/>
    <n v="49212.800000000003"/>
    <s v="H"/>
    <s v="F"/>
    <m/>
    <m/>
    <s v="A12"/>
    <s v="Fiscal Year"/>
    <x v="0"/>
    <n v="1284"/>
  </r>
  <r>
    <s v="Moreno"/>
    <s v="Louie"/>
    <s v="H"/>
    <x v="88"/>
    <s v="Ethnic Studies"/>
    <n v="49146"/>
    <s v="A"/>
    <s v="F"/>
    <m/>
    <m/>
    <s v="F12"/>
    <s v="Academic Year"/>
    <x v="2"/>
    <n v="1285"/>
  </r>
  <r>
    <s v="Cunningham"/>
    <s v="Robert"/>
    <s v="B"/>
    <x v="345"/>
    <s v="Marketing &amp; Communications"/>
    <n v="49139"/>
    <s v="A"/>
    <s v="F"/>
    <m/>
    <m/>
    <s v="A12"/>
    <s v="Fiscal Year"/>
    <x v="0"/>
    <n v="1286"/>
  </r>
  <r>
    <s v="Dymarkowski"/>
    <s v="Patrick"/>
    <s v="M"/>
    <x v="379"/>
    <s v="A&amp;S Dean"/>
    <n v="49139"/>
    <s v="A"/>
    <s v="F"/>
    <m/>
    <m/>
    <s v="A12"/>
    <s v="Fiscal Year"/>
    <x v="0"/>
    <n v="1287"/>
  </r>
  <r>
    <s v="Kardok"/>
    <s v="Ryan"/>
    <s v="T"/>
    <x v="471"/>
    <s v="Basketball-Men"/>
    <n v="49139"/>
    <s v="A"/>
    <s v="F"/>
    <m/>
    <m/>
    <s v="A12"/>
    <s v="Fiscal Year"/>
    <x v="0"/>
    <n v="1288"/>
  </r>
  <r>
    <s v="Webb"/>
    <s v="Lucas"/>
    <s v="D"/>
    <x v="476"/>
    <s v="Marketing &amp; Communications"/>
    <n v="49139"/>
    <s v="A"/>
    <s v="F"/>
    <m/>
    <m/>
    <s v="A12"/>
    <s v="Fiscal Year"/>
    <x v="0"/>
    <n v="1289"/>
  </r>
  <r>
    <s v="Kratzer"/>
    <s v="Sheila"/>
    <s v="A"/>
    <x v="477"/>
    <s v="Biological Science"/>
    <n v="49098"/>
    <s v="A"/>
    <s v="F"/>
    <m/>
    <m/>
    <s v="A12"/>
    <s v="Fiscal Year"/>
    <x v="0"/>
    <n v="1290"/>
  </r>
  <r>
    <s v="Solis"/>
    <s v="Alex"/>
    <s v="D"/>
    <x v="478"/>
    <s v="Capital Campaign"/>
    <n v="49062"/>
    <s v="A"/>
    <s v="F"/>
    <m/>
    <m/>
    <s v="A12"/>
    <s v="Fiscal Year"/>
    <x v="0"/>
    <n v="1291"/>
  </r>
  <r>
    <s v="Mullins"/>
    <s v="Heather"/>
    <s v="C"/>
    <x v="379"/>
    <s v="Office of UG Student Develo"/>
    <n v="49055"/>
    <s v="A"/>
    <s v="F"/>
    <m/>
    <m/>
    <s v="A12"/>
    <s v="Fiscal Year"/>
    <x v="0"/>
    <n v="1292"/>
  </r>
  <r>
    <s v="Payne"/>
    <s v="Kristin"/>
    <s v="A"/>
    <x v="379"/>
    <s v="A&amp;S Dean"/>
    <n v="49055"/>
    <s v="A"/>
    <s v="F"/>
    <m/>
    <m/>
    <s v="A12"/>
    <s v="Fiscal Year"/>
    <x v="0"/>
    <n v="1293"/>
  </r>
  <r>
    <s v="Smith"/>
    <s v="DeVona"/>
    <s v="D"/>
    <x v="379"/>
    <s v="A&amp;S Dean"/>
    <n v="49025"/>
    <s v="A"/>
    <s v="F"/>
    <m/>
    <m/>
    <s v="A12"/>
    <s v="Fiscal Year"/>
    <x v="0"/>
    <n v="1294"/>
  </r>
  <r>
    <s v="Paulikas"/>
    <s v="Marius"/>
    <s v="J"/>
    <x v="88"/>
    <s v="Geography Department"/>
    <n v="49018"/>
    <s v="A"/>
    <s v="F"/>
    <m/>
    <m/>
    <s v="F12"/>
    <s v="Academic Year"/>
    <x v="2"/>
    <n v="1295"/>
  </r>
  <r>
    <s v="Hall"/>
    <s v="Maite"/>
    <s v="Y"/>
    <x v="479"/>
    <s v="Intrnl Programs &amp; Partnerships"/>
    <n v="49000"/>
    <s v="A"/>
    <s v="F"/>
    <m/>
    <m/>
    <s v="A12"/>
    <s v="Fiscal Year"/>
    <x v="0"/>
    <n v="1296"/>
  </r>
  <r>
    <s v="Dufresne"/>
    <s v="Robin"/>
    <s v="M"/>
    <x v="88"/>
    <s v="Schl of Intervention Svcs"/>
    <n v="49000"/>
    <s v="A"/>
    <s v="F"/>
    <m/>
    <m/>
    <s v="F12"/>
    <s v="Academic Year"/>
    <x v="2"/>
    <n v="1297"/>
  </r>
  <r>
    <s v="Bird"/>
    <s v="Holly"/>
    <s v="M"/>
    <x v="120"/>
    <s v="General Studies Writing Prog"/>
    <n v="48970"/>
    <s v="A"/>
    <s v="F"/>
    <m/>
    <m/>
    <s v="F12"/>
    <s v="Academic Year"/>
    <x v="2"/>
    <n v="1298"/>
  </r>
  <r>
    <s v="Gattozzi"/>
    <s v="Bryan"/>
    <s v="J"/>
    <x v="120"/>
    <s v="General Studies Writing Prog"/>
    <n v="48970"/>
    <s v="A"/>
    <s v="F"/>
    <m/>
    <m/>
    <s v="F12"/>
    <s v="Academic Year"/>
    <x v="2"/>
    <n v="1299"/>
  </r>
  <r>
    <s v="Kanary"/>
    <s v="Tara"/>
    <s v="E"/>
    <x v="480"/>
    <s v="Marketing &amp; Communications"/>
    <n v="48960"/>
    <s v="A"/>
    <s v="F"/>
    <m/>
    <m/>
    <s v="A12"/>
    <s v="Fiscal Year"/>
    <x v="0"/>
    <n v="1300"/>
  </r>
  <r>
    <s v="Mills"/>
    <s v="Zachary"/>
    <s v="W"/>
    <x v="481"/>
    <s v="WBGU-TV Television Service"/>
    <n v="48960"/>
    <s v="A"/>
    <s v="F"/>
    <m/>
    <m/>
    <s v="A12"/>
    <s v="Fiscal Year"/>
    <x v="0"/>
    <n v="1301"/>
  </r>
  <r>
    <s v="Parker"/>
    <s v="Danielle"/>
    <s v="N"/>
    <x v="482"/>
    <s v="Development Office"/>
    <n v="48960"/>
    <s v="A"/>
    <s v="F"/>
    <m/>
    <m/>
    <s v="A12"/>
    <s v="Fiscal Year"/>
    <x v="0"/>
    <n v="1302"/>
  </r>
  <r>
    <s v="Rogers"/>
    <s v="Scott"/>
    <s v="T"/>
    <x v="379"/>
    <s v="Musical Arts Dean"/>
    <n v="48960"/>
    <s v="A"/>
    <s v="F"/>
    <m/>
    <m/>
    <s v="A12"/>
    <s v="Fiscal Year"/>
    <x v="0"/>
    <n v="1303"/>
  </r>
  <r>
    <s v="Swary"/>
    <s v="Anne"/>
    <s v="M"/>
    <x v="483"/>
    <s v="Marketing &amp; Communications"/>
    <n v="48960"/>
    <s v="A"/>
    <s v="F"/>
    <m/>
    <m/>
    <s v="A12"/>
    <s v="Fiscal Year"/>
    <x v="0"/>
    <n v="1304"/>
  </r>
  <r>
    <s v="Thompson"/>
    <s v="Sara"/>
    <s v="G"/>
    <x v="484"/>
    <s v="Capital Campaign"/>
    <n v="48960"/>
    <s v="A"/>
    <s v="F"/>
    <m/>
    <m/>
    <s v="A12"/>
    <s v="Fiscal Year"/>
    <x v="0"/>
    <n v="1305"/>
  </r>
  <r>
    <s v="Wilt"/>
    <s v="Lori"/>
    <s v="A"/>
    <x v="345"/>
    <s v="WBGU-TV Television Service"/>
    <n v="48960"/>
    <s v="A"/>
    <s v="F"/>
    <m/>
    <m/>
    <s v="A12"/>
    <s v="Fiscal Year"/>
    <x v="0"/>
    <n v="1306"/>
  </r>
  <r>
    <s v="York"/>
    <s v="Kandace"/>
    <s v="G"/>
    <x v="485"/>
    <s v="Marketing &amp; Communications"/>
    <n v="48960"/>
    <s v="A"/>
    <s v="F"/>
    <m/>
    <m/>
    <s v="A12"/>
    <s v="Fiscal Year"/>
    <x v="0"/>
    <n v="1307"/>
  </r>
  <r>
    <s v="Wolter"/>
    <s v="Jennifer"/>
    <s v="K"/>
    <x v="88"/>
    <s v="World Languages and Cultures"/>
    <n v="48957"/>
    <s v="C"/>
    <s v="F"/>
    <m/>
    <m/>
    <s v="F09"/>
    <s v="Academic Year"/>
    <x v="2"/>
    <n v="1308"/>
  </r>
  <r>
    <s v="Bezdicek"/>
    <s v="Paul"/>
    <m/>
    <x v="486"/>
    <s v="Intercollegiate Athletics"/>
    <n v="48776"/>
    <s v="A"/>
    <s v="F"/>
    <m/>
    <m/>
    <s v="A12"/>
    <s v="Fiscal Year"/>
    <x v="0"/>
    <n v="1309"/>
  </r>
  <r>
    <s v="Erdogmus"/>
    <s v="Abdullah"/>
    <s v="C"/>
    <x v="487"/>
    <s v="Intrnl Programs &amp; Partnerships"/>
    <n v="48701"/>
    <s v="A"/>
    <s v="F"/>
    <m/>
    <m/>
    <s v="A12"/>
    <s v="Fiscal Year"/>
    <x v="0"/>
    <n v="1310"/>
  </r>
  <r>
    <s v="Cook"/>
    <s v="Amy"/>
    <s v="C"/>
    <x v="120"/>
    <s v="General Studies Writing Prog"/>
    <n v="48620"/>
    <s v="A"/>
    <s v="F"/>
    <m/>
    <m/>
    <s v="F12"/>
    <s v="Academic Year"/>
    <x v="2"/>
    <n v="1311"/>
  </r>
  <r>
    <s v="Foust"/>
    <s v="Amy"/>
    <s v="D"/>
    <x v="379"/>
    <s v="Advising Services"/>
    <n v="48521"/>
    <s v="A"/>
    <s v="F"/>
    <m/>
    <m/>
    <s v="A12"/>
    <s v="Fiscal Year"/>
    <x v="0"/>
    <n v="1312"/>
  </r>
  <r>
    <s v="Marquina Hervias"/>
    <s v="Lesnny"/>
    <s v="K"/>
    <x v="88"/>
    <s v="World Languages and Cultures"/>
    <n v="48472"/>
    <s v="C"/>
    <s v="F"/>
    <m/>
    <m/>
    <s v="F09"/>
    <s v="Academic Year"/>
    <x v="2"/>
    <n v="1313"/>
  </r>
  <r>
    <s v="Jurden"/>
    <s v="Sarah"/>
    <m/>
    <x v="488"/>
    <s v="AIMS"/>
    <n v="48464"/>
    <s v="H"/>
    <s v="F"/>
    <m/>
    <m/>
    <s v="A12"/>
    <s v="Fiscal Year"/>
    <x v="0"/>
    <n v="1314"/>
  </r>
  <r>
    <s v="Newbury"/>
    <s v="Ken"/>
    <m/>
    <x v="489"/>
    <s v="Family &amp; Consumer Sciences"/>
    <n v="48450"/>
    <s v="A"/>
    <s v="F"/>
    <m/>
    <m/>
    <s v="A12"/>
    <s v="Fiscal Year"/>
    <x v="0"/>
    <n v="1315"/>
  </r>
  <r>
    <s v="Pool"/>
    <s v="Rita"/>
    <s v="A"/>
    <x v="467"/>
    <s v="Center for Faculty Excellence"/>
    <n v="48450"/>
    <s v="A"/>
    <s v="F"/>
    <m/>
    <m/>
    <s v="A12"/>
    <s v="Fiscal Year"/>
    <x v="0"/>
    <n v="1316"/>
  </r>
  <r>
    <s v="Whitman"/>
    <s v="Tonya"/>
    <s v="L"/>
    <x v="60"/>
    <s v="School of Media and Comm"/>
    <n v="48450"/>
    <s v="A"/>
    <s v="F"/>
    <m/>
    <m/>
    <s v="A12"/>
    <s v="Fiscal Year"/>
    <x v="0"/>
    <n v="1317"/>
  </r>
  <r>
    <s v="Zinz-Cheresnick"/>
    <s v="Jessica"/>
    <s v="D"/>
    <x v="120"/>
    <s v="General Studies Writing Prog"/>
    <n v="48374"/>
    <s v="A"/>
    <s v="F"/>
    <m/>
    <m/>
    <s v="F12"/>
    <s v="Academic Year"/>
    <x v="2"/>
    <n v="1318"/>
  </r>
  <r>
    <s v="Christman"/>
    <s v="Barbara"/>
    <m/>
    <x v="88"/>
    <s v="Math and Statistics Dept"/>
    <n v="48323"/>
    <s v="A"/>
    <s v="F"/>
    <m/>
    <m/>
    <s v="F12"/>
    <s v="Academic Year"/>
    <x v="2"/>
    <n v="1319"/>
  </r>
  <r>
    <s v="Lofgren"/>
    <s v="Richard"/>
    <s v="M"/>
    <x v="379"/>
    <s v="A&amp;S Dean"/>
    <n v="48202"/>
    <s v="A"/>
    <s v="F"/>
    <m/>
    <m/>
    <s v="A12"/>
    <s v="Fiscal Year"/>
    <x v="0"/>
    <n v="1320"/>
  </r>
  <r>
    <s v="Twu"/>
    <s v="Lihjen"/>
    <s v="J"/>
    <x v="490"/>
    <s v="TRIO Programs"/>
    <n v="48032"/>
    <s v="A"/>
    <s v="F"/>
    <m/>
    <m/>
    <s v="A12"/>
    <s v="Fiscal Year"/>
    <x v="0"/>
    <n v="1321"/>
  </r>
  <r>
    <s v="Sankovich"/>
    <s v="Anna"/>
    <s v="K"/>
    <x v="491"/>
    <s v="Alumni Office"/>
    <n v="48000"/>
    <s v="A"/>
    <s v="F"/>
    <m/>
    <m/>
    <s v="A12"/>
    <s v="Fiscal Year"/>
    <x v="0"/>
    <n v="1322"/>
  </r>
  <r>
    <s v="Dewhirst"/>
    <s v="Hannah"/>
    <s v="R"/>
    <x v="88"/>
    <s v="Architecture &amp; Envr Design"/>
    <n v="48000"/>
    <s v="A"/>
    <s v="F"/>
    <m/>
    <m/>
    <s v="F12"/>
    <s v="Academic Year"/>
    <x v="2"/>
    <n v="1323"/>
  </r>
  <r>
    <s v="Hoerig"/>
    <s v="Andrea"/>
    <s v="D"/>
    <x v="88"/>
    <s v="School of Teaching &amp; Learning"/>
    <n v="48000"/>
    <s v="A"/>
    <s v="F"/>
    <m/>
    <m/>
    <s v="F12"/>
    <s v="Academic Year"/>
    <x v="2"/>
    <n v="1324"/>
  </r>
  <r>
    <s v="Lewandowski"/>
    <s v="Arthur"/>
    <s v="J"/>
    <x v="88"/>
    <s v="School of Teaching &amp; Learning"/>
    <n v="48000"/>
    <s v="A"/>
    <s v="F"/>
    <m/>
    <m/>
    <s v="F12"/>
    <s v="Academic Year"/>
    <x v="2"/>
    <n v="1325"/>
  </r>
  <r>
    <s v="Sacui"/>
    <s v="Iulia"/>
    <s v="A"/>
    <x v="88"/>
    <s v="Chemistry Department"/>
    <n v="48000"/>
    <s v="A"/>
    <s v="F"/>
    <m/>
    <m/>
    <s v="F12"/>
    <s v="Academic Year"/>
    <x v="2"/>
    <n v="1326"/>
  </r>
  <r>
    <s v="Beaverson"/>
    <s v="Marcy"/>
    <s v="E"/>
    <x v="379"/>
    <s v="HHS Advising Center"/>
    <n v="47989"/>
    <s v="A"/>
    <s v="F"/>
    <m/>
    <m/>
    <s v="A12"/>
    <s v="Fiscal Year"/>
    <x v="0"/>
    <n v="1327"/>
  </r>
  <r>
    <s v="Hendricks"/>
    <s v="Deborah"/>
    <s v="S"/>
    <x v="379"/>
    <s v="HHS Advising Center"/>
    <n v="47989"/>
    <s v="A"/>
    <s v="F"/>
    <m/>
    <m/>
    <s v="A12"/>
    <s v="Fiscal Year"/>
    <x v="0"/>
    <n v="1328"/>
  </r>
  <r>
    <s v="McGuire"/>
    <s v="Kyle"/>
    <s v="R"/>
    <x v="492"/>
    <s v="Intercollegiate Athletics"/>
    <n v="47944"/>
    <s v="H"/>
    <s v="F"/>
    <m/>
    <m/>
    <s v="A12"/>
    <s v="Fiscal Year"/>
    <x v="0"/>
    <n v="1329"/>
  </r>
  <r>
    <s v="Ralph"/>
    <s v="Elizabeth"/>
    <s v="A"/>
    <x v="493"/>
    <s v="EDHD-Office of Field Experienc"/>
    <n v="47944"/>
    <s v="H"/>
    <s v="F"/>
    <m/>
    <m/>
    <s v="A12"/>
    <s v="Fiscal Year"/>
    <x v="0"/>
    <n v="1330"/>
  </r>
  <r>
    <s v="Zengel"/>
    <s v="Marian"/>
    <s v="L"/>
    <x v="88"/>
    <s v="Family &amp; Consumer Sciences"/>
    <n v="47642"/>
    <s v="C"/>
    <s v="F"/>
    <m/>
    <m/>
    <s v="F09"/>
    <s v="Academic Year"/>
    <x v="2"/>
    <n v="1331"/>
  </r>
  <r>
    <s v="Blessing"/>
    <s v="Stephanie"/>
    <s v="L"/>
    <x v="88"/>
    <s v="Family &amp; Consumer Sciences"/>
    <n v="47601"/>
    <s v="A"/>
    <s v="F"/>
    <m/>
    <m/>
    <s v="F12"/>
    <s v="Academic Year"/>
    <x v="2"/>
    <n v="1332"/>
  </r>
  <r>
    <s v="Zwayer"/>
    <s v="Irene"/>
    <s v="S"/>
    <x v="494"/>
    <s v="TRIO Programs"/>
    <n v="47590.400000000001"/>
    <s v="H"/>
    <s v="F"/>
    <m/>
    <m/>
    <s v="A12"/>
    <s v="Fiscal Year"/>
    <x v="0"/>
    <n v="1333"/>
  </r>
  <r>
    <s v="Pezzi"/>
    <s v="Angela"/>
    <s v="M"/>
    <x v="379"/>
    <s v="A&amp;S Dean"/>
    <n v="47571"/>
    <s v="A"/>
    <s v="F"/>
    <m/>
    <m/>
    <s v="A12"/>
    <s v="Fiscal Year"/>
    <x v="0"/>
    <n v="1334"/>
  </r>
  <r>
    <s v="Clickner"/>
    <s v="Theresa"/>
    <s v="L"/>
    <x v="495"/>
    <s v="Musical Arts Dean"/>
    <n v="47548.799999999996"/>
    <s v="H"/>
    <s v="F"/>
    <m/>
    <m/>
    <s v="A12"/>
    <s v="Fiscal Year"/>
    <x v="0"/>
    <n v="1335"/>
  </r>
  <r>
    <s v="Hunter"/>
    <s v="Lucinda"/>
    <s v="J"/>
    <x v="120"/>
    <s v="English Department"/>
    <n v="47475"/>
    <s v="A"/>
    <s v="F"/>
    <n v="10000"/>
    <m/>
    <s v="F12"/>
    <s v="Academic Year"/>
    <x v="2"/>
    <n v="1336"/>
  </r>
  <r>
    <s v="Celizic"/>
    <s v="Joseph"/>
    <s v="S"/>
    <x v="120"/>
    <s v="General Studies Writing Prog"/>
    <n v="47474"/>
    <s v="A"/>
    <s v="F"/>
    <m/>
    <m/>
    <s v="F12"/>
    <s v="Academic Year"/>
    <x v="2"/>
    <n v="1337"/>
  </r>
  <r>
    <s v="Jordan"/>
    <s v="Ethan"/>
    <s v="T"/>
    <x v="120"/>
    <s v="General Studies Writing Prog"/>
    <n v="47474"/>
    <s v="A"/>
    <s v="F"/>
    <m/>
    <m/>
    <s v="F12"/>
    <s v="Academic Year"/>
    <x v="2"/>
    <n v="1338"/>
  </r>
  <r>
    <s v="Jordan"/>
    <s v="Heather"/>
    <s v="L"/>
    <x v="120"/>
    <s v="General Studies Writing Prog"/>
    <n v="47474"/>
    <s v="A"/>
    <s v="F"/>
    <m/>
    <m/>
    <s v="F12"/>
    <s v="Academic Year"/>
    <x v="2"/>
    <n v="1339"/>
  </r>
  <r>
    <s v="Felver"/>
    <s v="Bradley"/>
    <s v="J"/>
    <x v="120"/>
    <s v="General Studies Writing Prog"/>
    <n v="47473"/>
    <s v="A"/>
    <s v="F"/>
    <m/>
    <m/>
    <s v="F12"/>
    <s v="Academic Year"/>
    <x v="2"/>
    <n v="1340"/>
  </r>
  <r>
    <s v="Cooper"/>
    <s v="Rachel"/>
    <s v="A"/>
    <x v="379"/>
    <s v="Office of UG Student Develo"/>
    <n v="47456"/>
    <s v="A"/>
    <s v="F"/>
    <m/>
    <m/>
    <s v="A12"/>
    <s v="Fiscal Year"/>
    <x v="0"/>
    <n v="1341"/>
  </r>
  <r>
    <s v="DeLong"/>
    <s v="Bethany"/>
    <s v="S"/>
    <x v="379"/>
    <s v="Student Services EDHD"/>
    <n v="47456"/>
    <s v="A"/>
    <s v="F"/>
    <m/>
    <m/>
    <s v="A12"/>
    <s v="Fiscal Year"/>
    <x v="0"/>
    <n v="1342"/>
  </r>
  <r>
    <s v="Hoover"/>
    <s v="Claire"/>
    <s v="M"/>
    <x v="379"/>
    <s v="Advising Services"/>
    <n v="47456"/>
    <s v="A"/>
    <s v="F"/>
    <m/>
    <m/>
    <s v="A12"/>
    <s v="Fiscal Year"/>
    <x v="0"/>
    <n v="1343"/>
  </r>
  <r>
    <s v="Sturdevant"/>
    <s v="Krista"/>
    <m/>
    <x v="379"/>
    <s v="Student Services EDHD"/>
    <n v="47456"/>
    <s v="A"/>
    <s v="F"/>
    <m/>
    <m/>
    <s v="A12"/>
    <s v="Fiscal Year"/>
    <x v="0"/>
    <n v="1344"/>
  </r>
  <r>
    <s v="Kiss"/>
    <s v="Jessica"/>
    <s v="E"/>
    <x v="88"/>
    <s v="School of HMSLS"/>
    <n v="47394"/>
    <s v="A"/>
    <s v="F"/>
    <m/>
    <m/>
    <s v="F12"/>
    <s v="Academic Year"/>
    <x v="2"/>
    <n v="1345"/>
  </r>
  <r>
    <s v="Young"/>
    <s v="Kim"/>
    <s v="T"/>
    <x v="88"/>
    <s v="School of Art"/>
    <n v="47273"/>
    <s v="A"/>
    <s v="F"/>
    <m/>
    <m/>
    <s v="F12"/>
    <s v="Academic Year"/>
    <x v="2"/>
    <n v="1346"/>
  </r>
  <r>
    <s v="Weatherford"/>
    <s v="Michael"/>
    <s v="B"/>
    <x v="496"/>
    <s v="University Bookstore"/>
    <n v="47236.800000000003"/>
    <s v="H"/>
    <s v="F"/>
    <m/>
    <m/>
    <s v="A12"/>
    <s v="Fiscal Year"/>
    <x v="0"/>
    <n v="1347"/>
  </r>
  <r>
    <s v="Saunders"/>
    <s v="Suzanne"/>
    <s v="M"/>
    <x v="497"/>
    <s v="Human Resources"/>
    <n v="47049.599999999999"/>
    <s v="H"/>
    <s v="F"/>
    <m/>
    <m/>
    <s v="A12"/>
    <s v="Fiscal Year"/>
    <x v="0"/>
    <n v="1348"/>
  </r>
  <r>
    <s v="Atkinson"/>
    <s v="Michelle"/>
    <s v="R"/>
    <x v="379"/>
    <s v="HHS Advising Center"/>
    <n v="47048"/>
    <s v="A"/>
    <s v="F"/>
    <m/>
    <m/>
    <s v="A12"/>
    <s v="Fiscal Year"/>
    <x v="0"/>
    <n v="1349"/>
  </r>
  <r>
    <s v="Martinez Olmos"/>
    <s v="Ruth"/>
    <m/>
    <x v="88"/>
    <s v="World Languages and Cultures"/>
    <n v="47000"/>
    <s v="C"/>
    <s v="F"/>
    <m/>
    <m/>
    <s v="F09"/>
    <s v="Academic Year"/>
    <x v="2"/>
    <n v="1350"/>
  </r>
  <r>
    <s v="Peters"/>
    <s v="Nathan"/>
    <s v="A"/>
    <x v="88"/>
    <s v="School of HMSLS"/>
    <n v="47000"/>
    <s v="A"/>
    <s v="F"/>
    <m/>
    <m/>
    <s v="F12"/>
    <s v="Academic Year"/>
    <x v="2"/>
    <n v="1351"/>
  </r>
  <r>
    <s v="Thompson"/>
    <s v="Dawn"/>
    <s v="M"/>
    <x v="88"/>
    <s v="School of Teaching &amp; Learning"/>
    <n v="47000"/>
    <s v="C"/>
    <s v="F"/>
    <m/>
    <m/>
    <s v="F09"/>
    <s v="Academic Year"/>
    <x v="2"/>
    <n v="1352"/>
  </r>
  <r>
    <s v="Hartigan"/>
    <s v="Jason"/>
    <s v="J"/>
    <x v="304"/>
    <s v="Financial Aid"/>
    <n v="46924.799999999996"/>
    <s v="H"/>
    <s v="F"/>
    <m/>
    <m/>
    <s v="A12"/>
    <s v="Fiscal Year"/>
    <x v="0"/>
    <n v="1353"/>
  </r>
  <r>
    <s v="Zieroff"/>
    <s v="Linda"/>
    <s v="K"/>
    <x v="498"/>
    <s v="Marketing &amp; Communications"/>
    <n v="46924.799999999996"/>
    <s v="H"/>
    <s v="F"/>
    <m/>
    <m/>
    <s v="A12"/>
    <s v="Fiscal Year"/>
    <x v="0"/>
    <n v="1354"/>
  </r>
  <r>
    <s v="Dunbar"/>
    <s v="Gabriel"/>
    <m/>
    <x v="329"/>
    <s v="Nontraditional/Military Office"/>
    <n v="46920"/>
    <s v="A"/>
    <s v="F"/>
    <m/>
    <m/>
    <s v="A12"/>
    <s v="Fiscal Year"/>
    <x v="0"/>
    <n v="1355"/>
  </r>
  <r>
    <s v="Cipriani"/>
    <s v="Holly"/>
    <s v="K"/>
    <x v="379"/>
    <s v="College Credit Plus Programs"/>
    <n v="46716"/>
    <s v="A"/>
    <s v="F"/>
    <m/>
    <m/>
    <s v="A12"/>
    <s v="Fiscal Year"/>
    <x v="0"/>
    <n v="1356"/>
  </r>
  <r>
    <s v="Weaver"/>
    <s v="Connie"/>
    <s v="L"/>
    <x v="499"/>
    <s v="Office of Multicultural Affrs"/>
    <n v="46633.600000000006"/>
    <s v="H"/>
    <s v="F"/>
    <m/>
    <m/>
    <s v="A12"/>
    <s v="Fiscal Year"/>
    <x v="0"/>
    <n v="1357"/>
  </r>
  <r>
    <s v="Burgoon"/>
    <s v="Jacob"/>
    <s v="N"/>
    <x v="88"/>
    <s v="School of Ed Found, Lead &amp; Pol"/>
    <n v="46476"/>
    <s v="A"/>
    <s v="F"/>
    <m/>
    <m/>
    <s v="F12"/>
    <s v="Academic Year"/>
    <x v="2"/>
    <n v="1358"/>
  </r>
  <r>
    <s v="Burres"/>
    <s v="Sean"/>
    <s v="P"/>
    <x v="88"/>
    <s v="VCT-Tech Education"/>
    <n v="46428"/>
    <s v="A"/>
    <s v="F"/>
    <m/>
    <m/>
    <s v="F12"/>
    <s v="Academic Year"/>
    <x v="2"/>
    <n v="1359"/>
  </r>
  <r>
    <s v="Aguilar"/>
    <s v="Emily"/>
    <m/>
    <x v="88"/>
    <s v="Theatre and Film"/>
    <n v="46396"/>
    <s v="A"/>
    <s v="F"/>
    <m/>
    <m/>
    <s v="F12"/>
    <s v="Academic Year"/>
    <x v="2"/>
    <n v="1360"/>
  </r>
  <r>
    <s v="Buetikofer"/>
    <s v="Eric"/>
    <s v="J"/>
    <x v="374"/>
    <s v="Nontraditional/Military Office"/>
    <n v="46305"/>
    <s v="A"/>
    <s v="F"/>
    <m/>
    <m/>
    <s v="A12"/>
    <s v="Fiscal Year"/>
    <x v="0"/>
    <n v="1361"/>
  </r>
  <r>
    <s v="Clark"/>
    <s v="Matthew"/>
    <s v="K"/>
    <x v="88"/>
    <s v="School of Teaching &amp; Learning"/>
    <n v="46206"/>
    <s v="A"/>
    <s v="F"/>
    <m/>
    <m/>
    <s v="F12"/>
    <s v="Academic Year"/>
    <x v="2"/>
    <n v="1362"/>
  </r>
  <r>
    <s v="Briggs"/>
    <s v="Brandon"/>
    <s v="M"/>
    <x v="88"/>
    <s v="School of Art"/>
    <n v="46161"/>
    <s v="A"/>
    <s v="F"/>
    <m/>
    <m/>
    <s v="F12"/>
    <s v="Academic Year"/>
    <x v="2"/>
    <n v="1363"/>
  </r>
  <r>
    <s v="Calcamuggio"/>
    <s v="Lisa"/>
    <s v="M"/>
    <x v="304"/>
    <s v="Bursar's Office"/>
    <n v="46155.200000000004"/>
    <s v="H"/>
    <s v="F"/>
    <m/>
    <m/>
    <s v="A12"/>
    <s v="Fiscal Year"/>
    <x v="0"/>
    <n v="1364"/>
  </r>
  <r>
    <s v="Gentry"/>
    <s v="Teresa"/>
    <s v="L"/>
    <x v="500"/>
    <s v="Bowen-Thompson Student Union"/>
    <n v="46009.599999999999"/>
    <s v="H"/>
    <s v="F"/>
    <m/>
    <m/>
    <s v="A12"/>
    <s v="Fiscal Year"/>
    <x v="0"/>
    <n v="1365"/>
  </r>
  <r>
    <s v="Karlovec"/>
    <s v="Amy"/>
    <s v="E"/>
    <x v="501"/>
    <s v="Marketing &amp; Communications"/>
    <n v="46009.599999999999"/>
    <s v="H"/>
    <s v="F"/>
    <m/>
    <m/>
    <s v="A12"/>
    <s v="Fiscal Year"/>
    <x v="0"/>
    <n v="1366"/>
  </r>
  <r>
    <s v="Caris"/>
    <s v="Kimberly"/>
    <s v="S"/>
    <x v="502"/>
    <s v="On-Line &amp; Summer Acad Progs"/>
    <n v="46002"/>
    <s v="A"/>
    <s v="F"/>
    <m/>
    <m/>
    <s v="A12"/>
    <s v="Fiscal Year"/>
    <x v="0"/>
    <n v="1367"/>
  </r>
  <r>
    <s v="Jackson"/>
    <s v="Sophia"/>
    <s v="S"/>
    <x v="379"/>
    <s v="Fire-Student Services"/>
    <n v="46002"/>
    <s v="A"/>
    <s v="F"/>
    <m/>
    <m/>
    <s v="A12"/>
    <s v="Fiscal Year"/>
    <x v="0"/>
    <n v="1368"/>
  </r>
  <r>
    <s v="Young"/>
    <s v="Stephanie"/>
    <s v="K"/>
    <x v="503"/>
    <s v="Golf-Women"/>
    <n v="46000"/>
    <s v="A"/>
    <s v="F"/>
    <m/>
    <m/>
    <s v="A12"/>
    <s v="Fiscal Year"/>
    <x v="0"/>
    <n v="1369"/>
  </r>
  <r>
    <s v="Hartzog"/>
    <s v="Meggan"/>
    <s v="K"/>
    <x v="88"/>
    <s v="School of HMSLS"/>
    <n v="46000"/>
    <s v="A"/>
    <s v="F"/>
    <m/>
    <m/>
    <s v="F12"/>
    <s v="Academic Year"/>
    <x v="2"/>
    <n v="1370"/>
  </r>
  <r>
    <s v="Sidders"/>
    <s v="Rebecca"/>
    <s v="R"/>
    <x v="88"/>
    <s v="Schl of Intervention Svcs"/>
    <n v="46000"/>
    <s v="A"/>
    <s v="F"/>
    <m/>
    <m/>
    <s v="F12"/>
    <s v="Academic Year"/>
    <x v="2"/>
    <n v="1371"/>
  </r>
  <r>
    <s v="Harlan"/>
    <s v="Stephen"/>
    <s v="G"/>
    <x v="504"/>
    <s v="Bowen-Thompson Student Union"/>
    <n v="45968"/>
    <s v="H"/>
    <s v="F"/>
    <m/>
    <m/>
    <s v="A12"/>
    <s v="Fiscal Year"/>
    <x v="0"/>
    <n v="1372"/>
  </r>
  <r>
    <s v="Seifert"/>
    <s v="Angela"/>
    <s v="N"/>
    <x v="505"/>
    <s v="Counseling Center"/>
    <n v="45905.599999999999"/>
    <s v="H"/>
    <s v="F"/>
    <m/>
    <m/>
    <s v="A12"/>
    <s v="Fiscal Year"/>
    <x v="0"/>
    <n v="1373"/>
  </r>
  <r>
    <s v="Hunter"/>
    <s v="Darrell"/>
    <s v="K"/>
    <x v="379"/>
    <s v="A&amp;S Dean"/>
    <n v="45900"/>
    <s v="A"/>
    <s v="F"/>
    <m/>
    <m/>
    <s v="A12"/>
    <s v="Fiscal Year"/>
    <x v="0"/>
    <n v="1374"/>
  </r>
  <r>
    <s v="Oetjens"/>
    <s v="Jessica"/>
    <s v="L"/>
    <x v="368"/>
    <s v="Learning Commons"/>
    <n v="45900"/>
    <s v="H"/>
    <s v="F"/>
    <m/>
    <m/>
    <s v="A17"/>
    <s v="Fiscal Year"/>
    <x v="0"/>
    <n v="1375"/>
  </r>
  <r>
    <s v="Leatherman"/>
    <s v="Sheri"/>
    <s v="L"/>
    <x v="506"/>
    <s v="Graduate College"/>
    <n v="45864"/>
    <s v="H"/>
    <s v="F"/>
    <m/>
    <m/>
    <s v="A12"/>
    <s v="Fiscal Year"/>
    <x v="0"/>
    <n v="1376"/>
  </r>
  <r>
    <s v="Walker"/>
    <s v="Timothy"/>
    <s v="J"/>
    <x v="507"/>
    <s v="School of Art"/>
    <n v="45864"/>
    <s v="H"/>
    <s v="F"/>
    <m/>
    <m/>
    <s v="A12"/>
    <s v="Fiscal Year"/>
    <x v="0"/>
    <n v="1377"/>
  </r>
  <r>
    <s v="Shaal"/>
    <s v="Christine"/>
    <s v="G"/>
    <x v="379"/>
    <s v="Honors College"/>
    <n v="45856"/>
    <s v="A"/>
    <s v="F"/>
    <m/>
    <m/>
    <s v="A12"/>
    <s v="Fiscal Year"/>
    <x v="0"/>
    <n v="1378"/>
  </r>
  <r>
    <s v="Reynolds"/>
    <s v="Marlene"/>
    <s v="K"/>
    <x v="508"/>
    <s v="Health Services"/>
    <n v="45669"/>
    <s v="H"/>
    <s v="F"/>
    <m/>
    <m/>
    <s v="A17"/>
    <s v="Fiscal Year"/>
    <x v="0"/>
    <n v="1379"/>
  </r>
  <r>
    <s v="Knudsen"/>
    <s v="Joshua"/>
    <s v="D"/>
    <x v="509"/>
    <s v="Dining Services"/>
    <n v="45635.200000000004"/>
    <s v="H"/>
    <s v="F"/>
    <m/>
    <m/>
    <s v="A12"/>
    <s v="Fiscal Year"/>
    <x v="0"/>
    <n v="1380"/>
  </r>
  <r>
    <s v="Yang"/>
    <s v="Xiangui"/>
    <m/>
    <x v="510"/>
    <s v="Language Learning Center"/>
    <n v="45598"/>
    <s v="A"/>
    <s v="F"/>
    <m/>
    <m/>
    <s v="A12"/>
    <s v="Fiscal Year"/>
    <x v="0"/>
    <n v="1381"/>
  </r>
  <r>
    <s v="Lee"/>
    <s v="Ian"/>
    <m/>
    <x v="511"/>
    <s v="TRIO Programs"/>
    <n v="45597"/>
    <s v="A"/>
    <s v="F"/>
    <m/>
    <m/>
    <s v="A12"/>
    <s v="Fiscal Year"/>
    <x v="0"/>
    <n v="1382"/>
  </r>
  <r>
    <s v="Smith"/>
    <s v="Karyn"/>
    <s v="J"/>
    <x v="512"/>
    <s v="Recreation and Wellness"/>
    <n v="45406.399999999994"/>
    <s v="H"/>
    <s v="F"/>
    <m/>
    <m/>
    <s v="A12"/>
    <s v="Fiscal Year"/>
    <x v="0"/>
    <n v="1383"/>
  </r>
  <r>
    <s v="Lyons"/>
    <s v="Rebecca"/>
    <s v="A"/>
    <x v="513"/>
    <s v="Office of Residence Life"/>
    <n v="45385.599999999999"/>
    <s v="H"/>
    <s v="F"/>
    <m/>
    <m/>
    <s v="A12"/>
    <s v="Fiscal Year"/>
    <x v="0"/>
    <n v="1384"/>
  </r>
  <r>
    <s v="Marshall"/>
    <s v="Brian"/>
    <s v="M"/>
    <x v="514"/>
    <s v="Fire-Children's Theatre Prog"/>
    <n v="45360"/>
    <s v="A"/>
    <s v="F"/>
    <m/>
    <m/>
    <s v="A17"/>
    <s v="Fiscal Year"/>
    <x v="0"/>
    <n v="1385"/>
  </r>
  <r>
    <s v="Veitch"/>
    <s v="Robin"/>
    <s v="L"/>
    <x v="515"/>
    <s v="Intercollegiate Athletics"/>
    <n v="45136"/>
    <s v="H"/>
    <s v="F"/>
    <m/>
    <m/>
    <s v="A12"/>
    <s v="Fiscal Year"/>
    <x v="0"/>
    <n v="1386"/>
  </r>
  <r>
    <s v="Hicks"/>
    <s v="Amy"/>
    <s v="M"/>
    <x v="88"/>
    <s v="English Department"/>
    <n v="45097"/>
    <s v="A"/>
    <s v="F"/>
    <m/>
    <m/>
    <s v="F12"/>
    <s v="Academic Year"/>
    <x v="2"/>
    <n v="1387"/>
  </r>
  <r>
    <s v="Barr"/>
    <s v="Kara"/>
    <s v="E"/>
    <x v="88"/>
    <s v="History Department"/>
    <n v="45053"/>
    <s v="A"/>
    <s v="F"/>
    <m/>
    <m/>
    <s v="F12"/>
    <s v="Academic Year"/>
    <x v="2"/>
    <n v="1388"/>
  </r>
  <r>
    <s v="Trace"/>
    <s v="Debra"/>
    <s v="L"/>
    <x v="88"/>
    <s v="Math and Statistics Dept"/>
    <n v="45048"/>
    <s v="A"/>
    <s v="F"/>
    <n v="1500"/>
    <m/>
    <s v="F12"/>
    <s v="Academic Year"/>
    <x v="2"/>
    <n v="1389"/>
  </r>
  <r>
    <s v="DeAnda Martinez"/>
    <s v="Alexis"/>
    <s v="R"/>
    <x v="511"/>
    <s v="TRIO Programs"/>
    <n v="45043"/>
    <s v="A"/>
    <s v="F"/>
    <m/>
    <m/>
    <s v="A12"/>
    <s v="Fiscal Year"/>
    <x v="0"/>
    <n v="1390"/>
  </r>
  <r>
    <s v="Disbro"/>
    <s v="Connie"/>
    <m/>
    <x v="511"/>
    <s v="TRIO Programs"/>
    <n v="45043"/>
    <s v="A"/>
    <s v="F"/>
    <m/>
    <m/>
    <s v="A12"/>
    <s v="Fiscal Year"/>
    <x v="0"/>
    <n v="1391"/>
  </r>
  <r>
    <s v="Ault"/>
    <s v="Julie"/>
    <s v="A"/>
    <x v="516"/>
    <s v="Co-Op Education"/>
    <n v="45011.200000000004"/>
    <s v="H"/>
    <s v="F"/>
    <m/>
    <m/>
    <s v="A12"/>
    <s v="Fiscal Year"/>
    <x v="0"/>
    <n v="1392"/>
  </r>
  <r>
    <s v="Pedraza"/>
    <s v="Nicole"/>
    <s v="M"/>
    <x v="517"/>
    <s v="Student Employment"/>
    <n v="45011.200000000004"/>
    <s v="H"/>
    <s v="F"/>
    <m/>
    <m/>
    <s v="A12"/>
    <s v="Fiscal Year"/>
    <x v="0"/>
    <n v="1393"/>
  </r>
  <r>
    <s v="Burke"/>
    <s v="Ruth"/>
    <s v="K"/>
    <x v="88"/>
    <s v="School of Art"/>
    <n v="45000"/>
    <s v="C"/>
    <s v="F"/>
    <m/>
    <m/>
    <s v="F09"/>
    <s v="Academic Year"/>
    <x v="2"/>
    <n v="1394"/>
  </r>
  <r>
    <s v="Cravens"/>
    <s v="Royal"/>
    <m/>
    <x v="88"/>
    <s v="Political Science Department"/>
    <n v="45000"/>
    <s v="A"/>
    <s v="F"/>
    <m/>
    <m/>
    <s v="F12"/>
    <s v="Academic Year"/>
    <x v="2"/>
    <n v="1395"/>
  </r>
  <r>
    <s v="Mills"/>
    <s v="Erica"/>
    <s v="L"/>
    <x v="518"/>
    <s v="Admissions Office"/>
    <n v="44782.400000000001"/>
    <s v="H"/>
    <s v="F"/>
    <m/>
    <m/>
    <s v="A12"/>
    <s v="Fiscal Year"/>
    <x v="0"/>
    <n v="1396"/>
  </r>
  <r>
    <s v="Scott"/>
    <s v="Brittany"/>
    <s v="L"/>
    <x v="519"/>
    <s v="Admissions Office"/>
    <n v="44782.400000000001"/>
    <s v="H"/>
    <s v="F"/>
    <m/>
    <m/>
    <s v="A12"/>
    <s v="Fiscal Year"/>
    <x v="0"/>
    <n v="1397"/>
  </r>
  <r>
    <s v="Hain"/>
    <s v="Mark"/>
    <s v="A"/>
    <x v="88"/>
    <s v="Theatre and Film"/>
    <n v="44669"/>
    <s v="A"/>
    <s v="F"/>
    <m/>
    <m/>
    <s v="F12"/>
    <s v="Academic Year"/>
    <x v="2"/>
    <n v="1398"/>
  </r>
  <r>
    <s v="Bell"/>
    <s v="Eric"/>
    <s v="N"/>
    <x v="520"/>
    <s v="Registrar"/>
    <n v="44616"/>
    <s v="H"/>
    <s v="F"/>
    <m/>
    <m/>
    <s v="A12"/>
    <s v="Fiscal Year"/>
    <x v="0"/>
    <n v="1399"/>
  </r>
  <r>
    <s v="Voss"/>
    <s v="Elizabeth"/>
    <s v="E"/>
    <x v="88"/>
    <s v="World Languages and Cultures"/>
    <n v="44500"/>
    <s v="A"/>
    <s v="F"/>
    <m/>
    <m/>
    <s v="F12"/>
    <s v="Academic Year"/>
    <x v="2"/>
    <n v="1400"/>
  </r>
  <r>
    <s v="Walsh"/>
    <s v="Rachel"/>
    <m/>
    <x v="88"/>
    <s v="English Department"/>
    <n v="44500"/>
    <s v="A"/>
    <s v="F"/>
    <m/>
    <m/>
    <s v="F12"/>
    <s v="Academic Year"/>
    <x v="2"/>
    <n v="1401"/>
  </r>
  <r>
    <s v="Libs"/>
    <s v="Mark"/>
    <m/>
    <x v="521"/>
    <s v="Development Office"/>
    <n v="44449.599999999999"/>
    <s v="H"/>
    <s v="F"/>
    <m/>
    <m/>
    <s v="A12"/>
    <s v="Fiscal Year"/>
    <x v="0"/>
    <n v="1402"/>
  </r>
  <r>
    <s v="Cihon"/>
    <s v="Michael"/>
    <s v="J"/>
    <x v="522"/>
    <s v="Intercollegiate Athletics"/>
    <n v="44283.199999999997"/>
    <s v="H"/>
    <s v="F"/>
    <m/>
    <m/>
    <s v="A12"/>
    <s v="Fiscal Year"/>
    <x v="0"/>
    <n v="1403"/>
  </r>
  <r>
    <s v="Zuccaro"/>
    <s v="Christopher"/>
    <s v="B"/>
    <x v="523"/>
    <s v="Intercollegiate Athletics"/>
    <n v="44158.400000000001"/>
    <s v="H"/>
    <s v="F"/>
    <m/>
    <m/>
    <s v="A12"/>
    <s v="Fiscal Year"/>
    <x v="0"/>
    <n v="1404"/>
  </r>
  <r>
    <s v="Rausch"/>
    <s v="Kristen"/>
    <s v="J"/>
    <x v="524"/>
    <s v="School of Art"/>
    <n v="43992"/>
    <s v="H"/>
    <s v="F"/>
    <m/>
    <m/>
    <s v="A12"/>
    <s v="Fiscal Year"/>
    <x v="0"/>
    <n v="1405"/>
  </r>
  <r>
    <s v="Tracy"/>
    <s v="Alison"/>
    <s v="J"/>
    <x v="525"/>
    <s v="Admissions Office"/>
    <n v="43950.400000000001"/>
    <s v="H"/>
    <s v="F"/>
    <m/>
    <m/>
    <s v="A12"/>
    <s v="Fiscal Year"/>
    <x v="0"/>
    <n v="1406"/>
  </r>
  <r>
    <s v="DeVitre"/>
    <s v="Zubin"/>
    <s v="R"/>
    <x v="526"/>
    <s v="Counseling Center"/>
    <n v="43908.799999999996"/>
    <s v="H"/>
    <s v="F"/>
    <m/>
    <m/>
    <s v="A12"/>
    <s v="Fiscal Year"/>
    <x v="0"/>
    <n v="1407"/>
  </r>
  <r>
    <s v="Murray"/>
    <s v="Meghan"/>
    <s v="A"/>
    <x v="527"/>
    <s v="WBGU-TV Television Service"/>
    <n v="43908.799999999996"/>
    <s v="H"/>
    <s v="F"/>
    <m/>
    <m/>
    <s v="A12"/>
    <s v="Fiscal Year"/>
    <x v="0"/>
    <n v="1408"/>
  </r>
  <r>
    <s v="Goetz"/>
    <s v="Susan"/>
    <s v="M"/>
    <x v="528"/>
    <s v="Human Resources"/>
    <n v="43867.199999999997"/>
    <s v="H"/>
    <s v="F"/>
    <m/>
    <m/>
    <s v="A12"/>
    <s v="Fiscal Year"/>
    <x v="0"/>
    <n v="1409"/>
  </r>
  <r>
    <s v="St. Louis"/>
    <s v="Jenifer"/>
    <s v="J"/>
    <x v="493"/>
    <s v="EDHD-Office of Field Experienc"/>
    <n v="43867.199999999997"/>
    <s v="H"/>
    <s v="F"/>
    <m/>
    <m/>
    <s v="A12"/>
    <s v="Fiscal Year"/>
    <x v="0"/>
    <n v="1410"/>
  </r>
  <r>
    <s v="Wilbert"/>
    <s v="Shelley"/>
    <s v="E"/>
    <x v="529"/>
    <s v="TRIO Programs"/>
    <n v="43723"/>
    <s v="A"/>
    <s v="F"/>
    <m/>
    <m/>
    <s v="A12"/>
    <s v="Fiscal Year"/>
    <x v="0"/>
    <n v="1411"/>
  </r>
  <r>
    <s v="Funtulis"/>
    <s v="Phillip"/>
    <s v="J"/>
    <x v="88"/>
    <s v="Math and Statistics Dept"/>
    <n v="43661"/>
    <s v="C"/>
    <s v="F"/>
    <m/>
    <m/>
    <s v="F09"/>
    <s v="Academic Year"/>
    <x v="2"/>
    <n v="1412"/>
  </r>
  <r>
    <s v="Haynes"/>
    <s v="June"/>
    <s v="A"/>
    <x v="88"/>
    <s v="Fire-Human Dev &amp; Family Study"/>
    <n v="43447"/>
    <s v="C"/>
    <s v="F"/>
    <n v="1000"/>
    <m/>
    <s v="F09"/>
    <s v="Academic Year"/>
    <x v="2"/>
    <n v="1413"/>
  </r>
  <r>
    <s v="Garza"/>
    <s v="Miguel"/>
    <s v="M"/>
    <x v="276"/>
    <s v="Fire-Instructional Media"/>
    <n v="43430.400000000001"/>
    <s v="H"/>
    <s v="F"/>
    <m/>
    <m/>
    <s v="A12"/>
    <s v="Fiscal Year"/>
    <x v="0"/>
    <n v="1414"/>
  </r>
  <r>
    <s v="Mazzupappa"/>
    <s v="Ross"/>
    <s v="J"/>
    <x v="88"/>
    <s v="School of Art"/>
    <n v="43346"/>
    <s v="A"/>
    <s v="F"/>
    <m/>
    <m/>
    <s v="F12"/>
    <s v="Academic Year"/>
    <x v="2"/>
    <n v="1415"/>
  </r>
  <r>
    <s v="Capraro"/>
    <s v="Fernanda"/>
    <s v="P"/>
    <x v="88"/>
    <s v="English Department"/>
    <n v="43260"/>
    <s v="A"/>
    <s v="F"/>
    <m/>
    <m/>
    <s v="F12"/>
    <s v="Academic Year"/>
    <x v="2"/>
    <n v="1416"/>
  </r>
  <r>
    <s v="Jurak"/>
    <s v="Katherine"/>
    <s v="V"/>
    <x v="88"/>
    <s v="General Studies Writing Prog"/>
    <n v="43184"/>
    <s v="A"/>
    <s v="F"/>
    <m/>
    <m/>
    <s v="F12"/>
    <s v="Academic Year"/>
    <x v="2"/>
    <n v="1417"/>
  </r>
  <r>
    <s v="Tucker"/>
    <s v="Charles"/>
    <s v="E"/>
    <x v="88"/>
    <s v="School of Art"/>
    <n v="43184"/>
    <s v="A"/>
    <s v="F"/>
    <m/>
    <m/>
    <s v="F12"/>
    <s v="Academic Year"/>
    <x v="2"/>
    <n v="1418"/>
  </r>
  <r>
    <s v="Van Buskirk"/>
    <s v="Chad"/>
    <s v="M"/>
    <x v="88"/>
    <s v="General Studies Writing Prog"/>
    <n v="43184"/>
    <s v="A"/>
    <s v="F"/>
    <m/>
    <m/>
    <s v="F12"/>
    <s v="Academic Year"/>
    <x v="2"/>
    <n v="1419"/>
  </r>
  <r>
    <s v="Davis"/>
    <s v="Amy"/>
    <s v="L"/>
    <x v="530"/>
    <s v="Bowen-Thompson Student Union"/>
    <n v="43076.800000000003"/>
    <s v="H"/>
    <s v="F"/>
    <m/>
    <m/>
    <s v="A12"/>
    <s v="Fiscal Year"/>
    <x v="0"/>
    <n v="1420"/>
  </r>
  <r>
    <s v="Leopardo"/>
    <s v="Michael"/>
    <s v="A"/>
    <x v="531"/>
    <s v="Intercollegiate Athletics"/>
    <n v="43056"/>
    <s v="H"/>
    <s v="F"/>
    <m/>
    <m/>
    <s v="A12"/>
    <s v="Fiscal Year"/>
    <x v="0"/>
    <n v="1421"/>
  </r>
  <r>
    <s v="Kelly"/>
    <s v="Cierra"/>
    <s v="M"/>
    <x v="329"/>
    <s v="TRIO Programs"/>
    <n v="43000"/>
    <s v="A"/>
    <s v="F"/>
    <m/>
    <m/>
    <s v="A12"/>
    <s v="Fiscal Year"/>
    <x v="0"/>
    <n v="1422"/>
  </r>
  <r>
    <s v="Bayan"/>
    <s v="Elizabeth"/>
    <s v="F"/>
    <x v="88"/>
    <s v="School of Art"/>
    <n v="43000"/>
    <s v="C"/>
    <s v="F"/>
    <m/>
    <m/>
    <s v="F09"/>
    <s v="Academic Year"/>
    <x v="2"/>
    <n v="1423"/>
  </r>
  <r>
    <s v="Layne"/>
    <s v="Gary"/>
    <m/>
    <x v="532"/>
    <s v="Recreation and Wellness"/>
    <n v="42993.600000000006"/>
    <s v="H"/>
    <s v="F"/>
    <m/>
    <m/>
    <s v="A12"/>
    <s v="Fiscal Year"/>
    <x v="0"/>
    <n v="1424"/>
  </r>
  <r>
    <s v="Gilliatt"/>
    <s v="Andrew"/>
    <s v="L"/>
    <x v="88"/>
    <s v="School of Art"/>
    <n v="42824"/>
    <s v="A"/>
    <s v="F"/>
    <m/>
    <m/>
    <s v="F12"/>
    <s v="Academic Year"/>
    <x v="2"/>
    <n v="1425"/>
  </r>
  <r>
    <s v="Theby"/>
    <s v="David"/>
    <s v="C"/>
    <x v="533"/>
    <s v="Intercollegiate Athletics"/>
    <n v="42660.800000000003"/>
    <s v="H"/>
    <s v="F"/>
    <m/>
    <m/>
    <s v="A12"/>
    <s v="Fiscal Year"/>
    <x v="0"/>
    <n v="1426"/>
  </r>
  <r>
    <s v="Saneholtz"/>
    <s v="Marissa"/>
    <s v="L"/>
    <x v="88"/>
    <s v="School of Art"/>
    <n v="42588"/>
    <s v="A"/>
    <s v="F"/>
    <m/>
    <m/>
    <s v="F12"/>
    <s v="Academic Year"/>
    <x v="2"/>
    <n v="1427"/>
  </r>
  <r>
    <s v="Dennett"/>
    <s v="Tiffany"/>
    <s v="E"/>
    <x v="534"/>
    <s v="Fraternity and Sorority Life"/>
    <n v="41828.799999999996"/>
    <s v="H"/>
    <s v="F"/>
    <m/>
    <m/>
    <s v="A12"/>
    <s v="Fiscal Year"/>
    <x v="0"/>
    <n v="1428"/>
  </r>
  <r>
    <s v="Traficano"/>
    <s v="Mary"/>
    <s v="K"/>
    <x v="535"/>
    <s v="Intrnl Programs &amp; Partnerships"/>
    <n v="41828.799999999996"/>
    <s v="H"/>
    <s v="F"/>
    <m/>
    <m/>
    <s v="A12"/>
    <s v="Fiscal Year"/>
    <x v="0"/>
    <n v="1429"/>
  </r>
  <r>
    <s v="Birch"/>
    <s v="Jessica"/>
    <s v="E"/>
    <x v="88"/>
    <s v="Ethnic Studies"/>
    <n v="41801"/>
    <s v="A"/>
    <s v="F"/>
    <m/>
    <m/>
    <s v="F12"/>
    <s v="Academic Year"/>
    <x v="2"/>
    <n v="1430"/>
  </r>
  <r>
    <s v="DePasquale"/>
    <s v="Diana"/>
    <m/>
    <x v="88"/>
    <s v="Ethnic Studies"/>
    <n v="41801"/>
    <s v="C"/>
    <s v="F"/>
    <m/>
    <m/>
    <s v="F09"/>
    <s v="Academic Year"/>
    <x v="2"/>
    <n v="1431"/>
  </r>
  <r>
    <s v="Knoell"/>
    <s v="Tiffany"/>
    <s v="L"/>
    <x v="88"/>
    <s v="Popular Culture"/>
    <n v="41801"/>
    <s v="A"/>
    <s v="F"/>
    <m/>
    <m/>
    <s v="F12"/>
    <s v="Academic Year"/>
    <x v="2"/>
    <n v="1432"/>
  </r>
  <r>
    <s v="Fox"/>
    <s v="Brent"/>
    <s v="M"/>
    <x v="536"/>
    <s v="Fire-The Learning Center"/>
    <n v="41686"/>
    <s v="A"/>
    <s v="F"/>
    <m/>
    <m/>
    <s v="A17"/>
    <s v="Fiscal Year"/>
    <x v="0"/>
    <n v="1433"/>
  </r>
  <r>
    <s v="Scarola"/>
    <s v="Tiffany"/>
    <s v="B"/>
    <x v="88"/>
    <s v="General Studies Writing Prog"/>
    <n v="41375"/>
    <s v="A"/>
    <s v="F"/>
    <n v="10000"/>
    <m/>
    <s v="F12"/>
    <s v="Academic Year"/>
    <x v="2"/>
    <n v="1434"/>
  </r>
  <r>
    <s v="Eldridge"/>
    <s v="Nathen"/>
    <s v="A"/>
    <x v="537"/>
    <s v="Intrnl Programs &amp; Partnerships"/>
    <n v="41371.200000000004"/>
    <s v="H"/>
    <s v="F"/>
    <n v="5000"/>
    <m/>
    <s v="A12"/>
    <s v="Fiscal Year"/>
    <x v="0"/>
    <n v="1435"/>
  </r>
  <r>
    <s v="Kryzhanivska"/>
    <s v="Anastasiia"/>
    <m/>
    <x v="88"/>
    <s v="English Department"/>
    <n v="41200"/>
    <s v="C"/>
    <s v="F"/>
    <m/>
    <m/>
    <s v="F09"/>
    <s v="Academic Year"/>
    <x v="2"/>
    <n v="1436"/>
  </r>
  <r>
    <s v="Singleton"/>
    <s v="Angelo"/>
    <m/>
    <x v="529"/>
    <s v="TRIO Programs"/>
    <n v="40970"/>
    <s v="A"/>
    <s v="F"/>
    <m/>
    <m/>
    <s v="A12"/>
    <s v="Fiscal Year"/>
    <x v="0"/>
    <n v="1437"/>
  </r>
  <r>
    <s v="Fletcher"/>
    <s v="Pamela"/>
    <s v="S"/>
    <x v="538"/>
    <s v="Bowen-Thompson Student Union"/>
    <n v="40955.200000000004"/>
    <s v="H"/>
    <s v="F"/>
    <m/>
    <m/>
    <s v="A12"/>
    <s v="Fiscal Year"/>
    <x v="0"/>
    <n v="1438"/>
  </r>
  <r>
    <s v="Engel"/>
    <s v="Ethan"/>
    <s v="J"/>
    <x v="539"/>
    <s v="Recreation and Wellness"/>
    <n v="40809.599999999999"/>
    <s v="H"/>
    <s v="F"/>
    <m/>
    <m/>
    <s v="A12"/>
    <s v="Fiscal Year"/>
    <x v="0"/>
    <n v="1439"/>
  </r>
  <r>
    <s v="Shaver"/>
    <s v="Alex"/>
    <s v="D"/>
    <x v="540"/>
    <s v="Honors College"/>
    <n v="40809.599999999999"/>
    <s v="H"/>
    <s v="F"/>
    <m/>
    <m/>
    <s v="A12"/>
    <s v="Fiscal Year"/>
    <x v="0"/>
    <n v="1440"/>
  </r>
  <r>
    <s v="Weinberger"/>
    <s v="Jennie"/>
    <m/>
    <x v="541"/>
    <s v="University Bookstore"/>
    <n v="40809.599999999999"/>
    <s v="H"/>
    <s v="F"/>
    <m/>
    <m/>
    <s v="A12"/>
    <s v="Fiscal Year"/>
    <x v="0"/>
    <n v="1441"/>
  </r>
  <r>
    <s v="Dokurno"/>
    <s v="Bailey"/>
    <s v="E"/>
    <x v="542"/>
    <s v="Accessibility Services"/>
    <n v="40747.199999999997"/>
    <s v="H"/>
    <s v="F"/>
    <m/>
    <m/>
    <s v="A12"/>
    <s v="Fiscal Year"/>
    <x v="0"/>
    <n v="1442"/>
  </r>
  <r>
    <s v="Carlton"/>
    <s v="Kalee"/>
    <s v="T"/>
    <x v="543"/>
    <s v="Admissions Office"/>
    <n v="40643.199999999997"/>
    <s v="H"/>
    <s v="F"/>
    <m/>
    <m/>
    <s v="A12"/>
    <s v="Fiscal Year"/>
    <x v="0"/>
    <n v="1443"/>
  </r>
  <r>
    <s v="Jorgensen"/>
    <s v="Jennifer"/>
    <s v="L"/>
    <x v="544"/>
    <s v="Intercollegiate Athletics"/>
    <n v="40435.200000000004"/>
    <s v="H"/>
    <s v="F"/>
    <m/>
    <m/>
    <s v="A12"/>
    <s v="Fiscal Year"/>
    <x v="0"/>
    <n v="1444"/>
  </r>
  <r>
    <s v="Whiteman"/>
    <s v="Betty"/>
    <s v="A"/>
    <x v="545"/>
    <s v="Health Services"/>
    <n v="40355"/>
    <s v="H"/>
    <s v="F"/>
    <m/>
    <m/>
    <s v="A10"/>
    <s v="10 Month"/>
    <x v="0"/>
    <n v="1445"/>
  </r>
  <r>
    <s v="Nahikian"/>
    <s v="James"/>
    <s v="S"/>
    <x v="544"/>
    <s v="Intercollegiate Athletics"/>
    <n v="40268.799999999996"/>
    <s v="H"/>
    <s v="F"/>
    <m/>
    <m/>
    <s v="A12"/>
    <s v="Fiscal Year"/>
    <x v="0"/>
    <n v="1446"/>
  </r>
  <r>
    <s v="Ochola"/>
    <s v="Monica"/>
    <s v="A"/>
    <x v="542"/>
    <s v="Accessibility Services"/>
    <n v="40268.799999999996"/>
    <s v="H"/>
    <s v="F"/>
    <m/>
    <m/>
    <s v="A12"/>
    <s v="Fiscal Year"/>
    <x v="0"/>
    <n v="1447"/>
  </r>
  <r>
    <s v="Turner"/>
    <s v="Michael"/>
    <s v="A"/>
    <x v="546"/>
    <s v="Career Center"/>
    <n v="40268.799999999996"/>
    <s v="H"/>
    <s v="F"/>
    <m/>
    <m/>
    <s v="A12"/>
    <s v="Fiscal Year"/>
    <x v="0"/>
    <n v="1448"/>
  </r>
  <r>
    <s v="Walker"/>
    <s v="Jocelyn"/>
    <s v="C"/>
    <x v="547"/>
    <s v="On-Line &amp; Summer Acad Progs"/>
    <n v="40268.799999999996"/>
    <s v="H"/>
    <s v="F"/>
    <m/>
    <m/>
    <s v="A12"/>
    <s v="Fiscal Year"/>
    <x v="0"/>
    <n v="1449"/>
  </r>
  <r>
    <s v="Zachrich"/>
    <s v="Sarah"/>
    <s v="C"/>
    <x v="548"/>
    <s v="Admissions Office"/>
    <n v="40268.799999999996"/>
    <s v="H"/>
    <s v="F"/>
    <m/>
    <m/>
    <s v="A12"/>
    <s v="Fiscal Year"/>
    <x v="0"/>
    <n v="1450"/>
  </r>
  <r>
    <s v="Strom"/>
    <s v="Tyler"/>
    <s v="J"/>
    <x v="549"/>
    <s v="Office of the Dean of Students"/>
    <n v="40257"/>
    <s v="A"/>
    <s v="F"/>
    <m/>
    <m/>
    <s v="A12"/>
    <s v="Fiscal Year"/>
    <x v="0"/>
    <n v="1451"/>
  </r>
  <r>
    <s v="Current"/>
    <s v="Daniel"/>
    <s v="C"/>
    <x v="88"/>
    <s v="General Studies Writing Prog"/>
    <n v="40170"/>
    <s v="A"/>
    <s v="F"/>
    <n v="10000"/>
    <m/>
    <s v="F12"/>
    <s v="Academic Year"/>
    <x v="2"/>
    <n v="1452"/>
  </r>
  <r>
    <s v="Smith"/>
    <s v="Michael"/>
    <s v="A"/>
    <x v="507"/>
    <s v="School of Art"/>
    <n v="39852.800000000003"/>
    <s v="H"/>
    <s v="F"/>
    <m/>
    <m/>
    <s v="A12"/>
    <s v="Fiscal Year"/>
    <x v="0"/>
    <n v="1453"/>
  </r>
  <r>
    <s v="Irmak"/>
    <s v="Elmas"/>
    <m/>
    <x v="26"/>
    <s v="Math and Statistics Dept"/>
    <n v="39626"/>
    <s v="C"/>
    <s v="F"/>
    <m/>
    <m/>
    <s v="F12"/>
    <s v="Academic Year"/>
    <x v="2"/>
    <n v="1454"/>
  </r>
  <r>
    <s v="Gildon"/>
    <s v="James"/>
    <m/>
    <x v="550"/>
    <s v="Track-Women"/>
    <n v="39208"/>
    <s v="A"/>
    <s v="F"/>
    <m/>
    <m/>
    <s v="A12"/>
    <s v="Fiscal Year"/>
    <x v="0"/>
    <n v="1455"/>
  </r>
  <r>
    <s v="Reiff"/>
    <s v="Kaitlyn"/>
    <s v="E"/>
    <x v="551"/>
    <s v="Softball - Women"/>
    <n v="38760"/>
    <s v="A"/>
    <s v="F"/>
    <m/>
    <m/>
    <s v="A12"/>
    <s v="Fiscal Year"/>
    <x v="0"/>
    <n v="1456"/>
  </r>
  <r>
    <s v="Saba"/>
    <s v="Alexandria"/>
    <s v="K"/>
    <x v="534"/>
    <s v="Student Communication Center"/>
    <n v="38750.400000000001"/>
    <s v="H"/>
    <s v="F"/>
    <m/>
    <m/>
    <s v="A12"/>
    <s v="Fiscal Year"/>
    <x v="0"/>
    <n v="1457"/>
  </r>
  <r>
    <s v="Gilmore"/>
    <s v="David"/>
    <s v="L"/>
    <x v="552"/>
    <s v="Fire-Instructional Media"/>
    <n v="38591"/>
    <s v="H"/>
    <s v="F"/>
    <m/>
    <m/>
    <s v="A10"/>
    <s v="10 Month"/>
    <x v="0"/>
    <n v="1458"/>
  </r>
  <r>
    <s v="Small"/>
    <s v="Drew"/>
    <s v="T"/>
    <x v="553"/>
    <s v="Admissions Office"/>
    <n v="38043.199999999997"/>
    <s v="H"/>
    <s v="F"/>
    <m/>
    <m/>
    <s v="A12"/>
    <s v="Fiscal Year"/>
    <x v="0"/>
    <n v="1459"/>
  </r>
  <r>
    <s v="Weinberg"/>
    <s v="Zachary"/>
    <s v="A"/>
    <x v="465"/>
    <s v="School of Art"/>
    <n v="37731.200000000004"/>
    <s v="H"/>
    <s v="F"/>
    <m/>
    <m/>
    <s v="A12"/>
    <s v="Fiscal Year"/>
    <x v="0"/>
    <n v="1460"/>
  </r>
  <r>
    <s v="Headrick"/>
    <s v="Robert"/>
    <s v="L"/>
    <x v="554"/>
    <s v="Admissions Office"/>
    <n v="37648"/>
    <s v="H"/>
    <s v="F"/>
    <m/>
    <m/>
    <s v="A12"/>
    <s v="Fiscal Year"/>
    <x v="0"/>
    <n v="1461"/>
  </r>
  <r>
    <s v="Martinez"/>
    <s v="Christopher"/>
    <s v="M"/>
    <x v="520"/>
    <s v="Financial Aid"/>
    <n v="37648"/>
    <s v="H"/>
    <s v="F"/>
    <m/>
    <m/>
    <s v="A12"/>
    <s v="Fiscal Year"/>
    <x v="0"/>
    <n v="1462"/>
  </r>
  <r>
    <s v="Tashenberg"/>
    <s v="Marissa"/>
    <s v="K"/>
    <x v="555"/>
    <s v="Intercollegiate Athletics"/>
    <n v="37648"/>
    <s v="H"/>
    <s v="F"/>
    <m/>
    <m/>
    <s v="A12"/>
    <s v="Fiscal Year"/>
    <x v="0"/>
    <n v="1463"/>
  </r>
  <r>
    <s v="DelPiombo"/>
    <s v="Alexandria"/>
    <m/>
    <x v="556"/>
    <s v="Volleyball - Women"/>
    <n v="37638"/>
    <s v="A"/>
    <s v="F"/>
    <m/>
    <m/>
    <s v="A12"/>
    <s v="Fiscal Year"/>
    <x v="0"/>
    <n v="1464"/>
  </r>
  <r>
    <s v="Saar"/>
    <s v="Anthony"/>
    <s v="T"/>
    <x v="379"/>
    <s v="Fire-Student Services"/>
    <n v="37536"/>
    <s v="H"/>
    <s v="F"/>
    <m/>
    <m/>
    <s v="A17"/>
    <s v="Fiscal Year"/>
    <x v="0"/>
    <n v="1465"/>
  </r>
  <r>
    <s v="Severns"/>
    <s v="Alexander"/>
    <s v="R"/>
    <x v="557"/>
    <s v="Stroh Center"/>
    <n v="37481.599999999999"/>
    <s v="H"/>
    <s v="F"/>
    <m/>
    <m/>
    <s v="A12"/>
    <s v="Fiscal Year"/>
    <x v="0"/>
    <n v="1466"/>
  </r>
  <r>
    <s v="Fix"/>
    <s v="Jessica"/>
    <s v="G"/>
    <x v="553"/>
    <s v="Admissions Office"/>
    <n v="37044.799999999996"/>
    <s v="H"/>
    <s v="F"/>
    <m/>
    <m/>
    <s v="A12"/>
    <s v="Fiscal Year"/>
    <x v="0"/>
    <n v="1467"/>
  </r>
  <r>
    <s v="Flores"/>
    <s v="Austin"/>
    <s v="M"/>
    <x v="553"/>
    <s v="Admissions Office"/>
    <n v="37044.799999999996"/>
    <s v="H"/>
    <s v="F"/>
    <m/>
    <m/>
    <s v="A12"/>
    <s v="Fiscal Year"/>
    <x v="0"/>
    <n v="1468"/>
  </r>
  <r>
    <s v="Miller"/>
    <s v="Kaci"/>
    <s v="L"/>
    <x v="553"/>
    <s v="Admissions Office"/>
    <n v="37044.799999999996"/>
    <s v="H"/>
    <s v="F"/>
    <m/>
    <m/>
    <s v="A12"/>
    <s v="Fiscal Year"/>
    <x v="0"/>
    <n v="1469"/>
  </r>
  <r>
    <s v="Wolverton"/>
    <s v="Shannon"/>
    <s v="M"/>
    <x v="553"/>
    <s v="Admissions Office"/>
    <n v="37044.799999999996"/>
    <s v="H"/>
    <s v="F"/>
    <m/>
    <m/>
    <s v="A12"/>
    <s v="Fiscal Year"/>
    <x v="0"/>
    <n v="1470"/>
  </r>
  <r>
    <s v="McDonald"/>
    <s v="Cian"/>
    <s v="C"/>
    <x v="558"/>
    <s v="Soccer - Women"/>
    <n v="37021"/>
    <s v="A"/>
    <s v="F"/>
    <m/>
    <m/>
    <s v="A12"/>
    <s v="Fiscal Year"/>
    <x v="0"/>
    <n v="1471"/>
  </r>
  <r>
    <s v="Huggins"/>
    <s v="Lakishia"/>
    <m/>
    <x v="529"/>
    <s v="TRIO Programs"/>
    <n v="36500"/>
    <s v="H"/>
    <s v="F"/>
    <m/>
    <m/>
    <s v="A17"/>
    <s v="Fiscal Year"/>
    <x v="0"/>
    <n v="1472"/>
  </r>
  <r>
    <s v="Bauer"/>
    <s v="Jason"/>
    <s v="F"/>
    <x v="559"/>
    <s v="Gymnastic - Women"/>
    <n v="36258"/>
    <s v="A"/>
    <s v="F"/>
    <m/>
    <m/>
    <s v="A12"/>
    <s v="Fiscal Year"/>
    <x v="0"/>
    <n v="1473"/>
  </r>
  <r>
    <s v="Vicars"/>
    <s v="Derrick"/>
    <m/>
    <x v="560"/>
    <s v="Track-Women"/>
    <n v="35700"/>
    <s v="A"/>
    <s v="F"/>
    <m/>
    <m/>
    <s v="A12"/>
    <s v="Fiscal Year"/>
    <x v="0"/>
    <n v="1474"/>
  </r>
  <r>
    <s v="Bedran"/>
    <s v="Cauli"/>
    <m/>
    <x v="561"/>
    <s v="Swimming - Women"/>
    <n v="35000"/>
    <s v="A"/>
    <s v="F"/>
    <m/>
    <m/>
    <s v="A12"/>
    <s v="Fiscal Year"/>
    <x v="0"/>
    <n v="1475"/>
  </r>
  <r>
    <s v="Haun"/>
    <s v="Jacob"/>
    <m/>
    <x v="562"/>
    <s v="Office of Residence Life"/>
    <n v="33446.399999999994"/>
    <s v="H"/>
    <s v="F"/>
    <m/>
    <n v="10450"/>
    <s v="A12"/>
    <s v="Fiscal Year"/>
    <x v="0"/>
    <n v="1476"/>
  </r>
  <r>
    <s v="Cooke"/>
    <s v="Alison"/>
    <m/>
    <x v="563"/>
    <s v="Volleyball - Women"/>
    <n v="33150"/>
    <s v="A"/>
    <s v="F"/>
    <m/>
    <m/>
    <s v="A12"/>
    <s v="Fiscal Year"/>
    <x v="0"/>
    <n v="1477"/>
  </r>
  <r>
    <s v="Grant"/>
    <s v="Tricia"/>
    <s v="N"/>
    <x v="564"/>
    <s v="Swimming - Women"/>
    <n v="33150"/>
    <s v="A"/>
    <s v="F"/>
    <m/>
    <m/>
    <s v="A12"/>
    <s v="Fiscal Year"/>
    <x v="0"/>
    <n v="1478"/>
  </r>
  <r>
    <s v="Adkins"/>
    <s v="Allison"/>
    <s v="M"/>
    <x v="562"/>
    <s v="Office of Residence Life"/>
    <n v="32656"/>
    <s v="H"/>
    <s v="F"/>
    <m/>
    <n v="10450"/>
    <s v="A12"/>
    <s v="Fiscal Year"/>
    <x v="0"/>
    <n v="1479"/>
  </r>
  <r>
    <s v="El-Azar"/>
    <s v="Jorge"/>
    <s v="I"/>
    <x v="562"/>
    <s v="Office of Residence Life"/>
    <n v="32656"/>
    <s v="H"/>
    <s v="F"/>
    <m/>
    <n v="10450"/>
    <s v="A12"/>
    <s v="Fiscal Year"/>
    <x v="0"/>
    <n v="1480"/>
  </r>
  <r>
    <s v="Jenkins"/>
    <s v="Shantrell"/>
    <s v="D"/>
    <x v="562"/>
    <s v="Office of Residence Life"/>
    <n v="32656"/>
    <s v="H"/>
    <s v="F"/>
    <m/>
    <n v="10450"/>
    <s v="A12"/>
    <s v="Fiscal Year"/>
    <x v="0"/>
    <n v="1481"/>
  </r>
  <r>
    <s v="Wood"/>
    <s v="Adam"/>
    <s v="D"/>
    <x v="562"/>
    <s v="Office of Residence Life"/>
    <n v="32656"/>
    <s v="H"/>
    <s v="F"/>
    <m/>
    <n v="10450"/>
    <s v="A12"/>
    <s v="Fiscal Year"/>
    <x v="0"/>
    <n v="1482"/>
  </r>
  <r>
    <s v="Burns"/>
    <s v="Stephen"/>
    <s v="R"/>
    <x v="562"/>
    <s v="Office of Residence Life"/>
    <n v="32011.200000000001"/>
    <s v="H"/>
    <s v="F"/>
    <m/>
    <n v="10450"/>
    <s v="A12"/>
    <s v="Fiscal Year"/>
    <x v="0"/>
    <n v="1483"/>
  </r>
  <r>
    <s v="Horn"/>
    <s v="Meghan"/>
    <s v="E"/>
    <x v="565"/>
    <s v="Intercollegiate Athletics"/>
    <n v="32011.200000000001"/>
    <s v="H"/>
    <s v="F"/>
    <m/>
    <m/>
    <s v="A12"/>
    <s v="Fiscal Year"/>
    <x v="0"/>
    <n v="1484"/>
  </r>
  <r>
    <s v="Krisanda"/>
    <s v="Brittany"/>
    <s v="N"/>
    <x v="562"/>
    <s v="Office of Residence Life"/>
    <n v="32011.200000000001"/>
    <s v="H"/>
    <s v="F"/>
    <m/>
    <n v="10450"/>
    <s v="A12"/>
    <s v="Fiscal Year"/>
    <x v="0"/>
    <n v="1485"/>
  </r>
  <r>
    <s v="Westerheide"/>
    <s v="Monica"/>
    <s v="M"/>
    <x v="562"/>
    <s v="Office of Residence Life"/>
    <n v="32011.200000000001"/>
    <s v="H"/>
    <s v="F"/>
    <m/>
    <n v="10450"/>
    <s v="A12"/>
    <s v="Fiscal Year"/>
    <x v="0"/>
    <n v="1486"/>
  </r>
  <r>
    <s v="McClelland"/>
    <s v="Emily"/>
    <s v="L"/>
    <x v="566"/>
    <s v="Intercollegiate Athletics"/>
    <n v="31992"/>
    <s v="A"/>
    <s v="F"/>
    <m/>
    <m/>
    <s v="A12"/>
    <s v="Fiscal Year"/>
    <x v="0"/>
    <n v="1487"/>
  </r>
  <r>
    <s v="Reed"/>
    <s v="Eric"/>
    <s v="D"/>
    <x v="567"/>
    <s v="Soccer - Men"/>
    <n v="31992"/>
    <s v="A"/>
    <s v="F"/>
    <m/>
    <m/>
    <s v="A12"/>
    <s v="Fiscal Year"/>
    <x v="0"/>
    <n v="1488"/>
  </r>
  <r>
    <s v="Dennehy"/>
    <s v="Taylor"/>
    <s v="S"/>
    <x v="565"/>
    <s v="Intercollegiate Athletics"/>
    <n v="31636.800000000003"/>
    <s v="H"/>
    <s v="F"/>
    <m/>
    <m/>
    <s v="A12"/>
    <s v="Fiscal Year"/>
    <x v="0"/>
    <n v="1489"/>
  </r>
  <r>
    <s v="Spratt"/>
    <s v="James"/>
    <s v="B"/>
    <x v="471"/>
    <s v="Hockey"/>
    <n v="29220"/>
    <s v="H"/>
    <s v="F"/>
    <m/>
    <m/>
    <s v="A17"/>
    <s v="Fiscal Year"/>
    <x v="0"/>
    <n v="1490"/>
  </r>
  <r>
    <s v="Malcolm"/>
    <s v="Mark"/>
    <s v="J"/>
    <x v="568"/>
    <s v="Intercollegiate Athletics"/>
    <n v="28647"/>
    <s v="H"/>
    <s v="F"/>
    <m/>
    <m/>
    <s v="A17"/>
    <s v="Fiscal Year"/>
    <x v="0"/>
    <n v="1491"/>
  </r>
  <r>
    <s v="Broxon"/>
    <s v="Danielle"/>
    <s v="R"/>
    <x v="569"/>
    <s v="Counseling Center"/>
    <n v="23004.799999999999"/>
    <s v="H"/>
    <s v="F"/>
    <m/>
    <m/>
    <s v="A12"/>
    <s v="Fiscal Year"/>
    <x v="0"/>
    <n v="1492"/>
  </r>
  <r>
    <s v="Sines"/>
    <s v="Cassandra"/>
    <s v="L"/>
    <x v="569"/>
    <s v="Counseling Center"/>
    <n v="23004.799999999999"/>
    <s v="H"/>
    <s v="F"/>
    <m/>
    <m/>
    <s v="A12"/>
    <s v="Fiscal Year"/>
    <x v="0"/>
    <n v="1493"/>
  </r>
  <r>
    <s v="Tarantola"/>
    <s v="Melissa"/>
    <m/>
    <x v="569"/>
    <s v="Counseling Center"/>
    <n v="23004.799999999999"/>
    <s v="H"/>
    <s v="F"/>
    <m/>
    <m/>
    <s v="A12"/>
    <s v="Fiscal Year"/>
    <x v="0"/>
    <n v="1494"/>
  </r>
  <r>
    <s v="Temple"/>
    <s v="Ghynecee"/>
    <s v="M"/>
    <x v="569"/>
    <s v="Counseling Center"/>
    <n v="23004.799999999999"/>
    <s v="H"/>
    <s v="F"/>
    <m/>
    <m/>
    <s v="A12"/>
    <s v="Fiscal Year"/>
    <x v="0"/>
    <n v="1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B25" firstHeaderRow="1" firstDataRow="1" firstDataCol="1" rowPageCount="1" colPageCount="1"/>
  <pivotFields count="14">
    <pivotField subtotalTop="0" showAll="0"/>
    <pivotField subtotalTop="0" showAll="0"/>
    <pivotField subtotalTop="0" showAll="0"/>
    <pivotField axis="axisRow" subtotalTop="0" showAll="0">
      <items count="615">
        <item x="203"/>
        <item x="388"/>
        <item x="379"/>
        <item x="555"/>
        <item x="500"/>
        <item x="181"/>
        <item x="319"/>
        <item x="68"/>
        <item x="6"/>
        <item x="59"/>
        <item x="220"/>
        <item x="553"/>
        <item x="100"/>
        <item x="431"/>
        <item x="224"/>
        <item x="468"/>
        <item x="305"/>
        <item x="339"/>
        <item x="446"/>
        <item x="465"/>
        <item x="514"/>
        <item x="139"/>
        <item m="1" x="609"/>
        <item x="84"/>
        <item x="354"/>
        <item x="371"/>
        <item x="109"/>
        <item x="71"/>
        <item x="272"/>
        <item x="241"/>
        <item m="1" x="597"/>
        <item m="1" x="600"/>
        <item x="243"/>
        <item x="255"/>
        <item x="57"/>
        <item x="21"/>
        <item x="550"/>
        <item x="404"/>
        <item x="472"/>
        <item x="271"/>
        <item x="565"/>
        <item x="150"/>
        <item x="274"/>
        <item x="333"/>
        <item x="160"/>
        <item x="372"/>
        <item x="402"/>
        <item x="273"/>
        <item x="60"/>
        <item x="369"/>
        <item x="475"/>
        <item x="279"/>
        <item x="344"/>
        <item x="482"/>
        <item x="265"/>
        <item x="427"/>
        <item x="488"/>
        <item x="484"/>
        <item x="410"/>
        <item x="266"/>
        <item x="462"/>
        <item x="297"/>
        <item x="516"/>
        <item x="348"/>
        <item x="357"/>
        <item x="568"/>
        <item x="128"/>
        <item x="509"/>
        <item x="134"/>
        <item x="36"/>
        <item x="282"/>
        <item x="561"/>
        <item x="532"/>
        <item x="461"/>
        <item x="33"/>
        <item x="558"/>
        <item x="563"/>
        <item x="313"/>
        <item x="131"/>
        <item x="25"/>
        <item x="221"/>
        <item x="337"/>
        <item x="164"/>
        <item m="1" x="587"/>
        <item x="85"/>
        <item m="1" x="595"/>
        <item x="37"/>
        <item x="92"/>
        <item x="27"/>
        <item x="237"/>
        <item x="178"/>
        <item x="51"/>
        <item x="155"/>
        <item x="87"/>
        <item x="190"/>
        <item x="195"/>
        <item x="163"/>
        <item x="226"/>
        <item x="223"/>
        <item x="231"/>
        <item x="170"/>
        <item x="177"/>
        <item x="330"/>
        <item x="189"/>
        <item x="79"/>
        <item x="322"/>
        <item x="559"/>
        <item x="138"/>
        <item x="26"/>
        <item m="1" x="574"/>
        <item m="1" x="593"/>
        <item x="184"/>
        <item x="331"/>
        <item x="239"/>
        <item x="267"/>
        <item x="455"/>
        <item x="303"/>
        <item x="486"/>
        <item x="287"/>
        <item x="342"/>
        <item x="349"/>
        <item x="515"/>
        <item x="544"/>
        <item x="375"/>
        <item x="469"/>
        <item x="338"/>
        <item x="395"/>
        <item x="522"/>
        <item x="398"/>
        <item x="299"/>
        <item x="294"/>
        <item x="361"/>
        <item x="474"/>
        <item x="283"/>
        <item x="396"/>
        <item x="307"/>
        <item x="406"/>
        <item x="566"/>
        <item x="154"/>
        <item x="397"/>
        <item x="341"/>
        <item x="42"/>
        <item x="96"/>
        <item x="117"/>
        <item x="323"/>
        <item x="187"/>
        <item x="145"/>
        <item x="137"/>
        <item x="275"/>
        <item x="355"/>
        <item x="551"/>
        <item x="135"/>
        <item x="437"/>
        <item x="324"/>
        <item x="102"/>
        <item x="90"/>
        <item x="74"/>
        <item x="63"/>
        <item x="115"/>
        <item x="78"/>
        <item x="126"/>
        <item x="556"/>
        <item x="508"/>
        <item x="97"/>
        <item x="118"/>
        <item x="292"/>
        <item x="560"/>
        <item x="470"/>
        <item x="380"/>
        <item x="552"/>
        <item x="528"/>
        <item x="377"/>
        <item x="495"/>
        <item x="356"/>
        <item x="101"/>
        <item x="304"/>
        <item x="171"/>
        <item x="69"/>
        <item x="130"/>
        <item x="168"/>
        <item x="46"/>
        <item m="1" x="604"/>
        <item x="43"/>
        <item x="141"/>
        <item m="1" x="589"/>
        <item x="38"/>
        <item x="4"/>
        <item x="34"/>
        <item x="10"/>
        <item x="28"/>
        <item x="58"/>
        <item x="77"/>
        <item x="451"/>
        <item x="61"/>
        <item x="263"/>
        <item x="268"/>
        <item x="186"/>
        <item x="449"/>
        <item x="384"/>
        <item x="435"/>
        <item x="530"/>
        <item x="363"/>
        <item x="65"/>
        <item x="353"/>
        <item x="524"/>
        <item x="407"/>
        <item x="510"/>
        <item x="197"/>
        <item x="525"/>
        <item x="367"/>
        <item x="403"/>
        <item x="428"/>
        <item x="463"/>
        <item x="534"/>
        <item x="452"/>
        <item x="519"/>
        <item x="153"/>
        <item x="457"/>
        <item x="289"/>
        <item x="491"/>
        <item x="504"/>
        <item x="460"/>
        <item x="391"/>
        <item x="539"/>
        <item x="541"/>
        <item x="450"/>
        <item x="546"/>
        <item x="416"/>
        <item x="521"/>
        <item x="506"/>
        <item x="540"/>
        <item x="513"/>
        <item x="408"/>
        <item x="479"/>
        <item x="328"/>
        <item x="456"/>
        <item x="499"/>
        <item x="346"/>
        <item x="517"/>
        <item x="557"/>
        <item x="386"/>
        <item x="518"/>
        <item x="362"/>
        <item x="543"/>
        <item x="392"/>
        <item x="116"/>
        <item x="429"/>
        <item x="433"/>
        <item x="281"/>
        <item x="336"/>
        <item x="381"/>
        <item x="360"/>
        <item x="440"/>
        <item x="146"/>
        <item x="105"/>
        <item x="9"/>
        <item x="32"/>
        <item x="132"/>
        <item x="7"/>
        <item x="31"/>
        <item x="22"/>
        <item x="30"/>
        <item x="14"/>
        <item x="376"/>
        <item x="112"/>
        <item x="365"/>
        <item x="240"/>
        <item x="442"/>
        <item x="152"/>
        <item m="1" x="578"/>
        <item x="144"/>
        <item x="214"/>
        <item x="47"/>
        <item x="93"/>
        <item m="1" x="580"/>
        <item x="5"/>
        <item m="1" x="575"/>
        <item x="262"/>
        <item x="206"/>
        <item m="1" x="579"/>
        <item x="202"/>
        <item x="127"/>
        <item x="39"/>
        <item x="56"/>
        <item x="50"/>
        <item x="54"/>
        <item x="492"/>
        <item x="400"/>
        <item x="113"/>
        <item x="75"/>
        <item m="1" x="571"/>
        <item x="172"/>
        <item x="81"/>
        <item x="191"/>
        <item x="44"/>
        <item x="40"/>
        <item x="233"/>
        <item x="73"/>
        <item x="62"/>
        <item x="183"/>
        <item x="533"/>
        <item x="335"/>
        <item x="471"/>
        <item x="232"/>
        <item x="136"/>
        <item x="53"/>
        <item x="244"/>
        <item x="229"/>
        <item x="80"/>
        <item x="180"/>
        <item x="167"/>
        <item x="193"/>
        <item x="248"/>
        <item x="218"/>
        <item x="382"/>
        <item x="140"/>
        <item x="129"/>
        <item x="228"/>
        <item x="185"/>
        <item x="67"/>
        <item x="133"/>
        <item x="284"/>
        <item x="123"/>
        <item x="208"/>
        <item x="121"/>
        <item x="285"/>
        <item x="18"/>
        <item x="94"/>
        <item x="198"/>
        <item x="119"/>
        <item x="106"/>
        <item x="199"/>
        <item x="302"/>
        <item x="72"/>
        <item x="291"/>
        <item x="260"/>
        <item x="124"/>
        <item x="196"/>
        <item x="209"/>
        <item x="201"/>
        <item x="70"/>
        <item x="378"/>
        <item x="45"/>
        <item x="49"/>
        <item x="542"/>
        <item m="1" x="611"/>
        <item m="1" x="596"/>
        <item m="1" x="602"/>
        <item m="1" x="586"/>
        <item m="1" x="599"/>
        <item m="1" x="613"/>
        <item m="1" x="570"/>
        <item x="564"/>
        <item x="502"/>
        <item x="247"/>
        <item x="547"/>
        <item x="529"/>
        <item x="535"/>
        <item x="430"/>
        <item x="205"/>
        <item m="1" x="582"/>
        <item x="277"/>
        <item x="194"/>
        <item x="537"/>
        <item x="165"/>
        <item x="122"/>
        <item x="249"/>
        <item x="425"/>
        <item x="149"/>
        <item x="311"/>
        <item x="387"/>
        <item x="359"/>
        <item x="242"/>
        <item x="41"/>
        <item x="204"/>
        <item m="1" x="591"/>
        <item x="493"/>
        <item x="466"/>
        <item x="192"/>
        <item x="219"/>
        <item x="114"/>
        <item x="110"/>
        <item x="293"/>
        <item x="432"/>
        <item x="411"/>
        <item x="314"/>
        <item x="286"/>
        <item x="179"/>
        <item x="182"/>
        <item x="549"/>
        <item x="0"/>
        <item x="340"/>
        <item x="20"/>
        <item x="175"/>
        <item x="86"/>
        <item x="2"/>
        <item x="213"/>
        <item x="503"/>
        <item x="15"/>
        <item x="312"/>
        <item x="252"/>
        <item x="438"/>
        <item x="301"/>
        <item x="216"/>
        <item x="464"/>
        <item x="512"/>
        <item x="497"/>
        <item x="174"/>
        <item x="327"/>
        <item x="257"/>
        <item x="520"/>
        <item x="467"/>
        <item x="88"/>
        <item m="1" x="612"/>
        <item m="1" x="588"/>
        <item x="423"/>
        <item x="424"/>
        <item m="1" x="601"/>
        <item m="1" x="606"/>
        <item m="1" x="581"/>
        <item x="66"/>
        <item x="234"/>
        <item x="230"/>
        <item x="269"/>
        <item x="278"/>
        <item x="487"/>
        <item x="95"/>
        <item m="1" x="573"/>
        <item x="24"/>
        <item x="23"/>
        <item x="159"/>
        <item x="1"/>
        <item x="390"/>
        <item x="316"/>
        <item x="270"/>
        <item x="64"/>
        <item x="29"/>
        <item x="258"/>
        <item x="98"/>
        <item x="254"/>
        <item x="401"/>
        <item m="1" x="572"/>
        <item x="383"/>
        <item x="477"/>
        <item x="368"/>
        <item x="120"/>
        <item m="1" x="592"/>
        <item x="251"/>
        <item x="235"/>
        <item x="280"/>
        <item x="158"/>
        <item x="99"/>
        <item x="156"/>
        <item x="166"/>
        <item x="151"/>
        <item x="373"/>
        <item x="366"/>
        <item x="420"/>
        <item x="227"/>
        <item x="259"/>
        <item x="212"/>
        <item x="91"/>
        <item x="89"/>
        <item x="441"/>
        <item x="236"/>
        <item x="176"/>
        <item x="246"/>
        <item x="306"/>
        <item x="210"/>
        <item x="296"/>
        <item x="173"/>
        <item x="447"/>
        <item x="295"/>
        <item x="288"/>
        <item x="389"/>
        <item x="483"/>
        <item x="478"/>
        <item x="485"/>
        <item x="345"/>
        <item x="476"/>
        <item x="421"/>
        <item x="490"/>
        <item x="419"/>
        <item x="536"/>
        <item x="434"/>
        <item x="439"/>
        <item x="567"/>
        <item x="321"/>
        <item x="350"/>
        <item x="200"/>
        <item x="531"/>
        <item x="147"/>
        <item x="238"/>
        <item x="489"/>
        <item x="412"/>
        <item x="48"/>
        <item x="320"/>
        <item x="526"/>
        <item x="527"/>
        <item x="569"/>
        <item x="3"/>
        <item x="256"/>
        <item x="481"/>
        <item m="1" x="608"/>
        <item m="1" x="603"/>
        <item m="1" x="605"/>
        <item m="1" x="610"/>
        <item x="505"/>
        <item x="11"/>
        <item m="1" x="594"/>
        <item m="1" x="590"/>
        <item x="55"/>
        <item m="1" x="583"/>
        <item m="1" x="584"/>
        <item m="1" x="607"/>
        <item x="415"/>
        <item x="511"/>
        <item x="329"/>
        <item m="1" x="585"/>
        <item x="459"/>
        <item x="448"/>
        <item x="315"/>
        <item x="426"/>
        <item x="317"/>
        <item x="405"/>
        <item x="393"/>
        <item x="308"/>
        <item x="453"/>
        <item x="300"/>
        <item x="332"/>
        <item x="374"/>
        <item x="358"/>
        <item x="148"/>
        <item x="414"/>
        <item x="394"/>
        <item x="545"/>
        <item x="326"/>
        <item x="409"/>
        <item x="562"/>
        <item x="538"/>
        <item x="422"/>
        <item x="548"/>
        <item x="290"/>
        <item x="104"/>
        <item x="215"/>
        <item x="370"/>
        <item x="142"/>
        <item x="76"/>
        <item x="125"/>
        <item x="399"/>
        <item x="413"/>
        <item x="418"/>
        <item x="498"/>
        <item x="501"/>
        <item x="225"/>
        <item x="108"/>
        <item m="1" x="598"/>
        <item x="318"/>
        <item x="161"/>
        <item x="222"/>
        <item x="211"/>
        <item x="217"/>
        <item x="261"/>
        <item x="253"/>
        <item x="334"/>
        <item x="454"/>
        <item x="169"/>
        <item x="351"/>
        <item x="111"/>
        <item x="162"/>
        <item x="83"/>
        <item x="250"/>
        <item m="1" x="577"/>
        <item x="264"/>
        <item x="107"/>
        <item x="103"/>
        <item x="157"/>
        <item x="52"/>
        <item x="458"/>
        <item x="352"/>
        <item x="347"/>
        <item x="507"/>
        <item x="473"/>
        <item x="298"/>
        <item x="188"/>
        <item x="325"/>
        <item x="309"/>
        <item x="245"/>
        <item x="496"/>
        <item x="364"/>
        <item x="417"/>
        <item x="310"/>
        <item x="276"/>
        <item x="207"/>
        <item x="343"/>
        <item x="554"/>
        <item m="1" x="576"/>
        <item x="444"/>
        <item x="445"/>
        <item x="82"/>
        <item x="8"/>
        <item x="12"/>
        <item x="35"/>
        <item x="19"/>
        <item x="523"/>
        <item x="13"/>
        <item x="17"/>
        <item x="16"/>
        <item x="143"/>
        <item x="385"/>
        <item x="480"/>
        <item x="436"/>
        <item x="443"/>
        <item x="494"/>
        <item t="default"/>
      </items>
    </pivotField>
    <pivotField subtotalTop="0" showAll="0"/>
    <pivotField dataField="1" numFmtId="4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1"/>
        <item x="3"/>
        <item t="default"/>
      </items>
    </pivotField>
    <pivotField subtotalTop="0" showAll="0"/>
  </pivotFields>
  <rowFields count="1">
    <field x="3"/>
  </rowFields>
  <rowItems count="9">
    <i>
      <x v="69"/>
    </i>
    <i>
      <x v="108"/>
    </i>
    <i>
      <x v="301"/>
    </i>
    <i>
      <x v="412"/>
    </i>
    <i>
      <x v="445"/>
    </i>
    <i>
      <x v="508"/>
    </i>
    <i>
      <x v="517"/>
    </i>
    <i>
      <x v="555"/>
    </i>
    <i t="grand">
      <x/>
    </i>
  </rowItems>
  <colItems count="1">
    <i/>
  </colItems>
  <pageFields count="1">
    <pageField fld="12" item="1" hier="-1"/>
  </pageFields>
  <dataFields count="1">
    <dataField name="Sum of Sal Rate" fld="5" baseField="0" baseItem="0" numFmtId="165"/>
  </dataFields>
  <formats count="3">
    <format dxfId="16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 rowPageCount="1" colPageCount="1"/>
  <pivotFields count="14">
    <pivotField subtotalTop="0" showAll="0"/>
    <pivotField subtotalTop="0" showAll="0"/>
    <pivotField subtotalTop="0" showAll="0"/>
    <pivotField axis="axisRow" subtotalTop="0" showAll="0" sortType="ascending">
      <items count="615">
        <item x="203"/>
        <item x="388"/>
        <item x="379"/>
        <item x="555"/>
        <item x="500"/>
        <item x="181"/>
        <item x="319"/>
        <item x="68"/>
        <item x="6"/>
        <item x="59"/>
        <item x="220"/>
        <item x="553"/>
        <item x="100"/>
        <item x="431"/>
        <item x="224"/>
        <item x="468"/>
        <item x="305"/>
        <item x="339"/>
        <item x="446"/>
        <item x="465"/>
        <item x="514"/>
        <item x="139"/>
        <item m="1" x="609"/>
        <item x="84"/>
        <item x="354"/>
        <item x="371"/>
        <item x="109"/>
        <item x="71"/>
        <item x="272"/>
        <item x="241"/>
        <item m="1" x="597"/>
        <item m="1" x="600"/>
        <item x="243"/>
        <item x="255"/>
        <item x="57"/>
        <item x="21"/>
        <item x="550"/>
        <item x="404"/>
        <item x="472"/>
        <item x="271"/>
        <item x="565"/>
        <item x="150"/>
        <item x="274"/>
        <item x="333"/>
        <item x="160"/>
        <item x="372"/>
        <item x="402"/>
        <item x="273"/>
        <item x="60"/>
        <item x="369"/>
        <item x="475"/>
        <item x="279"/>
        <item x="344"/>
        <item x="482"/>
        <item x="265"/>
        <item x="427"/>
        <item x="488"/>
        <item x="484"/>
        <item x="410"/>
        <item x="266"/>
        <item x="462"/>
        <item x="297"/>
        <item x="516"/>
        <item x="348"/>
        <item x="357"/>
        <item x="568"/>
        <item x="128"/>
        <item x="509"/>
        <item x="134"/>
        <item x="36"/>
        <item x="282"/>
        <item x="561"/>
        <item x="532"/>
        <item x="461"/>
        <item x="33"/>
        <item x="558"/>
        <item x="563"/>
        <item x="313"/>
        <item x="131"/>
        <item x="25"/>
        <item x="221"/>
        <item x="337"/>
        <item x="164"/>
        <item m="1" x="587"/>
        <item x="85"/>
        <item m="1" x="595"/>
        <item x="37"/>
        <item x="92"/>
        <item x="27"/>
        <item x="237"/>
        <item x="178"/>
        <item x="51"/>
        <item x="155"/>
        <item x="87"/>
        <item x="190"/>
        <item x="195"/>
        <item x="163"/>
        <item x="226"/>
        <item x="223"/>
        <item x="231"/>
        <item x="170"/>
        <item x="177"/>
        <item x="330"/>
        <item x="189"/>
        <item x="79"/>
        <item x="322"/>
        <item x="559"/>
        <item x="138"/>
        <item x="26"/>
        <item m="1" x="574"/>
        <item m="1" x="593"/>
        <item x="184"/>
        <item x="331"/>
        <item x="239"/>
        <item x="267"/>
        <item x="455"/>
        <item x="303"/>
        <item x="486"/>
        <item x="287"/>
        <item x="342"/>
        <item x="349"/>
        <item x="515"/>
        <item x="544"/>
        <item x="375"/>
        <item x="469"/>
        <item x="338"/>
        <item x="395"/>
        <item x="522"/>
        <item x="398"/>
        <item x="299"/>
        <item x="294"/>
        <item x="361"/>
        <item x="474"/>
        <item x="283"/>
        <item x="396"/>
        <item x="307"/>
        <item x="406"/>
        <item x="566"/>
        <item x="154"/>
        <item x="397"/>
        <item x="341"/>
        <item x="42"/>
        <item x="96"/>
        <item x="117"/>
        <item x="323"/>
        <item x="187"/>
        <item x="145"/>
        <item x="137"/>
        <item x="275"/>
        <item x="355"/>
        <item x="551"/>
        <item x="135"/>
        <item x="437"/>
        <item x="324"/>
        <item x="102"/>
        <item x="90"/>
        <item x="74"/>
        <item x="63"/>
        <item x="115"/>
        <item x="78"/>
        <item x="126"/>
        <item x="556"/>
        <item x="508"/>
        <item x="97"/>
        <item x="118"/>
        <item x="292"/>
        <item x="560"/>
        <item x="470"/>
        <item x="380"/>
        <item x="552"/>
        <item x="528"/>
        <item x="377"/>
        <item x="495"/>
        <item x="356"/>
        <item x="101"/>
        <item x="304"/>
        <item x="171"/>
        <item x="69"/>
        <item x="130"/>
        <item x="168"/>
        <item x="46"/>
        <item m="1" x="604"/>
        <item x="43"/>
        <item x="141"/>
        <item m="1" x="589"/>
        <item x="38"/>
        <item x="4"/>
        <item x="34"/>
        <item x="10"/>
        <item x="28"/>
        <item x="58"/>
        <item x="77"/>
        <item x="451"/>
        <item x="61"/>
        <item x="263"/>
        <item x="268"/>
        <item x="186"/>
        <item x="449"/>
        <item x="384"/>
        <item x="435"/>
        <item x="530"/>
        <item x="363"/>
        <item x="65"/>
        <item x="353"/>
        <item x="524"/>
        <item x="407"/>
        <item x="510"/>
        <item x="197"/>
        <item x="525"/>
        <item x="367"/>
        <item x="403"/>
        <item x="428"/>
        <item x="463"/>
        <item x="534"/>
        <item x="452"/>
        <item x="519"/>
        <item x="153"/>
        <item x="457"/>
        <item x="289"/>
        <item x="491"/>
        <item x="504"/>
        <item x="460"/>
        <item x="391"/>
        <item x="539"/>
        <item x="541"/>
        <item x="450"/>
        <item x="546"/>
        <item x="416"/>
        <item x="521"/>
        <item x="506"/>
        <item x="540"/>
        <item x="513"/>
        <item x="408"/>
        <item x="479"/>
        <item x="328"/>
        <item x="456"/>
        <item x="499"/>
        <item x="346"/>
        <item x="517"/>
        <item x="557"/>
        <item x="386"/>
        <item x="518"/>
        <item x="362"/>
        <item x="543"/>
        <item x="392"/>
        <item x="116"/>
        <item x="429"/>
        <item x="433"/>
        <item x="281"/>
        <item x="336"/>
        <item x="381"/>
        <item x="360"/>
        <item x="440"/>
        <item x="146"/>
        <item x="105"/>
        <item x="9"/>
        <item x="32"/>
        <item x="132"/>
        <item x="7"/>
        <item x="31"/>
        <item x="22"/>
        <item x="30"/>
        <item x="14"/>
        <item x="376"/>
        <item x="112"/>
        <item x="365"/>
        <item x="240"/>
        <item x="442"/>
        <item x="152"/>
        <item m="1" x="578"/>
        <item x="144"/>
        <item x="214"/>
        <item x="47"/>
        <item x="93"/>
        <item m="1" x="580"/>
        <item x="5"/>
        <item m="1" x="575"/>
        <item x="262"/>
        <item x="206"/>
        <item m="1" x="579"/>
        <item x="202"/>
        <item x="127"/>
        <item x="39"/>
        <item x="56"/>
        <item x="50"/>
        <item x="54"/>
        <item x="492"/>
        <item x="400"/>
        <item x="113"/>
        <item x="75"/>
        <item m="1" x="571"/>
        <item x="172"/>
        <item x="81"/>
        <item x="191"/>
        <item x="44"/>
        <item x="40"/>
        <item x="233"/>
        <item x="73"/>
        <item x="62"/>
        <item x="183"/>
        <item x="533"/>
        <item x="335"/>
        <item x="471"/>
        <item x="232"/>
        <item x="136"/>
        <item x="53"/>
        <item x="244"/>
        <item x="229"/>
        <item x="80"/>
        <item x="180"/>
        <item x="167"/>
        <item x="193"/>
        <item x="248"/>
        <item x="218"/>
        <item x="382"/>
        <item x="140"/>
        <item x="129"/>
        <item x="228"/>
        <item x="185"/>
        <item x="67"/>
        <item x="133"/>
        <item x="284"/>
        <item x="123"/>
        <item x="208"/>
        <item x="121"/>
        <item x="285"/>
        <item x="18"/>
        <item x="94"/>
        <item x="198"/>
        <item x="119"/>
        <item x="106"/>
        <item x="199"/>
        <item x="302"/>
        <item x="72"/>
        <item x="291"/>
        <item x="260"/>
        <item x="124"/>
        <item x="196"/>
        <item x="209"/>
        <item x="201"/>
        <item x="70"/>
        <item x="378"/>
        <item x="45"/>
        <item x="49"/>
        <item x="542"/>
        <item m="1" x="611"/>
        <item m="1" x="596"/>
        <item m="1" x="602"/>
        <item m="1" x="586"/>
        <item m="1" x="599"/>
        <item m="1" x="613"/>
        <item m="1" x="570"/>
        <item x="564"/>
        <item x="502"/>
        <item x="247"/>
        <item x="547"/>
        <item x="529"/>
        <item x="535"/>
        <item x="430"/>
        <item x="205"/>
        <item m="1" x="582"/>
        <item x="277"/>
        <item x="194"/>
        <item x="537"/>
        <item x="165"/>
        <item x="122"/>
        <item x="249"/>
        <item x="425"/>
        <item x="149"/>
        <item x="311"/>
        <item x="387"/>
        <item x="359"/>
        <item x="242"/>
        <item x="41"/>
        <item x="204"/>
        <item m="1" x="591"/>
        <item x="493"/>
        <item x="466"/>
        <item x="192"/>
        <item x="219"/>
        <item x="114"/>
        <item x="110"/>
        <item x="293"/>
        <item x="432"/>
        <item x="411"/>
        <item x="314"/>
        <item x="286"/>
        <item x="179"/>
        <item x="182"/>
        <item x="549"/>
        <item x="0"/>
        <item x="340"/>
        <item x="20"/>
        <item x="175"/>
        <item x="86"/>
        <item x="2"/>
        <item x="213"/>
        <item x="503"/>
        <item x="15"/>
        <item x="312"/>
        <item x="252"/>
        <item x="438"/>
        <item x="301"/>
        <item x="216"/>
        <item x="464"/>
        <item x="512"/>
        <item x="497"/>
        <item x="174"/>
        <item x="327"/>
        <item x="257"/>
        <item x="520"/>
        <item x="467"/>
        <item x="88"/>
        <item m="1" x="612"/>
        <item m="1" x="588"/>
        <item x="423"/>
        <item x="424"/>
        <item m="1" x="601"/>
        <item m="1" x="606"/>
        <item m="1" x="581"/>
        <item x="66"/>
        <item x="234"/>
        <item x="230"/>
        <item x="269"/>
        <item x="278"/>
        <item x="487"/>
        <item x="95"/>
        <item m="1" x="573"/>
        <item x="24"/>
        <item x="23"/>
        <item x="159"/>
        <item x="1"/>
        <item x="390"/>
        <item x="316"/>
        <item x="270"/>
        <item x="64"/>
        <item x="29"/>
        <item x="258"/>
        <item x="98"/>
        <item x="254"/>
        <item x="401"/>
        <item m="1" x="572"/>
        <item x="383"/>
        <item x="477"/>
        <item x="368"/>
        <item x="120"/>
        <item m="1" x="592"/>
        <item x="251"/>
        <item x="235"/>
        <item x="280"/>
        <item x="158"/>
        <item x="99"/>
        <item x="156"/>
        <item x="166"/>
        <item x="151"/>
        <item x="373"/>
        <item x="366"/>
        <item x="420"/>
        <item x="227"/>
        <item x="259"/>
        <item x="212"/>
        <item x="91"/>
        <item x="89"/>
        <item x="441"/>
        <item x="236"/>
        <item x="176"/>
        <item x="246"/>
        <item x="306"/>
        <item x="210"/>
        <item x="296"/>
        <item x="173"/>
        <item x="447"/>
        <item x="295"/>
        <item x="288"/>
        <item x="389"/>
        <item x="483"/>
        <item x="478"/>
        <item x="485"/>
        <item x="345"/>
        <item x="476"/>
        <item x="421"/>
        <item x="490"/>
        <item x="419"/>
        <item x="536"/>
        <item x="434"/>
        <item x="439"/>
        <item x="567"/>
        <item x="321"/>
        <item x="350"/>
        <item x="200"/>
        <item x="531"/>
        <item x="147"/>
        <item x="238"/>
        <item x="489"/>
        <item x="412"/>
        <item x="48"/>
        <item x="320"/>
        <item x="526"/>
        <item x="527"/>
        <item x="569"/>
        <item x="3"/>
        <item x="256"/>
        <item x="481"/>
        <item m="1" x="608"/>
        <item m="1" x="603"/>
        <item m="1" x="605"/>
        <item m="1" x="610"/>
        <item x="505"/>
        <item x="11"/>
        <item m="1" x="594"/>
        <item m="1" x="590"/>
        <item x="55"/>
        <item m="1" x="583"/>
        <item m="1" x="584"/>
        <item m="1" x="607"/>
        <item x="415"/>
        <item x="511"/>
        <item x="329"/>
        <item m="1" x="585"/>
        <item x="459"/>
        <item x="448"/>
        <item x="315"/>
        <item x="426"/>
        <item x="317"/>
        <item x="405"/>
        <item x="393"/>
        <item x="308"/>
        <item x="453"/>
        <item x="300"/>
        <item x="332"/>
        <item x="374"/>
        <item x="358"/>
        <item x="148"/>
        <item x="414"/>
        <item x="394"/>
        <item x="545"/>
        <item x="326"/>
        <item x="409"/>
        <item x="562"/>
        <item x="538"/>
        <item x="422"/>
        <item x="548"/>
        <item x="290"/>
        <item x="104"/>
        <item x="215"/>
        <item x="370"/>
        <item x="142"/>
        <item x="76"/>
        <item x="125"/>
        <item x="399"/>
        <item x="413"/>
        <item x="418"/>
        <item x="498"/>
        <item x="501"/>
        <item x="225"/>
        <item x="108"/>
        <item m="1" x="598"/>
        <item x="318"/>
        <item x="161"/>
        <item x="222"/>
        <item x="211"/>
        <item x="217"/>
        <item x="261"/>
        <item x="253"/>
        <item x="334"/>
        <item x="454"/>
        <item x="169"/>
        <item x="351"/>
        <item x="111"/>
        <item x="162"/>
        <item x="83"/>
        <item x="250"/>
        <item m="1" x="577"/>
        <item x="264"/>
        <item x="107"/>
        <item x="103"/>
        <item x="157"/>
        <item x="52"/>
        <item x="458"/>
        <item x="352"/>
        <item x="347"/>
        <item x="507"/>
        <item x="473"/>
        <item x="298"/>
        <item x="188"/>
        <item x="325"/>
        <item x="309"/>
        <item x="245"/>
        <item x="496"/>
        <item x="364"/>
        <item x="417"/>
        <item x="310"/>
        <item x="276"/>
        <item x="207"/>
        <item x="343"/>
        <item x="554"/>
        <item m="1" x="576"/>
        <item x="444"/>
        <item x="445"/>
        <item x="82"/>
        <item x="8"/>
        <item x="12"/>
        <item x="35"/>
        <item x="19"/>
        <item x="523"/>
        <item x="13"/>
        <item x="17"/>
        <item x="16"/>
        <item x="143"/>
        <item x="385"/>
        <item x="480"/>
        <item x="436"/>
        <item x="443"/>
        <item x="494"/>
        <item t="default"/>
      </items>
    </pivotField>
    <pivotField subtotalTop="0" showAll="0"/>
    <pivotField dataField="1" numFmtId="4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1"/>
        <item x="3"/>
        <item t="default"/>
      </items>
    </pivotField>
    <pivotField subtotalTop="0" showAll="0"/>
  </pivotFields>
  <rowFields count="1">
    <field x="3"/>
  </rowFields>
  <rowItems count="9">
    <i>
      <x v="69"/>
    </i>
    <i>
      <x v="108"/>
    </i>
    <i>
      <x v="301"/>
    </i>
    <i>
      <x v="412"/>
    </i>
    <i>
      <x v="445"/>
    </i>
    <i>
      <x v="508"/>
    </i>
    <i>
      <x v="517"/>
    </i>
    <i>
      <x v="555"/>
    </i>
    <i t="grand">
      <x/>
    </i>
  </rowItems>
  <colItems count="1">
    <i/>
  </colItems>
  <pageFields count="1">
    <pageField fld="12" item="1" hier="-1"/>
  </pageFields>
  <dataFields count="1">
    <dataField name="Count of Sal Rate" fld="5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9:B36" firstHeaderRow="1" firstDataRow="1" firstDataCol="1" rowPageCount="1" colPageCount="1"/>
  <pivotFields count="14">
    <pivotField subtotalTop="0" showAll="0"/>
    <pivotField subtotalTop="0" showAll="0"/>
    <pivotField subtotalTop="0" showAll="0"/>
    <pivotField axis="axisRow" subtotalTop="0" showAll="0" sortType="ascending">
      <items count="615">
        <item x="203"/>
        <item x="388"/>
        <item x="379"/>
        <item x="555"/>
        <item x="500"/>
        <item x="181"/>
        <item x="319"/>
        <item x="68"/>
        <item x="6"/>
        <item x="59"/>
        <item x="220"/>
        <item x="553"/>
        <item x="100"/>
        <item x="431"/>
        <item x="224"/>
        <item x="468"/>
        <item x="305"/>
        <item x="339"/>
        <item x="446"/>
        <item x="465"/>
        <item x="514"/>
        <item x="139"/>
        <item m="1" x="609"/>
        <item x="84"/>
        <item x="354"/>
        <item x="371"/>
        <item x="109"/>
        <item x="71"/>
        <item x="272"/>
        <item x="241"/>
        <item m="1" x="597"/>
        <item m="1" x="600"/>
        <item x="243"/>
        <item x="255"/>
        <item x="57"/>
        <item x="21"/>
        <item x="550"/>
        <item x="404"/>
        <item x="472"/>
        <item x="271"/>
        <item x="565"/>
        <item x="150"/>
        <item x="274"/>
        <item x="333"/>
        <item x="160"/>
        <item x="372"/>
        <item x="402"/>
        <item x="273"/>
        <item x="60"/>
        <item x="369"/>
        <item x="475"/>
        <item x="279"/>
        <item x="344"/>
        <item x="482"/>
        <item x="265"/>
        <item x="427"/>
        <item x="488"/>
        <item x="484"/>
        <item x="410"/>
        <item x="266"/>
        <item x="462"/>
        <item x="297"/>
        <item x="516"/>
        <item x="348"/>
        <item x="357"/>
        <item x="568"/>
        <item x="128"/>
        <item x="509"/>
        <item x="134"/>
        <item x="36"/>
        <item x="282"/>
        <item x="561"/>
        <item x="532"/>
        <item x="461"/>
        <item x="33"/>
        <item x="558"/>
        <item x="563"/>
        <item x="313"/>
        <item x="131"/>
        <item x="25"/>
        <item x="221"/>
        <item x="337"/>
        <item x="164"/>
        <item m="1" x="587"/>
        <item x="85"/>
        <item m="1" x="595"/>
        <item x="37"/>
        <item x="92"/>
        <item x="27"/>
        <item x="237"/>
        <item x="178"/>
        <item x="51"/>
        <item x="155"/>
        <item x="87"/>
        <item x="190"/>
        <item x="195"/>
        <item x="163"/>
        <item x="226"/>
        <item x="223"/>
        <item x="231"/>
        <item x="170"/>
        <item x="177"/>
        <item x="330"/>
        <item x="189"/>
        <item x="79"/>
        <item x="322"/>
        <item x="559"/>
        <item x="138"/>
        <item x="26"/>
        <item m="1" x="574"/>
        <item m="1" x="593"/>
        <item x="184"/>
        <item x="331"/>
        <item x="239"/>
        <item x="267"/>
        <item x="455"/>
        <item x="303"/>
        <item x="486"/>
        <item x="287"/>
        <item x="342"/>
        <item x="349"/>
        <item x="515"/>
        <item x="544"/>
        <item x="375"/>
        <item x="469"/>
        <item x="338"/>
        <item x="395"/>
        <item x="522"/>
        <item x="398"/>
        <item x="299"/>
        <item x="294"/>
        <item x="361"/>
        <item x="474"/>
        <item x="283"/>
        <item x="396"/>
        <item x="307"/>
        <item x="406"/>
        <item x="566"/>
        <item x="154"/>
        <item x="397"/>
        <item x="341"/>
        <item x="42"/>
        <item x="96"/>
        <item x="117"/>
        <item x="323"/>
        <item x="187"/>
        <item x="145"/>
        <item x="137"/>
        <item x="275"/>
        <item x="355"/>
        <item x="551"/>
        <item x="135"/>
        <item x="437"/>
        <item x="324"/>
        <item x="102"/>
        <item x="90"/>
        <item x="74"/>
        <item x="63"/>
        <item x="115"/>
        <item x="78"/>
        <item x="126"/>
        <item x="556"/>
        <item x="508"/>
        <item x="97"/>
        <item x="118"/>
        <item x="292"/>
        <item x="560"/>
        <item x="470"/>
        <item x="380"/>
        <item x="552"/>
        <item x="528"/>
        <item x="377"/>
        <item x="495"/>
        <item x="356"/>
        <item x="101"/>
        <item x="304"/>
        <item x="171"/>
        <item x="69"/>
        <item x="130"/>
        <item x="168"/>
        <item x="46"/>
        <item m="1" x="604"/>
        <item x="43"/>
        <item x="141"/>
        <item m="1" x="589"/>
        <item x="38"/>
        <item x="4"/>
        <item x="34"/>
        <item x="10"/>
        <item x="28"/>
        <item x="58"/>
        <item x="77"/>
        <item x="451"/>
        <item x="61"/>
        <item x="263"/>
        <item x="268"/>
        <item x="186"/>
        <item x="449"/>
        <item x="384"/>
        <item x="435"/>
        <item x="530"/>
        <item x="363"/>
        <item x="65"/>
        <item x="353"/>
        <item x="524"/>
        <item x="407"/>
        <item x="510"/>
        <item x="197"/>
        <item x="525"/>
        <item x="367"/>
        <item x="403"/>
        <item x="428"/>
        <item x="463"/>
        <item x="534"/>
        <item x="452"/>
        <item x="519"/>
        <item x="153"/>
        <item x="457"/>
        <item x="289"/>
        <item x="491"/>
        <item x="504"/>
        <item x="460"/>
        <item x="391"/>
        <item x="539"/>
        <item x="541"/>
        <item x="450"/>
        <item x="546"/>
        <item x="416"/>
        <item x="521"/>
        <item x="506"/>
        <item x="540"/>
        <item x="513"/>
        <item x="408"/>
        <item x="479"/>
        <item x="328"/>
        <item x="456"/>
        <item x="499"/>
        <item x="346"/>
        <item x="517"/>
        <item x="557"/>
        <item x="386"/>
        <item x="518"/>
        <item x="362"/>
        <item x="543"/>
        <item x="392"/>
        <item x="116"/>
        <item x="429"/>
        <item x="433"/>
        <item x="281"/>
        <item x="336"/>
        <item x="381"/>
        <item x="360"/>
        <item x="440"/>
        <item x="146"/>
        <item x="105"/>
        <item x="9"/>
        <item x="32"/>
        <item x="132"/>
        <item x="7"/>
        <item x="31"/>
        <item x="22"/>
        <item x="30"/>
        <item x="14"/>
        <item x="376"/>
        <item x="112"/>
        <item x="365"/>
        <item x="240"/>
        <item x="442"/>
        <item x="152"/>
        <item m="1" x="578"/>
        <item x="144"/>
        <item x="214"/>
        <item x="47"/>
        <item x="93"/>
        <item m="1" x="580"/>
        <item x="5"/>
        <item m="1" x="575"/>
        <item x="262"/>
        <item x="206"/>
        <item m="1" x="579"/>
        <item x="202"/>
        <item x="127"/>
        <item x="39"/>
        <item x="56"/>
        <item x="50"/>
        <item x="54"/>
        <item x="492"/>
        <item x="400"/>
        <item x="113"/>
        <item x="75"/>
        <item m="1" x="571"/>
        <item x="172"/>
        <item x="81"/>
        <item x="191"/>
        <item x="44"/>
        <item x="40"/>
        <item x="233"/>
        <item x="73"/>
        <item x="62"/>
        <item x="183"/>
        <item x="533"/>
        <item h="1" x="335"/>
        <item x="471"/>
        <item x="232"/>
        <item x="136"/>
        <item x="53"/>
        <item x="244"/>
        <item x="229"/>
        <item x="80"/>
        <item x="180"/>
        <item x="167"/>
        <item x="193"/>
        <item x="248"/>
        <item x="218"/>
        <item x="382"/>
        <item x="140"/>
        <item x="129"/>
        <item x="228"/>
        <item x="185"/>
        <item x="67"/>
        <item x="133"/>
        <item x="284"/>
        <item x="123"/>
        <item x="208"/>
        <item x="121"/>
        <item x="285"/>
        <item x="18"/>
        <item x="94"/>
        <item x="198"/>
        <item x="119"/>
        <item x="106"/>
        <item x="199"/>
        <item x="302"/>
        <item x="72"/>
        <item x="291"/>
        <item x="260"/>
        <item x="124"/>
        <item x="196"/>
        <item x="209"/>
        <item x="201"/>
        <item x="70"/>
        <item x="378"/>
        <item x="45"/>
        <item x="49"/>
        <item x="542"/>
        <item m="1" x="611"/>
        <item m="1" x="596"/>
        <item m="1" x="602"/>
        <item m="1" x="586"/>
        <item m="1" x="599"/>
        <item m="1" x="613"/>
        <item m="1" x="570"/>
        <item x="564"/>
        <item x="502"/>
        <item x="247"/>
        <item x="547"/>
        <item x="529"/>
        <item x="535"/>
        <item x="430"/>
        <item x="205"/>
        <item m="1" x="582"/>
        <item x="277"/>
        <item x="194"/>
        <item x="537"/>
        <item x="165"/>
        <item x="122"/>
        <item x="249"/>
        <item x="425"/>
        <item x="149"/>
        <item x="311"/>
        <item x="387"/>
        <item x="359"/>
        <item x="242"/>
        <item x="41"/>
        <item x="204"/>
        <item m="1" x="591"/>
        <item x="493"/>
        <item x="466"/>
        <item x="192"/>
        <item x="219"/>
        <item x="114"/>
        <item x="110"/>
        <item x="293"/>
        <item x="432"/>
        <item x="411"/>
        <item x="314"/>
        <item x="286"/>
        <item x="179"/>
        <item x="182"/>
        <item x="549"/>
        <item x="0"/>
        <item x="340"/>
        <item x="20"/>
        <item x="175"/>
        <item x="86"/>
        <item x="2"/>
        <item x="213"/>
        <item x="503"/>
        <item x="15"/>
        <item x="312"/>
        <item x="252"/>
        <item x="438"/>
        <item x="301"/>
        <item x="216"/>
        <item x="464"/>
        <item x="512"/>
        <item x="497"/>
        <item x="174"/>
        <item x="327"/>
        <item x="257"/>
        <item x="520"/>
        <item x="467"/>
        <item x="88"/>
        <item m="1" x="612"/>
        <item m="1" x="588"/>
        <item x="423"/>
        <item x="424"/>
        <item m="1" x="601"/>
        <item m="1" x="606"/>
        <item m="1" x="581"/>
        <item x="66"/>
        <item x="234"/>
        <item x="230"/>
        <item x="269"/>
        <item x="278"/>
        <item x="487"/>
        <item x="95"/>
        <item m="1" x="573"/>
        <item x="24"/>
        <item x="23"/>
        <item x="159"/>
        <item x="1"/>
        <item x="390"/>
        <item x="316"/>
        <item x="270"/>
        <item x="64"/>
        <item x="29"/>
        <item x="258"/>
        <item x="98"/>
        <item x="254"/>
        <item x="401"/>
        <item m="1" x="572"/>
        <item x="383"/>
        <item x="477"/>
        <item x="368"/>
        <item x="120"/>
        <item m="1" x="592"/>
        <item x="251"/>
        <item x="235"/>
        <item x="280"/>
        <item x="158"/>
        <item x="99"/>
        <item x="156"/>
        <item x="166"/>
        <item x="151"/>
        <item x="373"/>
        <item x="366"/>
        <item x="420"/>
        <item x="227"/>
        <item x="259"/>
        <item x="212"/>
        <item x="91"/>
        <item x="89"/>
        <item x="441"/>
        <item x="236"/>
        <item x="176"/>
        <item x="246"/>
        <item x="306"/>
        <item x="210"/>
        <item x="296"/>
        <item x="173"/>
        <item x="447"/>
        <item x="295"/>
        <item x="288"/>
        <item x="389"/>
        <item x="483"/>
        <item x="478"/>
        <item x="485"/>
        <item x="345"/>
        <item x="476"/>
        <item x="421"/>
        <item x="490"/>
        <item x="419"/>
        <item x="536"/>
        <item x="434"/>
        <item x="439"/>
        <item x="567"/>
        <item x="321"/>
        <item x="350"/>
        <item x="200"/>
        <item x="531"/>
        <item x="147"/>
        <item x="238"/>
        <item x="489"/>
        <item x="412"/>
        <item x="48"/>
        <item x="320"/>
        <item x="526"/>
        <item x="527"/>
        <item x="569"/>
        <item x="3"/>
        <item x="256"/>
        <item x="481"/>
        <item m="1" x="608"/>
        <item m="1" x="603"/>
        <item m="1" x="605"/>
        <item m="1" x="610"/>
        <item x="505"/>
        <item x="11"/>
        <item m="1" x="594"/>
        <item m="1" x="590"/>
        <item x="55"/>
        <item m="1" x="583"/>
        <item m="1" x="584"/>
        <item m="1" x="607"/>
        <item x="415"/>
        <item x="511"/>
        <item h="1" x="329"/>
        <item m="1" x="585"/>
        <item x="459"/>
        <item x="448"/>
        <item x="315"/>
        <item x="426"/>
        <item x="317"/>
        <item x="405"/>
        <item x="393"/>
        <item x="308"/>
        <item x="453"/>
        <item x="300"/>
        <item x="332"/>
        <item x="374"/>
        <item x="358"/>
        <item x="148"/>
        <item x="414"/>
        <item x="394"/>
        <item x="545"/>
        <item x="326"/>
        <item x="409"/>
        <item x="562"/>
        <item x="538"/>
        <item x="422"/>
        <item x="548"/>
        <item x="290"/>
        <item x="104"/>
        <item x="215"/>
        <item x="370"/>
        <item x="142"/>
        <item x="76"/>
        <item x="125"/>
        <item x="399"/>
        <item x="413"/>
        <item x="418"/>
        <item x="498"/>
        <item x="501"/>
        <item x="225"/>
        <item x="108"/>
        <item m="1" x="598"/>
        <item x="318"/>
        <item x="161"/>
        <item x="222"/>
        <item x="211"/>
        <item x="217"/>
        <item x="261"/>
        <item x="253"/>
        <item x="334"/>
        <item x="454"/>
        <item x="169"/>
        <item x="351"/>
        <item x="111"/>
        <item x="162"/>
        <item x="83"/>
        <item x="250"/>
        <item m="1" x="577"/>
        <item x="264"/>
        <item x="107"/>
        <item x="103"/>
        <item x="157"/>
        <item x="52"/>
        <item x="458"/>
        <item x="352"/>
        <item x="347"/>
        <item x="507"/>
        <item x="473"/>
        <item x="298"/>
        <item x="188"/>
        <item x="325"/>
        <item x="309"/>
        <item x="245"/>
        <item x="496"/>
        <item x="364"/>
        <item x="417"/>
        <item x="310"/>
        <item x="276"/>
        <item x="207"/>
        <item x="343"/>
        <item x="554"/>
        <item m="1" x="576"/>
        <item x="444"/>
        <item x="445"/>
        <item x="82"/>
        <item x="8"/>
        <item x="12"/>
        <item x="35"/>
        <item x="19"/>
        <item x="523"/>
        <item x="13"/>
        <item x="17"/>
        <item x="16"/>
        <item x="143"/>
        <item x="385"/>
        <item x="480"/>
        <item x="436"/>
        <item x="443"/>
        <item x="4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dataField="1" numFmtId="4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1"/>
        <item x="3"/>
        <item t="default"/>
      </items>
    </pivotField>
    <pivotField subtotalTop="0" showAll="0"/>
  </pivotFields>
  <rowFields count="1">
    <field x="3"/>
  </rowFields>
  <rowItems count="7">
    <i>
      <x v="412"/>
    </i>
    <i>
      <x v="445"/>
    </i>
    <i>
      <x v="555"/>
    </i>
    <i>
      <x v="69"/>
    </i>
    <i>
      <x v="108"/>
    </i>
    <i>
      <x v="508"/>
    </i>
    <i t="grand">
      <x/>
    </i>
  </rowItems>
  <colItems count="1">
    <i/>
  </colItems>
  <pageFields count="1">
    <pageField fld="12" item="1" hier="-1"/>
  </pageFields>
  <dataFields count="1">
    <dataField name="Average of Sal Rate" fld="5" subtotal="average" baseField="3" baseItem="0" numFmtId="44"/>
  </dataFields>
  <formats count="1">
    <format dxfId="17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5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N1496" totalsRowShown="0" tableBorderDxfId="13">
  <autoFilter ref="A1:N1496">
    <filterColumn colId="12">
      <filters>
        <filter val="Faculty"/>
      </filters>
    </filterColumn>
  </autoFilter>
  <sortState ref="A2:N1496">
    <sortCondition descending="1" ref="F1:F1496"/>
  </sortState>
  <tableColumns count="14">
    <tableColumn id="1" name="Last Name" dataDxfId="12"/>
    <tableColumn id="2" name="First Name" dataDxfId="11"/>
    <tableColumn id="3" name="MI"/>
    <tableColumn id="4" name="Position Title" dataDxfId="10"/>
    <tableColumn id="5" name="Department" dataDxfId="9"/>
    <tableColumn id="6" name="Sal Rate" dataDxfId="8" dataCellStyle="Currency">
      <calculatedColumnFormula>SUM(40*52*11.06)</calculatedColumnFormula>
    </tableColumn>
    <tableColumn id="7" name="Comp Freq" dataDxfId="7"/>
    <tableColumn id="8" name="Full/ Part"/>
    <tableColumn id="9" name="Stipend" dataDxfId="6" dataCellStyle="Currency"/>
    <tableColumn id="10" name="Room and Board" dataDxfId="5" dataCellStyle="Currency"/>
    <tableColumn id="11" name="Empl Class"/>
    <tableColumn id="12" name="Length" dataDxfId="4"/>
    <tableColumn id="13" name="Employee Type" dataDxfId="3"/>
    <tableColumn id="14" name="Rank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6"/>
  <sheetViews>
    <sheetView tabSelected="1" topLeftCell="A26" workbookViewId="0">
      <selection activeCell="K39" sqref="A1:K39"/>
    </sheetView>
  </sheetViews>
  <sheetFormatPr defaultRowHeight="12.75" x14ac:dyDescent="0.2"/>
  <cols>
    <col min="1" max="1" width="18" bestFit="1" customWidth="1"/>
    <col min="2" max="2" width="19.42578125" bestFit="1" customWidth="1"/>
    <col min="4" max="4" width="23.5703125" bestFit="1" customWidth="1"/>
    <col min="5" max="5" width="15.85546875" bestFit="1" customWidth="1"/>
  </cols>
  <sheetData>
    <row r="1" spans="1:2" x14ac:dyDescent="0.2">
      <c r="A1" s="36" t="s">
        <v>2719</v>
      </c>
      <c r="B1" t="s">
        <v>2718</v>
      </c>
    </row>
    <row r="3" spans="1:2" x14ac:dyDescent="0.2">
      <c r="A3" s="36" t="s">
        <v>2716</v>
      </c>
      <c r="B3" t="s">
        <v>2721</v>
      </c>
    </row>
    <row r="4" spans="1:2" x14ac:dyDescent="0.2">
      <c r="A4" s="2" t="s">
        <v>2722</v>
      </c>
      <c r="B4" s="6">
        <v>110</v>
      </c>
    </row>
    <row r="5" spans="1:2" x14ac:dyDescent="0.2">
      <c r="A5" s="2" t="s">
        <v>2723</v>
      </c>
      <c r="B5" s="6">
        <v>205</v>
      </c>
    </row>
    <row r="6" spans="1:2" x14ac:dyDescent="0.2">
      <c r="A6" s="2" t="s">
        <v>2728</v>
      </c>
      <c r="B6" s="6">
        <v>1</v>
      </c>
    </row>
    <row r="7" spans="1:2" x14ac:dyDescent="0.2">
      <c r="A7" s="2" t="s">
        <v>2724</v>
      </c>
      <c r="B7" s="6">
        <v>110</v>
      </c>
    </row>
    <row r="8" spans="1:2" x14ac:dyDescent="0.2">
      <c r="A8" s="2" t="s">
        <v>2725</v>
      </c>
      <c r="B8" s="6">
        <v>90</v>
      </c>
    </row>
    <row r="9" spans="1:2" x14ac:dyDescent="0.2">
      <c r="A9" s="2" t="s">
        <v>2726</v>
      </c>
      <c r="B9" s="6">
        <v>163</v>
      </c>
    </row>
    <row r="10" spans="1:2" x14ac:dyDescent="0.2">
      <c r="A10" s="2" t="s">
        <v>2729</v>
      </c>
      <c r="B10" s="6">
        <v>1</v>
      </c>
    </row>
    <row r="11" spans="1:2" x14ac:dyDescent="0.2">
      <c r="A11" s="2" t="s">
        <v>2727</v>
      </c>
      <c r="B11" s="6">
        <v>59</v>
      </c>
    </row>
    <row r="12" spans="1:2" x14ac:dyDescent="0.2">
      <c r="A12" s="2" t="s">
        <v>2717</v>
      </c>
      <c r="B12" s="6">
        <v>739</v>
      </c>
    </row>
    <row r="13" spans="1:2" x14ac:dyDescent="0.2">
      <c r="A13" s="2"/>
      <c r="B13" s="6"/>
    </row>
    <row r="14" spans="1:2" x14ac:dyDescent="0.2">
      <c r="A14" s="36" t="s">
        <v>2719</v>
      </c>
      <c r="B14" t="s">
        <v>2718</v>
      </c>
    </row>
    <row r="16" spans="1:2" x14ac:dyDescent="0.2">
      <c r="A16" s="36" t="s">
        <v>2716</v>
      </c>
      <c r="B16" t="s">
        <v>2720</v>
      </c>
    </row>
    <row r="17" spans="1:2" x14ac:dyDescent="0.2">
      <c r="A17" s="2" t="s">
        <v>2722</v>
      </c>
      <c r="B17" s="39">
        <v>8074911</v>
      </c>
    </row>
    <row r="18" spans="1:2" x14ac:dyDescent="0.2">
      <c r="A18" s="2" t="s">
        <v>2723</v>
      </c>
      <c r="B18" s="39">
        <v>17089797</v>
      </c>
    </row>
    <row r="19" spans="1:2" x14ac:dyDescent="0.2">
      <c r="A19" s="2" t="s">
        <v>2728</v>
      </c>
      <c r="B19" s="39">
        <v>59470</v>
      </c>
    </row>
    <row r="20" spans="1:2" x14ac:dyDescent="0.2">
      <c r="A20" s="2" t="s">
        <v>2724</v>
      </c>
      <c r="B20" s="39">
        <v>5791538</v>
      </c>
    </row>
    <row r="21" spans="1:2" x14ac:dyDescent="0.2">
      <c r="A21" s="2" t="s">
        <v>2725</v>
      </c>
      <c r="B21" s="39">
        <v>5317418</v>
      </c>
    </row>
    <row r="22" spans="1:2" x14ac:dyDescent="0.2">
      <c r="A22" s="2" t="s">
        <v>2726</v>
      </c>
      <c r="B22" s="39">
        <v>18006062</v>
      </c>
    </row>
    <row r="23" spans="1:2" x14ac:dyDescent="0.2">
      <c r="A23" s="2" t="s">
        <v>2729</v>
      </c>
      <c r="B23" s="39">
        <v>60000</v>
      </c>
    </row>
    <row r="24" spans="1:2" x14ac:dyDescent="0.2">
      <c r="A24" s="2" t="s">
        <v>2727</v>
      </c>
      <c r="B24" s="39">
        <v>3844344</v>
      </c>
    </row>
    <row r="25" spans="1:2" x14ac:dyDescent="0.2">
      <c r="A25" s="2" t="s">
        <v>2717</v>
      </c>
      <c r="B25" s="39">
        <v>58243540</v>
      </c>
    </row>
    <row r="26" spans="1:2" x14ac:dyDescent="0.2">
      <c r="A26" s="2"/>
      <c r="B26" s="5"/>
    </row>
    <row r="27" spans="1:2" x14ac:dyDescent="0.2">
      <c r="A27" s="36" t="s">
        <v>2719</v>
      </c>
      <c r="B27" t="s">
        <v>2718</v>
      </c>
    </row>
    <row r="29" spans="1:2" x14ac:dyDescent="0.2">
      <c r="A29" s="36" t="s">
        <v>2716</v>
      </c>
      <c r="B29" t="s">
        <v>2730</v>
      </c>
    </row>
    <row r="30" spans="1:2" x14ac:dyDescent="0.2">
      <c r="A30" s="2" t="s">
        <v>2724</v>
      </c>
      <c r="B30" s="5">
        <v>52650.345454545452</v>
      </c>
    </row>
    <row r="31" spans="1:2" x14ac:dyDescent="0.2">
      <c r="A31" s="2" t="s">
        <v>2725</v>
      </c>
      <c r="B31" s="5">
        <v>59082.422222222223</v>
      </c>
    </row>
    <row r="32" spans="1:2" x14ac:dyDescent="0.2">
      <c r="A32" s="2" t="s">
        <v>2727</v>
      </c>
      <c r="B32" s="5">
        <v>65158.372881355936</v>
      </c>
    </row>
    <row r="33" spans="1:2" x14ac:dyDescent="0.2">
      <c r="A33" s="2" t="s">
        <v>2722</v>
      </c>
      <c r="B33" s="5">
        <v>73408.281818181815</v>
      </c>
    </row>
    <row r="34" spans="1:2" x14ac:dyDescent="0.2">
      <c r="A34" s="2" t="s">
        <v>2723</v>
      </c>
      <c r="B34" s="5">
        <v>83364.86341463415</v>
      </c>
    </row>
    <row r="35" spans="1:2" x14ac:dyDescent="0.2">
      <c r="A35" s="2" t="s">
        <v>2726</v>
      </c>
      <c r="B35" s="5">
        <v>110466.63803680982</v>
      </c>
    </row>
    <row r="36" spans="1:2" x14ac:dyDescent="0.2">
      <c r="A36" s="2" t="s">
        <v>2717</v>
      </c>
      <c r="B36" s="5">
        <v>78865.766621438263</v>
      </c>
    </row>
  </sheetData>
  <pageMargins left="0.7" right="0.7" top="0.75" bottom="0.75" header="0.3" footer="0.3"/>
  <pageSetup scale="88" orientation="landscape" horizontalDpi="0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2"/>
  <sheetViews>
    <sheetView workbookViewId="0">
      <selection activeCell="D1132" sqref="D1132"/>
    </sheetView>
  </sheetViews>
  <sheetFormatPr defaultRowHeight="12.75" x14ac:dyDescent="0.2"/>
  <cols>
    <col min="1" max="1" width="17.42578125" bestFit="1" customWidth="1"/>
    <col min="2" max="2" width="17.42578125" style="2" bestFit="1" customWidth="1"/>
    <col min="3" max="3" width="7.5703125" bestFit="1" customWidth="1"/>
    <col min="4" max="4" width="30" style="2" bestFit="1" customWidth="1"/>
    <col min="5" max="5" width="27.85546875" style="2" bestFit="1" customWidth="1"/>
    <col min="6" max="6" width="14.42578125" style="3" bestFit="1" customWidth="1"/>
    <col min="7" max="7" width="14.140625" bestFit="1" customWidth="1"/>
    <col min="8" max="8" width="12.85546875" bestFit="1" customWidth="1"/>
    <col min="9" max="9" width="11.5703125" bestFit="1" customWidth="1"/>
    <col min="10" max="10" width="18.5703125" bestFit="1" customWidth="1"/>
    <col min="11" max="11" width="13.5703125" bestFit="1" customWidth="1"/>
    <col min="12" max="12" width="12.42578125" bestFit="1" customWidth="1"/>
    <col min="13" max="13" width="17.42578125" bestFit="1" customWidth="1"/>
    <col min="14" max="14" width="11.28515625" style="6" bestFit="1" customWidth="1"/>
    <col min="15" max="15" width="10.28515625" bestFit="1" customWidth="1"/>
  </cols>
  <sheetData>
    <row r="1" spans="1:15" x14ac:dyDescent="0.2">
      <c r="A1" s="32" t="s">
        <v>7</v>
      </c>
      <c r="B1" s="32" t="s">
        <v>8</v>
      </c>
      <c r="C1" s="32" t="s">
        <v>9</v>
      </c>
      <c r="D1" s="32" t="s">
        <v>10</v>
      </c>
      <c r="E1" s="32" t="s">
        <v>11</v>
      </c>
      <c r="F1" s="33" t="s">
        <v>0</v>
      </c>
      <c r="G1" s="34" t="s">
        <v>12</v>
      </c>
      <c r="H1" s="34" t="s">
        <v>13</v>
      </c>
      <c r="I1" s="32" t="s">
        <v>14</v>
      </c>
      <c r="J1" s="34" t="s">
        <v>15</v>
      </c>
      <c r="K1" s="34" t="s">
        <v>16</v>
      </c>
      <c r="L1" s="32" t="s">
        <v>17</v>
      </c>
      <c r="M1" s="32" t="s">
        <v>18</v>
      </c>
      <c r="N1" s="35" t="s">
        <v>6</v>
      </c>
    </row>
    <row r="2" spans="1:15" hidden="1" x14ac:dyDescent="0.2">
      <c r="A2" s="8" t="s">
        <v>19</v>
      </c>
      <c r="B2" s="9" t="s">
        <v>20</v>
      </c>
      <c r="C2" s="10" t="s">
        <v>21</v>
      </c>
      <c r="D2" s="9" t="s">
        <v>22</v>
      </c>
      <c r="E2" s="9" t="s">
        <v>23</v>
      </c>
      <c r="F2" s="11">
        <v>428655</v>
      </c>
      <c r="G2" s="10" t="s">
        <v>24</v>
      </c>
      <c r="H2" s="10" t="s">
        <v>25</v>
      </c>
      <c r="I2" s="12"/>
      <c r="J2" s="12"/>
      <c r="K2" s="10" t="s">
        <v>26</v>
      </c>
      <c r="L2" s="10" t="s">
        <v>27</v>
      </c>
      <c r="M2" s="10" t="s">
        <v>28</v>
      </c>
      <c r="N2" s="19">
        <v>1</v>
      </c>
    </row>
    <row r="3" spans="1:15" hidden="1" x14ac:dyDescent="0.2">
      <c r="A3" s="8" t="s">
        <v>29</v>
      </c>
      <c r="B3" s="9" t="s">
        <v>30</v>
      </c>
      <c r="C3" s="10" t="s">
        <v>31</v>
      </c>
      <c r="D3" s="9" t="s">
        <v>32</v>
      </c>
      <c r="E3" s="9" t="s">
        <v>33</v>
      </c>
      <c r="F3" s="11">
        <v>341879</v>
      </c>
      <c r="G3" s="10" t="s">
        <v>24</v>
      </c>
      <c r="H3" s="10" t="s">
        <v>25</v>
      </c>
      <c r="I3" s="11">
        <v>15000</v>
      </c>
      <c r="J3" s="12"/>
      <c r="K3" s="10" t="s">
        <v>34</v>
      </c>
      <c r="L3" s="10" t="s">
        <v>27</v>
      </c>
      <c r="M3" s="10" t="s">
        <v>35</v>
      </c>
      <c r="N3" s="19">
        <v>2</v>
      </c>
    </row>
    <row r="4" spans="1:15" hidden="1" x14ac:dyDescent="0.2">
      <c r="A4" s="8" t="s">
        <v>36</v>
      </c>
      <c r="B4" s="9" t="s">
        <v>20</v>
      </c>
      <c r="C4" s="10" t="s">
        <v>24</v>
      </c>
      <c r="D4" s="9" t="s">
        <v>37</v>
      </c>
      <c r="E4" s="9" t="s">
        <v>38</v>
      </c>
      <c r="F4" s="11">
        <v>339788</v>
      </c>
      <c r="G4" s="10" t="s">
        <v>24</v>
      </c>
      <c r="H4" s="10" t="s">
        <v>25</v>
      </c>
      <c r="I4" s="13"/>
      <c r="J4" s="13"/>
      <c r="K4" s="10" t="s">
        <v>26</v>
      </c>
      <c r="L4" s="10" t="s">
        <v>27</v>
      </c>
      <c r="M4" s="10" t="s">
        <v>28</v>
      </c>
      <c r="N4" s="19">
        <v>3</v>
      </c>
      <c r="O4" s="5"/>
    </row>
    <row r="5" spans="1:15" hidden="1" x14ac:dyDescent="0.2">
      <c r="A5" s="8" t="s">
        <v>39</v>
      </c>
      <c r="B5" s="9" t="s">
        <v>40</v>
      </c>
      <c r="C5" s="14" t="s">
        <v>41</v>
      </c>
      <c r="D5" s="9" t="s">
        <v>42</v>
      </c>
      <c r="E5" s="9" t="s">
        <v>33</v>
      </c>
      <c r="F5" s="11">
        <v>339600</v>
      </c>
      <c r="G5" s="14" t="s">
        <v>24</v>
      </c>
      <c r="H5" s="14" t="s">
        <v>25</v>
      </c>
      <c r="I5" s="12"/>
      <c r="J5" s="12"/>
      <c r="K5" s="14" t="s">
        <v>34</v>
      </c>
      <c r="L5" s="10" t="s">
        <v>27</v>
      </c>
      <c r="M5" s="10" t="s">
        <v>35</v>
      </c>
      <c r="N5" s="19">
        <v>4</v>
      </c>
    </row>
    <row r="6" spans="1:15" hidden="1" x14ac:dyDescent="0.2">
      <c r="A6" s="8" t="s">
        <v>43</v>
      </c>
      <c r="B6" s="9" t="s">
        <v>44</v>
      </c>
      <c r="C6" s="10" t="s">
        <v>45</v>
      </c>
      <c r="D6" s="9" t="s">
        <v>46</v>
      </c>
      <c r="E6" s="9" t="s">
        <v>47</v>
      </c>
      <c r="F6" s="11">
        <v>306000</v>
      </c>
      <c r="G6" s="10" t="s">
        <v>24</v>
      </c>
      <c r="H6" s="10" t="s">
        <v>25</v>
      </c>
      <c r="I6" s="13"/>
      <c r="J6" s="13"/>
      <c r="K6" s="10" t="s">
        <v>26</v>
      </c>
      <c r="L6" s="10" t="s">
        <v>27</v>
      </c>
      <c r="M6" s="10" t="s">
        <v>28</v>
      </c>
      <c r="N6" s="19">
        <v>5</v>
      </c>
    </row>
    <row r="7" spans="1:15" hidden="1" x14ac:dyDescent="0.2">
      <c r="A7" s="8" t="s">
        <v>48</v>
      </c>
      <c r="B7" s="9" t="s">
        <v>49</v>
      </c>
      <c r="C7" s="10" t="s">
        <v>25</v>
      </c>
      <c r="D7" s="9" t="s">
        <v>50</v>
      </c>
      <c r="E7" s="9" t="s">
        <v>51</v>
      </c>
      <c r="F7" s="11">
        <v>275400</v>
      </c>
      <c r="G7" s="10" t="s">
        <v>24</v>
      </c>
      <c r="H7" s="10" t="s">
        <v>25</v>
      </c>
      <c r="I7" s="13"/>
      <c r="J7" s="13"/>
      <c r="K7" s="10" t="s">
        <v>26</v>
      </c>
      <c r="L7" s="10" t="s">
        <v>27</v>
      </c>
      <c r="M7" s="10" t="s">
        <v>28</v>
      </c>
      <c r="N7" s="19">
        <v>6</v>
      </c>
    </row>
    <row r="8" spans="1:15" hidden="1" x14ac:dyDescent="0.2">
      <c r="A8" s="8" t="s">
        <v>52</v>
      </c>
      <c r="B8" s="9" t="s">
        <v>53</v>
      </c>
      <c r="C8" s="10" t="s">
        <v>54</v>
      </c>
      <c r="D8" s="9" t="s">
        <v>55</v>
      </c>
      <c r="E8" s="9" t="s">
        <v>56</v>
      </c>
      <c r="F8" s="11">
        <v>272500</v>
      </c>
      <c r="G8" s="10" t="s">
        <v>24</v>
      </c>
      <c r="H8" s="10" t="s">
        <v>25</v>
      </c>
      <c r="I8" s="13"/>
      <c r="J8" s="12"/>
      <c r="K8" s="15" t="s">
        <v>4</v>
      </c>
      <c r="L8" s="10" t="s">
        <v>27</v>
      </c>
      <c r="M8" s="10" t="s">
        <v>35</v>
      </c>
      <c r="N8" s="19">
        <v>7</v>
      </c>
    </row>
    <row r="9" spans="1:15" hidden="1" x14ac:dyDescent="0.2">
      <c r="A9" s="8" t="s">
        <v>57</v>
      </c>
      <c r="B9" s="9" t="s">
        <v>58</v>
      </c>
      <c r="C9" s="10" t="s">
        <v>59</v>
      </c>
      <c r="D9" s="9" t="s">
        <v>60</v>
      </c>
      <c r="E9" s="9" t="s">
        <v>61</v>
      </c>
      <c r="F9" s="11">
        <v>260000</v>
      </c>
      <c r="G9" s="10" t="s">
        <v>24</v>
      </c>
      <c r="H9" s="10" t="s">
        <v>25</v>
      </c>
      <c r="I9" s="13"/>
      <c r="J9" s="13"/>
      <c r="K9" s="10" t="s">
        <v>26</v>
      </c>
      <c r="L9" s="10" t="s">
        <v>27</v>
      </c>
      <c r="M9" s="10" t="s">
        <v>28</v>
      </c>
      <c r="N9" s="19">
        <v>8</v>
      </c>
    </row>
    <row r="10" spans="1:15" hidden="1" x14ac:dyDescent="0.2">
      <c r="A10" s="8" t="s">
        <v>62</v>
      </c>
      <c r="B10" s="9" t="s">
        <v>63</v>
      </c>
      <c r="C10" s="10" t="s">
        <v>45</v>
      </c>
      <c r="D10" s="9" t="s">
        <v>64</v>
      </c>
      <c r="E10" s="9" t="s">
        <v>64</v>
      </c>
      <c r="F10" s="11">
        <v>258498</v>
      </c>
      <c r="G10" s="10" t="s">
        <v>24</v>
      </c>
      <c r="H10" s="10" t="s">
        <v>25</v>
      </c>
      <c r="I10" s="13"/>
      <c r="J10" s="13"/>
      <c r="K10" s="10" t="s">
        <v>26</v>
      </c>
      <c r="L10" s="10" t="s">
        <v>27</v>
      </c>
      <c r="M10" s="10" t="s">
        <v>28</v>
      </c>
      <c r="N10" s="19">
        <v>9</v>
      </c>
    </row>
    <row r="11" spans="1:15" hidden="1" x14ac:dyDescent="0.2">
      <c r="A11" s="16" t="s">
        <v>65</v>
      </c>
      <c r="B11" s="17" t="s">
        <v>58</v>
      </c>
      <c r="C11" s="14" t="s">
        <v>24</v>
      </c>
      <c r="D11" s="17" t="s">
        <v>66</v>
      </c>
      <c r="E11" s="17" t="s">
        <v>67</v>
      </c>
      <c r="F11" s="13">
        <v>237276</v>
      </c>
      <c r="G11" s="14" t="s">
        <v>24</v>
      </c>
      <c r="H11" s="14" t="s">
        <v>25</v>
      </c>
      <c r="I11" s="13">
        <v>5000</v>
      </c>
      <c r="J11" s="13"/>
      <c r="K11" s="14" t="s">
        <v>34</v>
      </c>
      <c r="L11" s="14" t="s">
        <v>27</v>
      </c>
      <c r="M11" s="14" t="s">
        <v>35</v>
      </c>
      <c r="N11" s="19">
        <v>10</v>
      </c>
    </row>
    <row r="12" spans="1:15" hidden="1" x14ac:dyDescent="0.2">
      <c r="A12" s="8" t="s">
        <v>68</v>
      </c>
      <c r="B12" s="9" t="s">
        <v>53</v>
      </c>
      <c r="C12" s="10" t="s">
        <v>54</v>
      </c>
      <c r="D12" s="9" t="s">
        <v>69</v>
      </c>
      <c r="E12" s="9" t="s">
        <v>70</v>
      </c>
      <c r="F12" s="11">
        <v>226169</v>
      </c>
      <c r="G12" s="10" t="s">
        <v>24</v>
      </c>
      <c r="H12" s="10" t="s">
        <v>25</v>
      </c>
      <c r="I12" s="13"/>
      <c r="J12" s="13"/>
      <c r="K12" s="10" t="s">
        <v>26</v>
      </c>
      <c r="L12" s="10" t="s">
        <v>27</v>
      </c>
      <c r="M12" s="10" t="s">
        <v>28</v>
      </c>
      <c r="N12" s="19">
        <v>11</v>
      </c>
    </row>
    <row r="13" spans="1:15" x14ac:dyDescent="0.2">
      <c r="A13" s="8" t="s">
        <v>71</v>
      </c>
      <c r="B13" s="9" t="s">
        <v>72</v>
      </c>
      <c r="C13" s="10" t="s">
        <v>59</v>
      </c>
      <c r="D13" s="9" t="s">
        <v>73</v>
      </c>
      <c r="E13" s="9" t="s">
        <v>74</v>
      </c>
      <c r="F13" s="11">
        <v>224964</v>
      </c>
      <c r="G13" s="10" t="s">
        <v>75</v>
      </c>
      <c r="H13" s="18" t="s">
        <v>25</v>
      </c>
      <c r="I13" s="12"/>
      <c r="J13" s="12"/>
      <c r="K13" s="10" t="s">
        <v>76</v>
      </c>
      <c r="L13" s="10" t="s">
        <v>77</v>
      </c>
      <c r="M13" s="10" t="s">
        <v>78</v>
      </c>
      <c r="N13" s="19">
        <v>12</v>
      </c>
    </row>
    <row r="14" spans="1:15" hidden="1" x14ac:dyDescent="0.2">
      <c r="A14" s="8" t="s">
        <v>79</v>
      </c>
      <c r="B14" s="9" t="s">
        <v>80</v>
      </c>
      <c r="C14" s="10" t="s">
        <v>81</v>
      </c>
      <c r="D14" s="9" t="s">
        <v>82</v>
      </c>
      <c r="E14" s="9" t="s">
        <v>83</v>
      </c>
      <c r="F14" s="11">
        <v>221899</v>
      </c>
      <c r="G14" s="10" t="s">
        <v>24</v>
      </c>
      <c r="H14" s="10" t="s">
        <v>25</v>
      </c>
      <c r="I14" s="13"/>
      <c r="J14" s="13"/>
      <c r="K14" s="10" t="s">
        <v>26</v>
      </c>
      <c r="L14" s="10" t="s">
        <v>27</v>
      </c>
      <c r="M14" s="10" t="s">
        <v>28</v>
      </c>
      <c r="N14" s="19">
        <v>13</v>
      </c>
    </row>
    <row r="15" spans="1:15" hidden="1" x14ac:dyDescent="0.2">
      <c r="A15" s="8" t="s">
        <v>84</v>
      </c>
      <c r="B15" s="9" t="s">
        <v>85</v>
      </c>
      <c r="C15" s="10" t="s">
        <v>31</v>
      </c>
      <c r="D15" s="9" t="s">
        <v>86</v>
      </c>
      <c r="E15" s="9" t="s">
        <v>56</v>
      </c>
      <c r="F15" s="11">
        <v>215415</v>
      </c>
      <c r="G15" s="14" t="s">
        <v>24</v>
      </c>
      <c r="H15" s="14" t="s">
        <v>25</v>
      </c>
      <c r="I15" s="12"/>
      <c r="J15" s="12"/>
      <c r="K15" s="10" t="s">
        <v>34</v>
      </c>
      <c r="L15" s="10" t="s">
        <v>27</v>
      </c>
      <c r="M15" s="10" t="s">
        <v>35</v>
      </c>
      <c r="N15" s="19">
        <v>14</v>
      </c>
    </row>
    <row r="16" spans="1:15" hidden="1" x14ac:dyDescent="0.2">
      <c r="A16" s="8" t="s">
        <v>87</v>
      </c>
      <c r="B16" s="9" t="s">
        <v>88</v>
      </c>
      <c r="C16" s="10" t="s">
        <v>54</v>
      </c>
      <c r="D16" s="9" t="s">
        <v>89</v>
      </c>
      <c r="E16" s="9" t="s">
        <v>90</v>
      </c>
      <c r="F16" s="11">
        <v>210407</v>
      </c>
      <c r="G16" s="10" t="s">
        <v>24</v>
      </c>
      <c r="H16" s="10" t="s">
        <v>25</v>
      </c>
      <c r="I16" s="12"/>
      <c r="J16" s="12"/>
      <c r="K16" s="10" t="s">
        <v>34</v>
      </c>
      <c r="L16" s="10" t="s">
        <v>27</v>
      </c>
      <c r="M16" s="10" t="s">
        <v>35</v>
      </c>
      <c r="N16" s="19">
        <v>15</v>
      </c>
    </row>
    <row r="17" spans="1:14" hidden="1" x14ac:dyDescent="0.2">
      <c r="A17" s="8" t="s">
        <v>91</v>
      </c>
      <c r="B17" s="9" t="s">
        <v>92</v>
      </c>
      <c r="C17" s="14"/>
      <c r="D17" s="9" t="s">
        <v>93</v>
      </c>
      <c r="E17" s="9" t="s">
        <v>94</v>
      </c>
      <c r="F17" s="11">
        <v>209100</v>
      </c>
      <c r="G17" s="10" t="s">
        <v>24</v>
      </c>
      <c r="H17" s="10" t="s">
        <v>25</v>
      </c>
      <c r="I17" s="13"/>
      <c r="J17" s="13"/>
      <c r="K17" s="10" t="s">
        <v>26</v>
      </c>
      <c r="L17" s="10" t="s">
        <v>27</v>
      </c>
      <c r="M17" s="10" t="s">
        <v>28</v>
      </c>
      <c r="N17" s="19">
        <v>16</v>
      </c>
    </row>
    <row r="18" spans="1:14" hidden="1" x14ac:dyDescent="0.2">
      <c r="A18" s="8" t="s">
        <v>95</v>
      </c>
      <c r="B18" s="9" t="s">
        <v>20</v>
      </c>
      <c r="C18" s="10" t="s">
        <v>96</v>
      </c>
      <c r="D18" s="9" t="s">
        <v>97</v>
      </c>
      <c r="E18" s="9" t="s">
        <v>98</v>
      </c>
      <c r="F18" s="11">
        <v>204644</v>
      </c>
      <c r="G18" s="10" t="s">
        <v>24</v>
      </c>
      <c r="H18" s="10" t="s">
        <v>25</v>
      </c>
      <c r="I18" s="12"/>
      <c r="J18" s="12"/>
      <c r="K18" s="10" t="s">
        <v>34</v>
      </c>
      <c r="L18" s="10" t="s">
        <v>27</v>
      </c>
      <c r="M18" s="10" t="s">
        <v>35</v>
      </c>
      <c r="N18" s="19">
        <v>17</v>
      </c>
    </row>
    <row r="19" spans="1:14" hidden="1" x14ac:dyDescent="0.2">
      <c r="A19" s="8" t="s">
        <v>99</v>
      </c>
      <c r="B19" s="9" t="s">
        <v>100</v>
      </c>
      <c r="C19" s="10" t="s">
        <v>101</v>
      </c>
      <c r="D19" s="9" t="s">
        <v>102</v>
      </c>
      <c r="E19" s="9" t="s">
        <v>103</v>
      </c>
      <c r="F19" s="11">
        <v>204000</v>
      </c>
      <c r="G19" s="10" t="s">
        <v>24</v>
      </c>
      <c r="H19" s="10" t="s">
        <v>25</v>
      </c>
      <c r="I19" s="12"/>
      <c r="J19" s="12"/>
      <c r="K19" s="10" t="s">
        <v>26</v>
      </c>
      <c r="L19" s="10" t="s">
        <v>27</v>
      </c>
      <c r="M19" s="10" t="s">
        <v>28</v>
      </c>
      <c r="N19" s="19">
        <v>18</v>
      </c>
    </row>
    <row r="20" spans="1:14" x14ac:dyDescent="0.2">
      <c r="A20" s="8" t="s">
        <v>104</v>
      </c>
      <c r="B20" s="9" t="s">
        <v>105</v>
      </c>
      <c r="C20" s="10" t="s">
        <v>41</v>
      </c>
      <c r="D20" s="37" t="s">
        <v>2726</v>
      </c>
      <c r="E20" s="9" t="s">
        <v>106</v>
      </c>
      <c r="F20" s="11">
        <v>198984</v>
      </c>
      <c r="G20" s="10" t="s">
        <v>75</v>
      </c>
      <c r="H20" s="10" t="s">
        <v>25</v>
      </c>
      <c r="I20" s="13"/>
      <c r="J20" s="13"/>
      <c r="K20" s="10" t="s">
        <v>76</v>
      </c>
      <c r="L20" s="10" t="s">
        <v>77</v>
      </c>
      <c r="M20" s="10" t="s">
        <v>78</v>
      </c>
      <c r="N20" s="19">
        <v>19</v>
      </c>
    </row>
    <row r="21" spans="1:14" hidden="1" x14ac:dyDescent="0.2">
      <c r="A21" s="8" t="s">
        <v>107</v>
      </c>
      <c r="B21" s="9" t="s">
        <v>108</v>
      </c>
      <c r="C21" s="10" t="s">
        <v>41</v>
      </c>
      <c r="D21" s="9" t="s">
        <v>109</v>
      </c>
      <c r="E21" s="9" t="s">
        <v>98</v>
      </c>
      <c r="F21" s="11">
        <v>189371</v>
      </c>
      <c r="G21" s="10" t="s">
        <v>24</v>
      </c>
      <c r="H21" s="10" t="s">
        <v>25</v>
      </c>
      <c r="I21" s="12"/>
      <c r="J21" s="12"/>
      <c r="K21" s="10" t="s">
        <v>34</v>
      </c>
      <c r="L21" s="10" t="s">
        <v>27</v>
      </c>
      <c r="M21" s="10" t="s">
        <v>35</v>
      </c>
      <c r="N21" s="19">
        <v>20</v>
      </c>
    </row>
    <row r="22" spans="1:14" hidden="1" x14ac:dyDescent="0.2">
      <c r="A22" s="8" t="s">
        <v>110</v>
      </c>
      <c r="B22" s="9" t="s">
        <v>111</v>
      </c>
      <c r="C22" s="18" t="s">
        <v>24</v>
      </c>
      <c r="D22" s="9" t="s">
        <v>112</v>
      </c>
      <c r="E22" s="9" t="s">
        <v>113</v>
      </c>
      <c r="F22" s="11">
        <v>188190</v>
      </c>
      <c r="G22" s="18" t="s">
        <v>24</v>
      </c>
      <c r="H22" s="18" t="s">
        <v>25</v>
      </c>
      <c r="I22" s="12"/>
      <c r="J22" s="12"/>
      <c r="K22" s="18" t="s">
        <v>26</v>
      </c>
      <c r="L22" s="10" t="s">
        <v>27</v>
      </c>
      <c r="M22" s="10" t="s">
        <v>28</v>
      </c>
      <c r="N22" s="19">
        <v>21</v>
      </c>
    </row>
    <row r="23" spans="1:14" x14ac:dyDescent="0.2">
      <c r="A23" s="8" t="s">
        <v>114</v>
      </c>
      <c r="B23" s="9" t="s">
        <v>115</v>
      </c>
      <c r="C23" s="14"/>
      <c r="D23" s="37" t="s">
        <v>2726</v>
      </c>
      <c r="E23" s="9" t="s">
        <v>116</v>
      </c>
      <c r="F23" s="11">
        <v>185786</v>
      </c>
      <c r="G23" s="10" t="s">
        <v>75</v>
      </c>
      <c r="H23" s="10" t="s">
        <v>25</v>
      </c>
      <c r="I23" s="11">
        <v>24144</v>
      </c>
      <c r="J23" s="13"/>
      <c r="K23" s="10" t="s">
        <v>76</v>
      </c>
      <c r="L23" s="10" t="s">
        <v>77</v>
      </c>
      <c r="M23" s="10" t="s">
        <v>78</v>
      </c>
      <c r="N23" s="19">
        <v>22</v>
      </c>
    </row>
    <row r="24" spans="1:14" hidden="1" x14ac:dyDescent="0.2">
      <c r="A24" s="8" t="s">
        <v>117</v>
      </c>
      <c r="B24" s="9" t="s">
        <v>118</v>
      </c>
      <c r="C24" s="10" t="s">
        <v>101</v>
      </c>
      <c r="D24" s="9" t="s">
        <v>119</v>
      </c>
      <c r="E24" s="9" t="s">
        <v>120</v>
      </c>
      <c r="F24" s="11">
        <v>185000</v>
      </c>
      <c r="G24" s="10" t="s">
        <v>24</v>
      </c>
      <c r="H24" s="10" t="s">
        <v>25</v>
      </c>
      <c r="I24" s="11"/>
      <c r="J24" s="13"/>
      <c r="K24" s="10" t="s">
        <v>26</v>
      </c>
      <c r="L24" s="10" t="s">
        <v>27</v>
      </c>
      <c r="M24" s="10" t="s">
        <v>28</v>
      </c>
      <c r="N24" s="19">
        <v>23</v>
      </c>
    </row>
    <row r="25" spans="1:14" x14ac:dyDescent="0.2">
      <c r="A25" s="8" t="s">
        <v>121</v>
      </c>
      <c r="B25" s="9" t="s">
        <v>122</v>
      </c>
      <c r="C25" s="10" t="s">
        <v>75</v>
      </c>
      <c r="D25" s="38" t="s">
        <v>2726</v>
      </c>
      <c r="E25" s="9" t="s">
        <v>123</v>
      </c>
      <c r="F25" s="13">
        <v>184032</v>
      </c>
      <c r="G25" s="10" t="s">
        <v>75</v>
      </c>
      <c r="H25" s="10" t="s">
        <v>25</v>
      </c>
      <c r="I25" s="11">
        <v>4500</v>
      </c>
      <c r="J25" s="12"/>
      <c r="K25" s="14" t="s">
        <v>76</v>
      </c>
      <c r="L25" s="14" t="s">
        <v>77</v>
      </c>
      <c r="M25" s="14" t="s">
        <v>78</v>
      </c>
      <c r="N25" s="19">
        <v>24</v>
      </c>
    </row>
    <row r="26" spans="1:14" hidden="1" x14ac:dyDescent="0.2">
      <c r="A26" s="8" t="s">
        <v>124</v>
      </c>
      <c r="B26" s="9" t="s">
        <v>125</v>
      </c>
      <c r="C26" s="14"/>
      <c r="D26" s="9" t="s">
        <v>126</v>
      </c>
      <c r="E26" s="9" t="s">
        <v>127</v>
      </c>
      <c r="F26" s="11">
        <v>183600</v>
      </c>
      <c r="G26" s="10" t="s">
        <v>24</v>
      </c>
      <c r="H26" s="18" t="s">
        <v>25</v>
      </c>
      <c r="I26" s="12"/>
      <c r="J26" s="12"/>
      <c r="K26" s="18" t="s">
        <v>26</v>
      </c>
      <c r="L26" s="10" t="s">
        <v>27</v>
      </c>
      <c r="M26" s="10" t="s">
        <v>28</v>
      </c>
      <c r="N26" s="19">
        <v>25</v>
      </c>
    </row>
    <row r="27" spans="1:14" hidden="1" x14ac:dyDescent="0.2">
      <c r="A27" s="16" t="s">
        <v>128</v>
      </c>
      <c r="B27" s="17" t="s">
        <v>129</v>
      </c>
      <c r="C27" s="14" t="s">
        <v>24</v>
      </c>
      <c r="D27" s="17" t="s">
        <v>130</v>
      </c>
      <c r="E27" s="17" t="s">
        <v>131</v>
      </c>
      <c r="F27" s="13">
        <v>182164</v>
      </c>
      <c r="G27" s="14" t="s">
        <v>24</v>
      </c>
      <c r="H27" s="14" t="s">
        <v>25</v>
      </c>
      <c r="I27" s="13">
        <v>5000</v>
      </c>
      <c r="J27" s="13"/>
      <c r="K27" s="14" t="s">
        <v>132</v>
      </c>
      <c r="L27" s="14" t="s">
        <v>27</v>
      </c>
      <c r="M27" s="14" t="s">
        <v>133</v>
      </c>
      <c r="N27" s="19">
        <v>26</v>
      </c>
    </row>
    <row r="28" spans="1:14" hidden="1" x14ac:dyDescent="0.2">
      <c r="A28" s="8" t="s">
        <v>134</v>
      </c>
      <c r="B28" s="9" t="s">
        <v>135</v>
      </c>
      <c r="C28" s="10" t="s">
        <v>136</v>
      </c>
      <c r="D28" s="9" t="s">
        <v>137</v>
      </c>
      <c r="E28" s="9" t="s">
        <v>138</v>
      </c>
      <c r="F28" s="11">
        <v>181500</v>
      </c>
      <c r="G28" s="10" t="s">
        <v>24</v>
      </c>
      <c r="H28" s="10" t="s">
        <v>25</v>
      </c>
      <c r="I28" s="11">
        <v>20112</v>
      </c>
      <c r="J28" s="12"/>
      <c r="K28" s="10" t="s">
        <v>34</v>
      </c>
      <c r="L28" s="10" t="s">
        <v>27</v>
      </c>
      <c r="M28" s="10" t="s">
        <v>35</v>
      </c>
      <c r="N28" s="19">
        <v>27</v>
      </c>
    </row>
    <row r="29" spans="1:14" hidden="1" x14ac:dyDescent="0.2">
      <c r="A29" s="8" t="s">
        <v>139</v>
      </c>
      <c r="B29" s="9" t="s">
        <v>140</v>
      </c>
      <c r="C29" s="10" t="s">
        <v>45</v>
      </c>
      <c r="D29" s="9" t="s">
        <v>141</v>
      </c>
      <c r="E29" s="9" t="s">
        <v>142</v>
      </c>
      <c r="F29" s="11">
        <v>179520</v>
      </c>
      <c r="G29" s="10" t="s">
        <v>24</v>
      </c>
      <c r="H29" s="10" t="s">
        <v>25</v>
      </c>
      <c r="I29" s="13"/>
      <c r="J29" s="13"/>
      <c r="K29" s="10" t="s">
        <v>26</v>
      </c>
      <c r="L29" s="10" t="s">
        <v>27</v>
      </c>
      <c r="M29" s="10" t="s">
        <v>28</v>
      </c>
      <c r="N29" s="19">
        <v>28</v>
      </c>
    </row>
    <row r="30" spans="1:14" hidden="1" x14ac:dyDescent="0.2">
      <c r="A30" s="16" t="s">
        <v>143</v>
      </c>
      <c r="B30" s="17" t="s">
        <v>144</v>
      </c>
      <c r="C30" s="10" t="s">
        <v>54</v>
      </c>
      <c r="D30" s="17" t="s">
        <v>145</v>
      </c>
      <c r="E30" s="17" t="s">
        <v>61</v>
      </c>
      <c r="F30" s="13">
        <v>178586</v>
      </c>
      <c r="G30" s="10" t="s">
        <v>24</v>
      </c>
      <c r="H30" s="10" t="s">
        <v>25</v>
      </c>
      <c r="I30" s="12"/>
      <c r="J30" s="12"/>
      <c r="K30" s="14" t="s">
        <v>34</v>
      </c>
      <c r="L30" s="14" t="s">
        <v>27</v>
      </c>
      <c r="M30" s="14" t="s">
        <v>35</v>
      </c>
      <c r="N30" s="19">
        <v>29</v>
      </c>
    </row>
    <row r="31" spans="1:14" x14ac:dyDescent="0.2">
      <c r="A31" s="8" t="s">
        <v>146</v>
      </c>
      <c r="B31" s="9" t="s">
        <v>147</v>
      </c>
      <c r="C31" s="14"/>
      <c r="D31" s="9" t="s">
        <v>148</v>
      </c>
      <c r="E31" s="9" t="s">
        <v>116</v>
      </c>
      <c r="F31" s="11">
        <v>175000</v>
      </c>
      <c r="G31" s="10" t="s">
        <v>75</v>
      </c>
      <c r="H31" s="10" t="s">
        <v>25</v>
      </c>
      <c r="I31" s="11">
        <v>5000</v>
      </c>
      <c r="J31" s="13"/>
      <c r="K31" s="10" t="s">
        <v>76</v>
      </c>
      <c r="L31" s="10" t="s">
        <v>77</v>
      </c>
      <c r="M31" s="10" t="s">
        <v>78</v>
      </c>
      <c r="N31" s="19">
        <v>30</v>
      </c>
    </row>
    <row r="32" spans="1:14" hidden="1" x14ac:dyDescent="0.2">
      <c r="A32" s="8" t="s">
        <v>149</v>
      </c>
      <c r="B32" s="9" t="s">
        <v>150</v>
      </c>
      <c r="C32" s="14"/>
      <c r="D32" s="9" t="s">
        <v>151</v>
      </c>
      <c r="E32" s="9" t="s">
        <v>61</v>
      </c>
      <c r="F32" s="11">
        <v>175000</v>
      </c>
      <c r="G32" s="10" t="s">
        <v>24</v>
      </c>
      <c r="H32" s="10" t="s">
        <v>25</v>
      </c>
      <c r="I32" s="11">
        <v>7000</v>
      </c>
      <c r="J32" s="12"/>
      <c r="K32" s="10" t="s">
        <v>34</v>
      </c>
      <c r="L32" s="10" t="s">
        <v>27</v>
      </c>
      <c r="M32" s="10" t="s">
        <v>35</v>
      </c>
      <c r="N32" s="19">
        <v>31</v>
      </c>
    </row>
    <row r="33" spans="1:14" hidden="1" x14ac:dyDescent="0.2">
      <c r="A33" s="8" t="s">
        <v>152</v>
      </c>
      <c r="B33" s="9" t="s">
        <v>147</v>
      </c>
      <c r="C33" s="10" t="s">
        <v>24</v>
      </c>
      <c r="D33" s="9" t="s">
        <v>153</v>
      </c>
      <c r="E33" s="9" t="s">
        <v>154</v>
      </c>
      <c r="F33" s="11">
        <v>172767</v>
      </c>
      <c r="G33" s="10" t="s">
        <v>24</v>
      </c>
      <c r="H33" s="10" t="s">
        <v>25</v>
      </c>
      <c r="I33" s="13"/>
      <c r="J33" s="13"/>
      <c r="K33" s="10" t="s">
        <v>26</v>
      </c>
      <c r="L33" s="10" t="s">
        <v>27</v>
      </c>
      <c r="M33" s="10" t="s">
        <v>28</v>
      </c>
      <c r="N33" s="19">
        <v>32</v>
      </c>
    </row>
    <row r="34" spans="1:14" x14ac:dyDescent="0.2">
      <c r="A34" s="8" t="s">
        <v>155</v>
      </c>
      <c r="B34" s="9" t="s">
        <v>156</v>
      </c>
      <c r="C34" s="10" t="s">
        <v>157</v>
      </c>
      <c r="D34" s="37" t="s">
        <v>2726</v>
      </c>
      <c r="E34" s="9" t="s">
        <v>116</v>
      </c>
      <c r="F34" s="11">
        <v>171220</v>
      </c>
      <c r="G34" s="10" t="s">
        <v>75</v>
      </c>
      <c r="H34" s="10" t="s">
        <v>25</v>
      </c>
      <c r="I34" s="13"/>
      <c r="J34" s="13"/>
      <c r="K34" s="10" t="s">
        <v>76</v>
      </c>
      <c r="L34" s="10" t="s">
        <v>77</v>
      </c>
      <c r="M34" s="10" t="s">
        <v>78</v>
      </c>
      <c r="N34" s="19">
        <v>33</v>
      </c>
    </row>
    <row r="35" spans="1:14" x14ac:dyDescent="0.2">
      <c r="A35" s="8" t="s">
        <v>158</v>
      </c>
      <c r="B35" s="17" t="s">
        <v>159</v>
      </c>
      <c r="C35" s="10" t="s">
        <v>45</v>
      </c>
      <c r="D35" s="37" t="s">
        <v>2726</v>
      </c>
      <c r="E35" s="9" t="s">
        <v>116</v>
      </c>
      <c r="F35" s="12">
        <v>170183</v>
      </c>
      <c r="G35" s="18" t="s">
        <v>75</v>
      </c>
      <c r="H35" s="18" t="s">
        <v>25</v>
      </c>
      <c r="I35" s="11">
        <v>6000</v>
      </c>
      <c r="J35" s="12"/>
      <c r="K35" s="18" t="s">
        <v>76</v>
      </c>
      <c r="L35" s="14" t="s">
        <v>77</v>
      </c>
      <c r="M35" s="14" t="s">
        <v>78</v>
      </c>
      <c r="N35" s="19">
        <v>34</v>
      </c>
    </row>
    <row r="36" spans="1:14" hidden="1" x14ac:dyDescent="0.2">
      <c r="A36" s="8" t="s">
        <v>161</v>
      </c>
      <c r="B36" s="9" t="s">
        <v>162</v>
      </c>
      <c r="C36" s="14" t="s">
        <v>24</v>
      </c>
      <c r="D36" s="9" t="s">
        <v>163</v>
      </c>
      <c r="E36" s="9" t="s">
        <v>164</v>
      </c>
      <c r="F36" s="13">
        <v>170000</v>
      </c>
      <c r="G36" s="14" t="s">
        <v>24</v>
      </c>
      <c r="H36" s="14" t="s">
        <v>25</v>
      </c>
      <c r="I36" s="13"/>
      <c r="J36" s="13"/>
      <c r="K36" s="14" t="s">
        <v>26</v>
      </c>
      <c r="L36" s="10" t="s">
        <v>27</v>
      </c>
      <c r="M36" s="10" t="s">
        <v>28</v>
      </c>
      <c r="N36" s="19">
        <v>35</v>
      </c>
    </row>
    <row r="37" spans="1:14" hidden="1" x14ac:dyDescent="0.2">
      <c r="A37" s="8" t="s">
        <v>165</v>
      </c>
      <c r="B37" s="9" t="s">
        <v>85</v>
      </c>
      <c r="C37" s="10" t="s">
        <v>166</v>
      </c>
      <c r="D37" s="9" t="s">
        <v>89</v>
      </c>
      <c r="E37" s="9" t="s">
        <v>167</v>
      </c>
      <c r="F37" s="11">
        <v>168300</v>
      </c>
      <c r="G37" s="10" t="s">
        <v>24</v>
      </c>
      <c r="H37" s="10" t="s">
        <v>25</v>
      </c>
      <c r="I37" s="13"/>
      <c r="J37" s="13"/>
      <c r="K37" s="10" t="s">
        <v>34</v>
      </c>
      <c r="L37" s="10" t="s">
        <v>27</v>
      </c>
      <c r="M37" s="10" t="s">
        <v>35</v>
      </c>
      <c r="N37" s="19">
        <v>36</v>
      </c>
    </row>
    <row r="38" spans="1:14" hidden="1" x14ac:dyDescent="0.2">
      <c r="A38" s="8" t="s">
        <v>168</v>
      </c>
      <c r="B38" s="9" t="s">
        <v>169</v>
      </c>
      <c r="C38" s="14" t="s">
        <v>101</v>
      </c>
      <c r="D38" s="9" t="s">
        <v>170</v>
      </c>
      <c r="E38" s="9" t="s">
        <v>171</v>
      </c>
      <c r="F38" s="11">
        <v>167280</v>
      </c>
      <c r="G38" s="10" t="s">
        <v>24</v>
      </c>
      <c r="H38" s="14" t="s">
        <v>25</v>
      </c>
      <c r="I38" s="12"/>
      <c r="J38" s="12"/>
      <c r="K38" s="14" t="s">
        <v>34</v>
      </c>
      <c r="L38" s="10" t="s">
        <v>27</v>
      </c>
      <c r="M38" s="10" t="s">
        <v>35</v>
      </c>
      <c r="N38" s="19">
        <v>37</v>
      </c>
    </row>
    <row r="39" spans="1:14" x14ac:dyDescent="0.2">
      <c r="A39" s="8" t="s">
        <v>172</v>
      </c>
      <c r="B39" s="9" t="s">
        <v>173</v>
      </c>
      <c r="C39" s="10" t="s">
        <v>81</v>
      </c>
      <c r="D39" s="38" t="s">
        <v>2726</v>
      </c>
      <c r="E39" s="9" t="s">
        <v>174</v>
      </c>
      <c r="F39" s="13">
        <v>165900</v>
      </c>
      <c r="G39" s="10" t="s">
        <v>75</v>
      </c>
      <c r="H39" s="10" t="s">
        <v>25</v>
      </c>
      <c r="I39" s="11">
        <v>15000</v>
      </c>
      <c r="J39" s="12"/>
      <c r="K39" s="14" t="s">
        <v>76</v>
      </c>
      <c r="L39" s="14" t="s">
        <v>77</v>
      </c>
      <c r="M39" s="14" t="s">
        <v>78</v>
      </c>
      <c r="N39" s="19">
        <v>38</v>
      </c>
    </row>
    <row r="40" spans="1:14" hidden="1" x14ac:dyDescent="0.2">
      <c r="A40" s="16" t="s">
        <v>175</v>
      </c>
      <c r="B40" s="9" t="s">
        <v>176</v>
      </c>
      <c r="C40" s="10" t="s">
        <v>177</v>
      </c>
      <c r="D40" s="9" t="s">
        <v>178</v>
      </c>
      <c r="E40" s="9" t="s">
        <v>179</v>
      </c>
      <c r="F40" s="11">
        <v>165000</v>
      </c>
      <c r="G40" s="18" t="s">
        <v>24</v>
      </c>
      <c r="H40" s="18" t="s">
        <v>25</v>
      </c>
      <c r="I40" s="12"/>
      <c r="J40" s="12"/>
      <c r="K40" s="14" t="s">
        <v>34</v>
      </c>
      <c r="L40" s="14" t="s">
        <v>27</v>
      </c>
      <c r="M40" s="14" t="s">
        <v>35</v>
      </c>
      <c r="N40" s="19">
        <v>39</v>
      </c>
    </row>
    <row r="41" spans="1:14" x14ac:dyDescent="0.2">
      <c r="A41" s="8" t="s">
        <v>180</v>
      </c>
      <c r="B41" s="9" t="s">
        <v>181</v>
      </c>
      <c r="C41" s="14"/>
      <c r="D41" s="9" t="s">
        <v>73</v>
      </c>
      <c r="E41" s="9" t="s">
        <v>123</v>
      </c>
      <c r="F41" s="11">
        <v>164613</v>
      </c>
      <c r="G41" s="10" t="s">
        <v>75</v>
      </c>
      <c r="H41" s="10" t="s">
        <v>25</v>
      </c>
      <c r="I41" s="11">
        <v>3500</v>
      </c>
      <c r="J41" s="12"/>
      <c r="K41" s="10" t="s">
        <v>76</v>
      </c>
      <c r="L41" s="10" t="s">
        <v>77</v>
      </c>
      <c r="M41" s="10" t="s">
        <v>78</v>
      </c>
      <c r="N41" s="19">
        <v>40</v>
      </c>
    </row>
    <row r="42" spans="1:14" x14ac:dyDescent="0.2">
      <c r="A42" s="8" t="s">
        <v>182</v>
      </c>
      <c r="B42" s="9" t="s">
        <v>72</v>
      </c>
      <c r="C42" s="10" t="s">
        <v>75</v>
      </c>
      <c r="D42" s="9" t="s">
        <v>73</v>
      </c>
      <c r="E42" s="9" t="s">
        <v>183</v>
      </c>
      <c r="F42" s="11">
        <v>163079</v>
      </c>
      <c r="G42" s="10" t="s">
        <v>75</v>
      </c>
      <c r="H42" s="10" t="s">
        <v>25</v>
      </c>
      <c r="I42" s="11">
        <v>16500</v>
      </c>
      <c r="J42" s="13"/>
      <c r="K42" s="10" t="s">
        <v>76</v>
      </c>
      <c r="L42" s="10" t="s">
        <v>77</v>
      </c>
      <c r="M42" s="10" t="s">
        <v>78</v>
      </c>
      <c r="N42" s="19">
        <v>41</v>
      </c>
    </row>
    <row r="43" spans="1:14" hidden="1" x14ac:dyDescent="0.2">
      <c r="A43" s="16" t="s">
        <v>184</v>
      </c>
      <c r="B43" s="17" t="s">
        <v>185</v>
      </c>
      <c r="C43" s="10" t="s">
        <v>186</v>
      </c>
      <c r="D43" s="17" t="s">
        <v>187</v>
      </c>
      <c r="E43" s="17" t="s">
        <v>188</v>
      </c>
      <c r="F43" s="11">
        <v>162180</v>
      </c>
      <c r="G43" s="10" t="s">
        <v>24</v>
      </c>
      <c r="H43" s="10" t="s">
        <v>25</v>
      </c>
      <c r="I43" s="12"/>
      <c r="J43" s="12"/>
      <c r="K43" s="14" t="s">
        <v>34</v>
      </c>
      <c r="L43" s="14" t="s">
        <v>27</v>
      </c>
      <c r="M43" s="14" t="s">
        <v>35</v>
      </c>
      <c r="N43" s="19">
        <v>42</v>
      </c>
    </row>
    <row r="44" spans="1:14" x14ac:dyDescent="0.2">
      <c r="A44" s="8" t="s">
        <v>189</v>
      </c>
      <c r="B44" s="9" t="s">
        <v>190</v>
      </c>
      <c r="C44" s="10" t="s">
        <v>75</v>
      </c>
      <c r="D44" s="9" t="s">
        <v>73</v>
      </c>
      <c r="E44" s="9" t="s">
        <v>183</v>
      </c>
      <c r="F44" s="11">
        <v>161993</v>
      </c>
      <c r="G44" s="10" t="s">
        <v>75</v>
      </c>
      <c r="H44" s="10" t="s">
        <v>25</v>
      </c>
      <c r="I44" s="11">
        <v>6000</v>
      </c>
      <c r="J44" s="13"/>
      <c r="K44" s="10" t="s">
        <v>76</v>
      </c>
      <c r="L44" s="10" t="s">
        <v>77</v>
      </c>
      <c r="M44" s="10" t="s">
        <v>78</v>
      </c>
      <c r="N44" s="19">
        <v>43</v>
      </c>
    </row>
    <row r="45" spans="1:14" hidden="1" x14ac:dyDescent="0.2">
      <c r="A45" s="8" t="s">
        <v>191</v>
      </c>
      <c r="B45" s="9" t="s">
        <v>192</v>
      </c>
      <c r="C45" s="10" t="s">
        <v>24</v>
      </c>
      <c r="D45" s="9" t="s">
        <v>193</v>
      </c>
      <c r="E45" s="9" t="s">
        <v>194</v>
      </c>
      <c r="F45" s="11">
        <v>160000</v>
      </c>
      <c r="G45" s="10" t="s">
        <v>24</v>
      </c>
      <c r="H45" s="10" t="s">
        <v>25</v>
      </c>
      <c r="I45" s="13"/>
      <c r="J45" s="13"/>
      <c r="K45" s="10" t="s">
        <v>26</v>
      </c>
      <c r="L45" s="10" t="s">
        <v>27</v>
      </c>
      <c r="M45" s="10" t="s">
        <v>28</v>
      </c>
      <c r="N45" s="19">
        <v>44</v>
      </c>
    </row>
    <row r="46" spans="1:14" x14ac:dyDescent="0.2">
      <c r="A46" s="8" t="s">
        <v>195</v>
      </c>
      <c r="B46" s="9" t="s">
        <v>196</v>
      </c>
      <c r="C46" s="10" t="s">
        <v>197</v>
      </c>
      <c r="D46" s="37" t="s">
        <v>2726</v>
      </c>
      <c r="E46" s="9" t="s">
        <v>174</v>
      </c>
      <c r="F46" s="11">
        <v>158661</v>
      </c>
      <c r="G46" s="10" t="s">
        <v>75</v>
      </c>
      <c r="H46" s="10" t="s">
        <v>25</v>
      </c>
      <c r="I46" s="11">
        <v>15000</v>
      </c>
      <c r="J46" s="13"/>
      <c r="K46" s="10" t="s">
        <v>76</v>
      </c>
      <c r="L46" s="10" t="s">
        <v>77</v>
      </c>
      <c r="M46" s="10" t="s">
        <v>78</v>
      </c>
      <c r="N46" s="19">
        <v>45</v>
      </c>
    </row>
    <row r="47" spans="1:14" hidden="1" x14ac:dyDescent="0.2">
      <c r="A47" s="8" t="s">
        <v>198</v>
      </c>
      <c r="B47" s="9" t="s">
        <v>199</v>
      </c>
      <c r="C47" s="10" t="s">
        <v>157</v>
      </c>
      <c r="D47" s="9" t="s">
        <v>200</v>
      </c>
      <c r="E47" s="9" t="s">
        <v>201</v>
      </c>
      <c r="F47" s="11">
        <v>158100</v>
      </c>
      <c r="G47" s="10" t="s">
        <v>24</v>
      </c>
      <c r="H47" s="10" t="s">
        <v>25</v>
      </c>
      <c r="I47" s="12"/>
      <c r="J47" s="12"/>
      <c r="K47" s="10" t="s">
        <v>26</v>
      </c>
      <c r="L47" s="10" t="s">
        <v>27</v>
      </c>
      <c r="M47" s="10" t="s">
        <v>28</v>
      </c>
      <c r="N47" s="19">
        <v>46</v>
      </c>
    </row>
    <row r="48" spans="1:14" hidden="1" x14ac:dyDescent="0.2">
      <c r="A48" s="8" t="s">
        <v>202</v>
      </c>
      <c r="B48" s="9" t="s">
        <v>203</v>
      </c>
      <c r="C48" s="10" t="s">
        <v>54</v>
      </c>
      <c r="D48" s="9" t="s">
        <v>204</v>
      </c>
      <c r="E48" s="9" t="s">
        <v>56</v>
      </c>
      <c r="F48" s="11">
        <v>158100</v>
      </c>
      <c r="G48" s="10" t="s">
        <v>24</v>
      </c>
      <c r="H48" s="10" t="s">
        <v>25</v>
      </c>
      <c r="I48" s="12"/>
      <c r="J48" s="12"/>
      <c r="K48" s="10" t="s">
        <v>34</v>
      </c>
      <c r="L48" s="10" t="s">
        <v>27</v>
      </c>
      <c r="M48" s="10" t="s">
        <v>35</v>
      </c>
      <c r="N48" s="19">
        <v>47</v>
      </c>
    </row>
    <row r="49" spans="1:14" x14ac:dyDescent="0.2">
      <c r="A49" s="8" t="s">
        <v>205</v>
      </c>
      <c r="B49" s="9" t="s">
        <v>206</v>
      </c>
      <c r="C49" s="10" t="s">
        <v>157</v>
      </c>
      <c r="D49" s="9" t="s">
        <v>207</v>
      </c>
      <c r="E49" s="9" t="s">
        <v>183</v>
      </c>
      <c r="F49" s="11">
        <v>154206</v>
      </c>
      <c r="G49" s="10" t="s">
        <v>75</v>
      </c>
      <c r="H49" s="10" t="s">
        <v>25</v>
      </c>
      <c r="I49" s="13"/>
      <c r="J49" s="13"/>
      <c r="K49" s="10" t="s">
        <v>76</v>
      </c>
      <c r="L49" s="10" t="s">
        <v>77</v>
      </c>
      <c r="M49" s="10" t="s">
        <v>78</v>
      </c>
      <c r="N49" s="19">
        <v>48</v>
      </c>
    </row>
    <row r="50" spans="1:14" x14ac:dyDescent="0.2">
      <c r="A50" s="16" t="s">
        <v>208</v>
      </c>
      <c r="B50" s="17" t="s">
        <v>209</v>
      </c>
      <c r="C50" s="14" t="s">
        <v>210</v>
      </c>
      <c r="D50" s="17" t="s">
        <v>207</v>
      </c>
      <c r="E50" s="17" t="s">
        <v>123</v>
      </c>
      <c r="F50" s="13">
        <v>154098</v>
      </c>
      <c r="G50" s="14" t="s">
        <v>75</v>
      </c>
      <c r="H50" s="14" t="s">
        <v>25</v>
      </c>
      <c r="I50" s="13"/>
      <c r="J50" s="13"/>
      <c r="K50" s="14" t="s">
        <v>76</v>
      </c>
      <c r="L50" s="14" t="s">
        <v>77</v>
      </c>
      <c r="M50" s="14" t="s">
        <v>78</v>
      </c>
      <c r="N50" s="19">
        <v>49</v>
      </c>
    </row>
    <row r="51" spans="1:14" hidden="1" x14ac:dyDescent="0.2">
      <c r="A51" s="8" t="s">
        <v>211</v>
      </c>
      <c r="B51" s="9" t="s">
        <v>59</v>
      </c>
      <c r="C51" s="10" t="s">
        <v>210</v>
      </c>
      <c r="D51" s="9" t="s">
        <v>212</v>
      </c>
      <c r="E51" s="9" t="s">
        <v>213</v>
      </c>
      <c r="F51" s="11">
        <v>153651</v>
      </c>
      <c r="G51" s="10" t="s">
        <v>24</v>
      </c>
      <c r="H51" s="10" t="s">
        <v>25</v>
      </c>
      <c r="I51" s="11">
        <v>2500</v>
      </c>
      <c r="J51" s="12"/>
      <c r="K51" s="10" t="s">
        <v>34</v>
      </c>
      <c r="L51" s="10" t="s">
        <v>27</v>
      </c>
      <c r="M51" s="10" t="s">
        <v>35</v>
      </c>
      <c r="N51" s="19">
        <v>50</v>
      </c>
    </row>
    <row r="52" spans="1:14" x14ac:dyDescent="0.2">
      <c r="A52" s="8" t="s">
        <v>214</v>
      </c>
      <c r="B52" s="9" t="s">
        <v>215</v>
      </c>
      <c r="C52" s="10" t="s">
        <v>216</v>
      </c>
      <c r="D52" s="37" t="s">
        <v>2726</v>
      </c>
      <c r="E52" s="9" t="s">
        <v>183</v>
      </c>
      <c r="F52" s="11">
        <v>153339</v>
      </c>
      <c r="G52" s="10" t="s">
        <v>75</v>
      </c>
      <c r="H52" s="10" t="s">
        <v>25</v>
      </c>
      <c r="I52" s="11">
        <v>12000</v>
      </c>
      <c r="J52" s="12"/>
      <c r="K52" s="10" t="s">
        <v>76</v>
      </c>
      <c r="L52" s="10" t="s">
        <v>77</v>
      </c>
      <c r="M52" s="10" t="s">
        <v>78</v>
      </c>
      <c r="N52" s="19">
        <v>51</v>
      </c>
    </row>
    <row r="53" spans="1:14" hidden="1" x14ac:dyDescent="0.2">
      <c r="A53" s="8" t="s">
        <v>217</v>
      </c>
      <c r="B53" s="9" t="s">
        <v>218</v>
      </c>
      <c r="C53" s="10" t="s">
        <v>157</v>
      </c>
      <c r="D53" s="9" t="s">
        <v>160</v>
      </c>
      <c r="E53" s="9" t="s">
        <v>219</v>
      </c>
      <c r="F53" s="11">
        <v>152317</v>
      </c>
      <c r="G53" s="10" t="s">
        <v>24</v>
      </c>
      <c r="H53" s="10" t="s">
        <v>25</v>
      </c>
      <c r="I53" s="11">
        <v>29847</v>
      </c>
      <c r="J53" s="12"/>
      <c r="K53" s="10" t="s">
        <v>34</v>
      </c>
      <c r="L53" s="10" t="s">
        <v>27</v>
      </c>
      <c r="M53" s="10" t="s">
        <v>35</v>
      </c>
      <c r="N53" s="19">
        <v>52</v>
      </c>
    </row>
    <row r="54" spans="1:14" x14ac:dyDescent="0.2">
      <c r="A54" s="8" t="s">
        <v>220</v>
      </c>
      <c r="B54" s="9" t="s">
        <v>221</v>
      </c>
      <c r="C54" s="14"/>
      <c r="D54" s="9" t="s">
        <v>207</v>
      </c>
      <c r="E54" s="9" t="s">
        <v>123</v>
      </c>
      <c r="F54" s="11">
        <v>152081</v>
      </c>
      <c r="G54" s="10" t="s">
        <v>75</v>
      </c>
      <c r="H54" s="10" t="s">
        <v>25</v>
      </c>
      <c r="I54" s="12"/>
      <c r="J54" s="12"/>
      <c r="K54" s="10" t="s">
        <v>76</v>
      </c>
      <c r="L54" s="10" t="s">
        <v>77</v>
      </c>
      <c r="M54" s="10" t="s">
        <v>78</v>
      </c>
      <c r="N54" s="19">
        <v>53</v>
      </c>
    </row>
    <row r="55" spans="1:14" hidden="1" x14ac:dyDescent="0.2">
      <c r="A55" s="8" t="s">
        <v>222</v>
      </c>
      <c r="B55" s="9" t="s">
        <v>223</v>
      </c>
      <c r="C55" s="10" t="s">
        <v>136</v>
      </c>
      <c r="D55" s="17" t="s">
        <v>224</v>
      </c>
      <c r="E55" s="17" t="s">
        <v>225</v>
      </c>
      <c r="F55" s="11">
        <v>151987</v>
      </c>
      <c r="G55" s="10" t="s">
        <v>24</v>
      </c>
      <c r="H55" s="18" t="s">
        <v>25</v>
      </c>
      <c r="I55" s="11">
        <v>8000</v>
      </c>
      <c r="J55" s="12"/>
      <c r="K55" s="14" t="s">
        <v>34</v>
      </c>
      <c r="L55" s="14" t="s">
        <v>27</v>
      </c>
      <c r="M55" s="14" t="s">
        <v>35</v>
      </c>
      <c r="N55" s="19">
        <v>54</v>
      </c>
    </row>
    <row r="56" spans="1:14" x14ac:dyDescent="0.2">
      <c r="A56" s="8" t="s">
        <v>226</v>
      </c>
      <c r="B56" s="9" t="s">
        <v>227</v>
      </c>
      <c r="C56" s="10" t="s">
        <v>41</v>
      </c>
      <c r="D56" s="9" t="s">
        <v>73</v>
      </c>
      <c r="E56" s="9" t="s">
        <v>116</v>
      </c>
      <c r="F56" s="11">
        <v>151766</v>
      </c>
      <c r="G56" s="10" t="s">
        <v>75</v>
      </c>
      <c r="H56" s="10" t="s">
        <v>25</v>
      </c>
      <c r="I56" s="13"/>
      <c r="J56" s="13"/>
      <c r="K56" s="10" t="s">
        <v>76</v>
      </c>
      <c r="L56" s="10" t="s">
        <v>77</v>
      </c>
      <c r="M56" s="10" t="s">
        <v>78</v>
      </c>
      <c r="N56" s="19">
        <v>55</v>
      </c>
    </row>
    <row r="57" spans="1:14" x14ac:dyDescent="0.2">
      <c r="A57" s="8" t="s">
        <v>228</v>
      </c>
      <c r="B57" s="9" t="s">
        <v>147</v>
      </c>
      <c r="C57" s="10" t="s">
        <v>24</v>
      </c>
      <c r="D57" s="9" t="s">
        <v>148</v>
      </c>
      <c r="E57" s="9" t="s">
        <v>229</v>
      </c>
      <c r="F57" s="11">
        <v>151259</v>
      </c>
      <c r="G57" s="10" t="s">
        <v>75</v>
      </c>
      <c r="H57" s="10" t="s">
        <v>25</v>
      </c>
      <c r="I57" s="13"/>
      <c r="J57" s="13"/>
      <c r="K57" s="10" t="s">
        <v>76</v>
      </c>
      <c r="L57" s="10" t="s">
        <v>77</v>
      </c>
      <c r="M57" s="10" t="s">
        <v>78</v>
      </c>
      <c r="N57" s="19">
        <v>56</v>
      </c>
    </row>
    <row r="58" spans="1:14" hidden="1" x14ac:dyDescent="0.2">
      <c r="A58" s="8" t="s">
        <v>230</v>
      </c>
      <c r="B58" s="9" t="s">
        <v>53</v>
      </c>
      <c r="C58" s="10" t="s">
        <v>166</v>
      </c>
      <c r="D58" s="9" t="s">
        <v>160</v>
      </c>
      <c r="E58" s="9" t="s">
        <v>231</v>
      </c>
      <c r="F58" s="11">
        <v>150798</v>
      </c>
      <c r="G58" s="10" t="s">
        <v>24</v>
      </c>
      <c r="H58" s="14" t="s">
        <v>25</v>
      </c>
      <c r="I58" s="11">
        <v>18516</v>
      </c>
      <c r="J58" s="12"/>
      <c r="K58" s="14" t="s">
        <v>34</v>
      </c>
      <c r="L58" s="10" t="s">
        <v>27</v>
      </c>
      <c r="M58" s="10" t="s">
        <v>35</v>
      </c>
      <c r="N58" s="19">
        <v>57</v>
      </c>
    </row>
    <row r="59" spans="1:14" x14ac:dyDescent="0.2">
      <c r="A59" s="8" t="s">
        <v>232</v>
      </c>
      <c r="B59" s="9" t="s">
        <v>233</v>
      </c>
      <c r="C59" s="10" t="s">
        <v>24</v>
      </c>
      <c r="D59" s="9" t="s">
        <v>148</v>
      </c>
      <c r="E59" s="9" t="s">
        <v>183</v>
      </c>
      <c r="F59" s="11">
        <v>149960</v>
      </c>
      <c r="G59" s="10" t="s">
        <v>75</v>
      </c>
      <c r="H59" s="10" t="s">
        <v>25</v>
      </c>
      <c r="I59" s="11">
        <v>16500</v>
      </c>
      <c r="J59" s="12"/>
      <c r="K59" s="10" t="s">
        <v>76</v>
      </c>
      <c r="L59" s="10" t="s">
        <v>77</v>
      </c>
      <c r="M59" s="10" t="s">
        <v>78</v>
      </c>
      <c r="N59" s="19">
        <v>58</v>
      </c>
    </row>
    <row r="60" spans="1:14" x14ac:dyDescent="0.2">
      <c r="A60" s="8" t="s">
        <v>234</v>
      </c>
      <c r="B60" s="9" t="s">
        <v>235</v>
      </c>
      <c r="C60" s="14" t="s">
        <v>24</v>
      </c>
      <c r="D60" s="9" t="s">
        <v>148</v>
      </c>
      <c r="E60" s="9" t="s">
        <v>183</v>
      </c>
      <c r="F60" s="11">
        <v>147766</v>
      </c>
      <c r="G60" s="10" t="s">
        <v>75</v>
      </c>
      <c r="H60" s="14" t="s">
        <v>25</v>
      </c>
      <c r="I60" s="12"/>
      <c r="J60" s="12"/>
      <c r="K60" s="14" t="s">
        <v>76</v>
      </c>
      <c r="L60" s="10" t="s">
        <v>77</v>
      </c>
      <c r="M60" s="10" t="s">
        <v>78</v>
      </c>
      <c r="N60" s="19">
        <v>59</v>
      </c>
    </row>
    <row r="61" spans="1:14" x14ac:dyDescent="0.2">
      <c r="A61" s="8" t="s">
        <v>236</v>
      </c>
      <c r="B61" s="9" t="s">
        <v>237</v>
      </c>
      <c r="C61" s="14" t="s">
        <v>197</v>
      </c>
      <c r="D61" s="38" t="s">
        <v>2726</v>
      </c>
      <c r="E61" s="17" t="s">
        <v>219</v>
      </c>
      <c r="F61" s="13">
        <v>147686</v>
      </c>
      <c r="G61" s="10" t="s">
        <v>75</v>
      </c>
      <c r="H61" s="14" t="s">
        <v>25</v>
      </c>
      <c r="I61" s="13">
        <v>5000</v>
      </c>
      <c r="J61" s="13"/>
      <c r="K61" s="14" t="s">
        <v>76</v>
      </c>
      <c r="L61" s="14" t="s">
        <v>77</v>
      </c>
      <c r="M61" s="14" t="s">
        <v>78</v>
      </c>
      <c r="N61" s="19">
        <v>60</v>
      </c>
    </row>
    <row r="62" spans="1:14" x14ac:dyDescent="0.2">
      <c r="A62" s="8" t="s">
        <v>238</v>
      </c>
      <c r="B62" s="9" t="s">
        <v>239</v>
      </c>
      <c r="C62" s="10" t="s">
        <v>240</v>
      </c>
      <c r="D62" s="9" t="s">
        <v>73</v>
      </c>
      <c r="E62" s="17" t="s">
        <v>241</v>
      </c>
      <c r="F62" s="13">
        <v>145689</v>
      </c>
      <c r="G62" s="18" t="s">
        <v>75</v>
      </c>
      <c r="H62" s="18" t="s">
        <v>25</v>
      </c>
      <c r="I62" s="11">
        <v>1000</v>
      </c>
      <c r="J62" s="12"/>
      <c r="K62" s="18" t="s">
        <v>76</v>
      </c>
      <c r="L62" s="14" t="s">
        <v>77</v>
      </c>
      <c r="M62" s="14" t="s">
        <v>78</v>
      </c>
      <c r="N62" s="19">
        <v>61</v>
      </c>
    </row>
    <row r="63" spans="1:14" x14ac:dyDescent="0.2">
      <c r="A63" s="8" t="s">
        <v>242</v>
      </c>
      <c r="B63" s="9" t="s">
        <v>243</v>
      </c>
      <c r="C63" s="10" t="s">
        <v>186</v>
      </c>
      <c r="D63" s="9" t="s">
        <v>73</v>
      </c>
      <c r="E63" s="17" t="s">
        <v>244</v>
      </c>
      <c r="F63" s="13">
        <v>145136</v>
      </c>
      <c r="G63" s="10" t="s">
        <v>75</v>
      </c>
      <c r="H63" s="18" t="s">
        <v>25</v>
      </c>
      <c r="I63" s="12"/>
      <c r="J63" s="12"/>
      <c r="K63" s="14" t="s">
        <v>76</v>
      </c>
      <c r="L63" s="14" t="s">
        <v>77</v>
      </c>
      <c r="M63" s="14" t="s">
        <v>78</v>
      </c>
      <c r="N63" s="19">
        <v>62</v>
      </c>
    </row>
    <row r="64" spans="1:14" hidden="1" x14ac:dyDescent="0.2">
      <c r="A64" s="8" t="s">
        <v>245</v>
      </c>
      <c r="B64" s="9" t="s">
        <v>246</v>
      </c>
      <c r="C64" s="10" t="s">
        <v>157</v>
      </c>
      <c r="D64" s="9" t="s">
        <v>247</v>
      </c>
      <c r="E64" s="9" t="s">
        <v>47</v>
      </c>
      <c r="F64" s="11">
        <v>144778</v>
      </c>
      <c r="G64" s="10" t="s">
        <v>24</v>
      </c>
      <c r="H64" s="10" t="s">
        <v>25</v>
      </c>
      <c r="I64" s="13"/>
      <c r="J64" s="13"/>
      <c r="K64" s="10" t="s">
        <v>26</v>
      </c>
      <c r="L64" s="10" t="s">
        <v>27</v>
      </c>
      <c r="M64" s="10" t="s">
        <v>28</v>
      </c>
      <c r="N64" s="19">
        <v>63</v>
      </c>
    </row>
    <row r="65" spans="1:14" x14ac:dyDescent="0.2">
      <c r="A65" s="8" t="s">
        <v>248</v>
      </c>
      <c r="B65" s="9" t="s">
        <v>249</v>
      </c>
      <c r="C65" s="10" t="s">
        <v>31</v>
      </c>
      <c r="D65" s="9" t="s">
        <v>73</v>
      </c>
      <c r="E65" s="9" t="s">
        <v>250</v>
      </c>
      <c r="F65" s="12">
        <v>143931</v>
      </c>
      <c r="G65" s="18" t="s">
        <v>75</v>
      </c>
      <c r="H65" s="18" t="s">
        <v>25</v>
      </c>
      <c r="I65" s="12"/>
      <c r="J65" s="12"/>
      <c r="K65" s="18" t="s">
        <v>76</v>
      </c>
      <c r="L65" s="10" t="s">
        <v>77</v>
      </c>
      <c r="M65" s="10" t="s">
        <v>78</v>
      </c>
      <c r="N65" s="19">
        <v>64</v>
      </c>
    </row>
    <row r="66" spans="1:14" x14ac:dyDescent="0.2">
      <c r="A66" s="8" t="s">
        <v>251</v>
      </c>
      <c r="B66" s="9" t="s">
        <v>85</v>
      </c>
      <c r="C66" s="10" t="s">
        <v>101</v>
      </c>
      <c r="D66" s="9" t="s">
        <v>148</v>
      </c>
      <c r="E66" s="9" t="s">
        <v>116</v>
      </c>
      <c r="F66" s="11">
        <v>143054</v>
      </c>
      <c r="G66" s="10" t="s">
        <v>75</v>
      </c>
      <c r="H66" s="10" t="s">
        <v>25</v>
      </c>
      <c r="I66" s="13"/>
      <c r="J66" s="13"/>
      <c r="K66" s="10" t="s">
        <v>76</v>
      </c>
      <c r="L66" s="10" t="s">
        <v>77</v>
      </c>
      <c r="M66" s="10" t="s">
        <v>78</v>
      </c>
      <c r="N66" s="19">
        <v>65</v>
      </c>
    </row>
    <row r="67" spans="1:14" x14ac:dyDescent="0.2">
      <c r="A67" s="8" t="s">
        <v>252</v>
      </c>
      <c r="B67" s="9" t="s">
        <v>253</v>
      </c>
      <c r="C67" s="10" t="s">
        <v>197</v>
      </c>
      <c r="D67" s="9" t="s">
        <v>73</v>
      </c>
      <c r="E67" s="9" t="s">
        <v>229</v>
      </c>
      <c r="F67" s="11">
        <v>141683</v>
      </c>
      <c r="G67" s="10" t="s">
        <v>75</v>
      </c>
      <c r="H67" s="10" t="s">
        <v>25</v>
      </c>
      <c r="I67" s="13"/>
      <c r="J67" s="13"/>
      <c r="K67" s="10" t="s">
        <v>76</v>
      </c>
      <c r="L67" s="10" t="s">
        <v>77</v>
      </c>
      <c r="M67" s="10" t="s">
        <v>78</v>
      </c>
      <c r="N67" s="19">
        <v>66</v>
      </c>
    </row>
    <row r="68" spans="1:14" hidden="1" x14ac:dyDescent="0.2">
      <c r="A68" s="8" t="s">
        <v>254</v>
      </c>
      <c r="B68" s="9" t="s">
        <v>255</v>
      </c>
      <c r="C68" s="10" t="s">
        <v>31</v>
      </c>
      <c r="D68" s="17" t="s">
        <v>256</v>
      </c>
      <c r="E68" s="17" t="s">
        <v>257</v>
      </c>
      <c r="F68" s="11">
        <v>141194</v>
      </c>
      <c r="G68" s="18" t="s">
        <v>24</v>
      </c>
      <c r="H68" s="18" t="s">
        <v>25</v>
      </c>
      <c r="I68" s="11">
        <v>9900</v>
      </c>
      <c r="J68" s="12"/>
      <c r="K68" s="18" t="s">
        <v>26</v>
      </c>
      <c r="L68" s="14" t="s">
        <v>27</v>
      </c>
      <c r="M68" s="14" t="s">
        <v>28</v>
      </c>
      <c r="N68" s="19">
        <v>67</v>
      </c>
    </row>
    <row r="69" spans="1:14" hidden="1" x14ac:dyDescent="0.2">
      <c r="A69" s="8" t="s">
        <v>258</v>
      </c>
      <c r="B69" s="9" t="s">
        <v>259</v>
      </c>
      <c r="C69" s="14"/>
      <c r="D69" s="9" t="s">
        <v>260</v>
      </c>
      <c r="E69" s="9" t="s">
        <v>23</v>
      </c>
      <c r="F69" s="11">
        <v>141143</v>
      </c>
      <c r="G69" s="10" t="s">
        <v>24</v>
      </c>
      <c r="H69" s="10" t="s">
        <v>25</v>
      </c>
      <c r="I69" s="13"/>
      <c r="J69" s="13"/>
      <c r="K69" s="10" t="s">
        <v>26</v>
      </c>
      <c r="L69" s="10" t="s">
        <v>27</v>
      </c>
      <c r="M69" s="10" t="s">
        <v>28</v>
      </c>
      <c r="N69" s="19">
        <v>68</v>
      </c>
    </row>
    <row r="70" spans="1:14" hidden="1" x14ac:dyDescent="0.2">
      <c r="A70" s="8" t="s">
        <v>261</v>
      </c>
      <c r="B70" s="9" t="s">
        <v>262</v>
      </c>
      <c r="C70" s="10" t="s">
        <v>21</v>
      </c>
      <c r="D70" s="9" t="s">
        <v>263</v>
      </c>
      <c r="E70" s="9" t="s">
        <v>241</v>
      </c>
      <c r="F70" s="11">
        <v>139543</v>
      </c>
      <c r="G70" s="10" t="s">
        <v>24</v>
      </c>
      <c r="H70" s="10" t="s">
        <v>25</v>
      </c>
      <c r="I70" s="11">
        <v>15000</v>
      </c>
      <c r="J70" s="12"/>
      <c r="K70" s="10" t="s">
        <v>34</v>
      </c>
      <c r="L70" s="10" t="s">
        <v>27</v>
      </c>
      <c r="M70" s="10" t="s">
        <v>35</v>
      </c>
      <c r="N70" s="19">
        <v>69</v>
      </c>
    </row>
    <row r="71" spans="1:14" x14ac:dyDescent="0.2">
      <c r="A71" s="8" t="s">
        <v>264</v>
      </c>
      <c r="B71" s="9" t="s">
        <v>265</v>
      </c>
      <c r="C71" s="14"/>
      <c r="D71" s="9" t="s">
        <v>73</v>
      </c>
      <c r="E71" s="9" t="s">
        <v>183</v>
      </c>
      <c r="F71" s="11">
        <v>139057</v>
      </c>
      <c r="G71" s="10" t="s">
        <v>75</v>
      </c>
      <c r="H71" s="10" t="s">
        <v>25</v>
      </c>
      <c r="I71" s="13"/>
      <c r="J71" s="13"/>
      <c r="K71" s="10" t="s">
        <v>76</v>
      </c>
      <c r="L71" s="10" t="s">
        <v>77</v>
      </c>
      <c r="M71" s="10" t="s">
        <v>78</v>
      </c>
      <c r="N71" s="19">
        <v>70</v>
      </c>
    </row>
    <row r="72" spans="1:14" hidden="1" x14ac:dyDescent="0.2">
      <c r="A72" s="8" t="s">
        <v>266</v>
      </c>
      <c r="B72" s="9" t="s">
        <v>267</v>
      </c>
      <c r="C72" s="10" t="s">
        <v>75</v>
      </c>
      <c r="D72" s="9" t="s">
        <v>151</v>
      </c>
      <c r="E72" s="9" t="s">
        <v>138</v>
      </c>
      <c r="F72" s="11">
        <v>138229</v>
      </c>
      <c r="G72" s="10" t="s">
        <v>24</v>
      </c>
      <c r="H72" s="10" t="s">
        <v>25</v>
      </c>
      <c r="I72" s="11">
        <v>6000</v>
      </c>
      <c r="J72" s="12"/>
      <c r="K72" s="10" t="s">
        <v>34</v>
      </c>
      <c r="L72" s="10" t="s">
        <v>27</v>
      </c>
      <c r="M72" s="10" t="s">
        <v>35</v>
      </c>
      <c r="N72" s="19">
        <v>71</v>
      </c>
    </row>
    <row r="73" spans="1:14" hidden="1" x14ac:dyDescent="0.2">
      <c r="A73" s="8" t="s">
        <v>100</v>
      </c>
      <c r="B73" s="9" t="s">
        <v>268</v>
      </c>
      <c r="C73" s="14"/>
      <c r="D73" s="9" t="s">
        <v>269</v>
      </c>
      <c r="E73" s="9" t="s">
        <v>70</v>
      </c>
      <c r="F73" s="11">
        <v>137681</v>
      </c>
      <c r="G73" s="10" t="s">
        <v>24</v>
      </c>
      <c r="H73" s="10" t="s">
        <v>25</v>
      </c>
      <c r="I73" s="13"/>
      <c r="J73" s="13"/>
      <c r="K73" s="10" t="s">
        <v>26</v>
      </c>
      <c r="L73" s="10" t="s">
        <v>27</v>
      </c>
      <c r="M73" s="10" t="s">
        <v>28</v>
      </c>
      <c r="N73" s="19">
        <v>72</v>
      </c>
    </row>
    <row r="74" spans="1:14" hidden="1" x14ac:dyDescent="0.2">
      <c r="A74" s="8" t="s">
        <v>270</v>
      </c>
      <c r="B74" s="9" t="s">
        <v>271</v>
      </c>
      <c r="C74" s="10" t="s">
        <v>31</v>
      </c>
      <c r="D74" s="9" t="s">
        <v>151</v>
      </c>
      <c r="E74" s="9" t="s">
        <v>138</v>
      </c>
      <c r="F74" s="11">
        <v>137331</v>
      </c>
      <c r="G74" s="10" t="s">
        <v>24</v>
      </c>
      <c r="H74" s="10" t="s">
        <v>25</v>
      </c>
      <c r="I74" s="11">
        <v>6000</v>
      </c>
      <c r="J74" s="12"/>
      <c r="K74" s="10" t="s">
        <v>34</v>
      </c>
      <c r="L74" s="10" t="s">
        <v>27</v>
      </c>
      <c r="M74" s="10" t="s">
        <v>35</v>
      </c>
      <c r="N74" s="19">
        <v>73</v>
      </c>
    </row>
    <row r="75" spans="1:14" hidden="1" x14ac:dyDescent="0.2">
      <c r="A75" s="8" t="s">
        <v>272</v>
      </c>
      <c r="B75" s="9" t="s">
        <v>273</v>
      </c>
      <c r="C75" s="10" t="s">
        <v>157</v>
      </c>
      <c r="D75" s="9" t="s">
        <v>274</v>
      </c>
      <c r="E75" s="9" t="s">
        <v>275</v>
      </c>
      <c r="F75" s="11">
        <v>137137</v>
      </c>
      <c r="G75" s="10" t="s">
        <v>24</v>
      </c>
      <c r="H75" s="10" t="s">
        <v>25</v>
      </c>
      <c r="I75" s="11">
        <v>8000</v>
      </c>
      <c r="J75" s="12"/>
      <c r="K75" s="10" t="s">
        <v>34</v>
      </c>
      <c r="L75" s="10" t="s">
        <v>27</v>
      </c>
      <c r="M75" s="10" t="s">
        <v>35</v>
      </c>
      <c r="N75" s="19">
        <v>74</v>
      </c>
    </row>
    <row r="76" spans="1:14" x14ac:dyDescent="0.2">
      <c r="A76" s="8" t="s">
        <v>276</v>
      </c>
      <c r="B76" s="9" t="s">
        <v>277</v>
      </c>
      <c r="C76" s="10" t="s">
        <v>24</v>
      </c>
      <c r="D76" s="9" t="s">
        <v>148</v>
      </c>
      <c r="E76" s="9" t="s">
        <v>229</v>
      </c>
      <c r="F76" s="11">
        <v>137057</v>
      </c>
      <c r="G76" s="10" t="s">
        <v>75</v>
      </c>
      <c r="H76" s="10" t="s">
        <v>25</v>
      </c>
      <c r="I76" s="13"/>
      <c r="J76" s="13"/>
      <c r="K76" s="10" t="s">
        <v>76</v>
      </c>
      <c r="L76" s="10" t="s">
        <v>77</v>
      </c>
      <c r="M76" s="10" t="s">
        <v>78</v>
      </c>
      <c r="N76" s="19">
        <v>75</v>
      </c>
    </row>
    <row r="77" spans="1:14" x14ac:dyDescent="0.2">
      <c r="A77" s="8" t="s">
        <v>278</v>
      </c>
      <c r="B77" s="9" t="s">
        <v>279</v>
      </c>
      <c r="C77" s="18" t="s">
        <v>75</v>
      </c>
      <c r="D77" s="37" t="s">
        <v>2726</v>
      </c>
      <c r="E77" s="17" t="s">
        <v>280</v>
      </c>
      <c r="F77" s="13">
        <v>137000</v>
      </c>
      <c r="G77" s="18" t="s">
        <v>75</v>
      </c>
      <c r="H77" s="18" t="s">
        <v>25</v>
      </c>
      <c r="I77" s="12"/>
      <c r="J77" s="12"/>
      <c r="K77" s="18" t="s">
        <v>76</v>
      </c>
      <c r="L77" s="10" t="s">
        <v>77</v>
      </c>
      <c r="M77" s="14" t="s">
        <v>78</v>
      </c>
      <c r="N77" s="19">
        <v>76</v>
      </c>
    </row>
    <row r="78" spans="1:14" x14ac:dyDescent="0.2">
      <c r="A78" s="8" t="s">
        <v>281</v>
      </c>
      <c r="B78" s="9" t="s">
        <v>282</v>
      </c>
      <c r="C78" s="10" t="s">
        <v>216</v>
      </c>
      <c r="D78" s="9" t="s">
        <v>148</v>
      </c>
      <c r="E78" s="9" t="s">
        <v>116</v>
      </c>
      <c r="F78" s="11">
        <v>136381</v>
      </c>
      <c r="G78" s="10" t="s">
        <v>75</v>
      </c>
      <c r="H78" s="10" t="s">
        <v>25</v>
      </c>
      <c r="I78" s="13"/>
      <c r="J78" s="13"/>
      <c r="K78" s="10" t="s">
        <v>76</v>
      </c>
      <c r="L78" s="10" t="s">
        <v>77</v>
      </c>
      <c r="M78" s="10" t="s">
        <v>78</v>
      </c>
      <c r="N78" s="19">
        <v>77</v>
      </c>
    </row>
    <row r="79" spans="1:14" hidden="1" x14ac:dyDescent="0.2">
      <c r="A79" s="8" t="s">
        <v>283</v>
      </c>
      <c r="B79" s="9" t="s">
        <v>20</v>
      </c>
      <c r="C79" s="10" t="s">
        <v>101</v>
      </c>
      <c r="D79" s="9" t="s">
        <v>284</v>
      </c>
      <c r="E79" s="9" t="s">
        <v>106</v>
      </c>
      <c r="F79" s="11">
        <v>135623</v>
      </c>
      <c r="G79" s="10" t="s">
        <v>24</v>
      </c>
      <c r="H79" s="10" t="s">
        <v>25</v>
      </c>
      <c r="I79" s="11">
        <v>9000</v>
      </c>
      <c r="J79" s="12"/>
      <c r="K79" s="10" t="s">
        <v>34</v>
      </c>
      <c r="L79" s="10" t="s">
        <v>27</v>
      </c>
      <c r="M79" s="10" t="s">
        <v>35</v>
      </c>
      <c r="N79" s="19">
        <v>78</v>
      </c>
    </row>
    <row r="80" spans="1:14" x14ac:dyDescent="0.2">
      <c r="A80" s="8" t="s">
        <v>285</v>
      </c>
      <c r="B80" s="9" t="s">
        <v>286</v>
      </c>
      <c r="C80" s="14"/>
      <c r="D80" s="9" t="s">
        <v>73</v>
      </c>
      <c r="E80" s="9" t="s">
        <v>174</v>
      </c>
      <c r="F80" s="11">
        <v>135000</v>
      </c>
      <c r="G80" s="10" t="s">
        <v>75</v>
      </c>
      <c r="H80" s="10" t="s">
        <v>25</v>
      </c>
      <c r="I80" s="11">
        <v>5000</v>
      </c>
      <c r="J80" s="13"/>
      <c r="K80" s="10" t="s">
        <v>76</v>
      </c>
      <c r="L80" s="10" t="s">
        <v>77</v>
      </c>
      <c r="M80" s="10" t="s">
        <v>78</v>
      </c>
      <c r="N80" s="19">
        <v>79</v>
      </c>
    </row>
    <row r="81" spans="1:14" x14ac:dyDescent="0.2">
      <c r="A81" s="8" t="s">
        <v>161</v>
      </c>
      <c r="B81" s="9" t="s">
        <v>287</v>
      </c>
      <c r="C81" s="10" t="s">
        <v>197</v>
      </c>
      <c r="D81" s="9" t="s">
        <v>148</v>
      </c>
      <c r="E81" s="9" t="s">
        <v>229</v>
      </c>
      <c r="F81" s="11">
        <v>134264</v>
      </c>
      <c r="G81" s="10" t="s">
        <v>75</v>
      </c>
      <c r="H81" s="14" t="s">
        <v>25</v>
      </c>
      <c r="I81" s="13"/>
      <c r="J81" s="13"/>
      <c r="K81" s="14" t="s">
        <v>76</v>
      </c>
      <c r="L81" s="10" t="s">
        <v>77</v>
      </c>
      <c r="M81" s="10" t="s">
        <v>78</v>
      </c>
      <c r="N81" s="19">
        <v>80</v>
      </c>
    </row>
    <row r="82" spans="1:14" x14ac:dyDescent="0.2">
      <c r="A82" s="8" t="s">
        <v>288</v>
      </c>
      <c r="B82" s="9" t="s">
        <v>289</v>
      </c>
      <c r="C82" s="14"/>
      <c r="D82" s="9" t="s">
        <v>73</v>
      </c>
      <c r="E82" s="9" t="s">
        <v>290</v>
      </c>
      <c r="F82" s="11">
        <v>134208</v>
      </c>
      <c r="G82" s="10" t="s">
        <v>75</v>
      </c>
      <c r="H82" s="10" t="s">
        <v>25</v>
      </c>
      <c r="I82" s="13"/>
      <c r="J82" s="13"/>
      <c r="K82" s="10" t="s">
        <v>76</v>
      </c>
      <c r="L82" s="10" t="s">
        <v>77</v>
      </c>
      <c r="M82" s="10" t="s">
        <v>78</v>
      </c>
      <c r="N82" s="19">
        <v>81</v>
      </c>
    </row>
    <row r="83" spans="1:14" x14ac:dyDescent="0.2">
      <c r="A83" s="8" t="s">
        <v>291</v>
      </c>
      <c r="B83" s="9" t="s">
        <v>100</v>
      </c>
      <c r="C83" s="10" t="s">
        <v>210</v>
      </c>
      <c r="D83" s="9" t="s">
        <v>73</v>
      </c>
      <c r="E83" s="9" t="s">
        <v>225</v>
      </c>
      <c r="F83" s="11">
        <v>133677</v>
      </c>
      <c r="G83" s="10" t="s">
        <v>75</v>
      </c>
      <c r="H83" s="10" t="s">
        <v>25</v>
      </c>
      <c r="I83" s="13"/>
      <c r="J83" s="13"/>
      <c r="K83" s="10" t="s">
        <v>76</v>
      </c>
      <c r="L83" s="10" t="s">
        <v>77</v>
      </c>
      <c r="M83" s="10" t="s">
        <v>78</v>
      </c>
      <c r="N83" s="19">
        <v>82</v>
      </c>
    </row>
    <row r="84" spans="1:14" x14ac:dyDescent="0.2">
      <c r="A84" s="8" t="s">
        <v>292</v>
      </c>
      <c r="B84" s="9" t="s">
        <v>293</v>
      </c>
      <c r="C84" s="10" t="s">
        <v>294</v>
      </c>
      <c r="D84" s="9" t="s">
        <v>148</v>
      </c>
      <c r="E84" s="9" t="s">
        <v>116</v>
      </c>
      <c r="F84" s="11">
        <v>133378</v>
      </c>
      <c r="G84" s="10" t="s">
        <v>75</v>
      </c>
      <c r="H84" s="10" t="s">
        <v>25</v>
      </c>
      <c r="I84" s="12"/>
      <c r="J84" s="12"/>
      <c r="K84" s="10" t="s">
        <v>76</v>
      </c>
      <c r="L84" s="10" t="s">
        <v>77</v>
      </c>
      <c r="M84" s="10" t="s">
        <v>78</v>
      </c>
      <c r="N84" s="19">
        <v>83</v>
      </c>
    </row>
    <row r="85" spans="1:14" hidden="1" x14ac:dyDescent="0.2">
      <c r="A85" s="8" t="s">
        <v>295</v>
      </c>
      <c r="B85" s="9" t="s">
        <v>296</v>
      </c>
      <c r="C85" s="14"/>
      <c r="D85" s="9" t="s">
        <v>160</v>
      </c>
      <c r="E85" s="9" t="s">
        <v>297</v>
      </c>
      <c r="F85" s="11">
        <v>133250</v>
      </c>
      <c r="G85" s="10" t="s">
        <v>24</v>
      </c>
      <c r="H85" s="10" t="s">
        <v>25</v>
      </c>
      <c r="I85" s="11">
        <v>8500</v>
      </c>
      <c r="J85" s="12"/>
      <c r="K85" s="14" t="s">
        <v>34</v>
      </c>
      <c r="L85" s="14" t="s">
        <v>27</v>
      </c>
      <c r="M85" s="14" t="s">
        <v>35</v>
      </c>
      <c r="N85" s="19">
        <v>84</v>
      </c>
    </row>
    <row r="86" spans="1:14" x14ac:dyDescent="0.2">
      <c r="A86" s="8" t="s">
        <v>298</v>
      </c>
      <c r="B86" s="9" t="s">
        <v>223</v>
      </c>
      <c r="C86" s="10" t="s">
        <v>24</v>
      </c>
      <c r="D86" s="9" t="s">
        <v>148</v>
      </c>
      <c r="E86" s="9" t="s">
        <v>116</v>
      </c>
      <c r="F86" s="11">
        <v>132445</v>
      </c>
      <c r="G86" s="10" t="s">
        <v>75</v>
      </c>
      <c r="H86" s="10" t="s">
        <v>25</v>
      </c>
      <c r="I86" s="11">
        <v>500</v>
      </c>
      <c r="J86" s="13"/>
      <c r="K86" s="10" t="s">
        <v>76</v>
      </c>
      <c r="L86" s="10" t="s">
        <v>77</v>
      </c>
      <c r="M86" s="10" t="s">
        <v>78</v>
      </c>
      <c r="N86" s="19">
        <v>85</v>
      </c>
    </row>
    <row r="87" spans="1:14" hidden="1" x14ac:dyDescent="0.2">
      <c r="A87" s="8" t="s">
        <v>299</v>
      </c>
      <c r="B87" s="9" t="s">
        <v>300</v>
      </c>
      <c r="C87" s="10" t="s">
        <v>210</v>
      </c>
      <c r="D87" s="9" t="s">
        <v>301</v>
      </c>
      <c r="E87" s="9" t="s">
        <v>302</v>
      </c>
      <c r="F87" s="11">
        <v>131964</v>
      </c>
      <c r="G87" s="14" t="s">
        <v>24</v>
      </c>
      <c r="H87" s="14" t="s">
        <v>25</v>
      </c>
      <c r="I87" s="12"/>
      <c r="J87" s="12"/>
      <c r="K87" s="14" t="s">
        <v>26</v>
      </c>
      <c r="L87" s="10" t="s">
        <v>27</v>
      </c>
      <c r="M87" s="10" t="s">
        <v>28</v>
      </c>
      <c r="N87" s="19">
        <v>86</v>
      </c>
    </row>
    <row r="88" spans="1:14" x14ac:dyDescent="0.2">
      <c r="A88" s="8" t="s">
        <v>303</v>
      </c>
      <c r="B88" s="9" t="s">
        <v>304</v>
      </c>
      <c r="C88" s="14"/>
      <c r="D88" s="9" t="s">
        <v>207</v>
      </c>
      <c r="E88" s="9" t="s">
        <v>244</v>
      </c>
      <c r="F88" s="11">
        <v>131862</v>
      </c>
      <c r="G88" s="10" t="s">
        <v>75</v>
      </c>
      <c r="H88" s="10" t="s">
        <v>25</v>
      </c>
      <c r="I88" s="13"/>
      <c r="J88" s="13"/>
      <c r="K88" s="10" t="s">
        <v>76</v>
      </c>
      <c r="L88" s="10" t="s">
        <v>77</v>
      </c>
      <c r="M88" s="10" t="s">
        <v>78</v>
      </c>
      <c r="N88" s="19">
        <v>87</v>
      </c>
    </row>
    <row r="89" spans="1:14" hidden="1" x14ac:dyDescent="0.2">
      <c r="A89" s="8" t="s">
        <v>305</v>
      </c>
      <c r="B89" s="9" t="s">
        <v>306</v>
      </c>
      <c r="C89" s="10" t="s">
        <v>75</v>
      </c>
      <c r="D89" s="9" t="s">
        <v>307</v>
      </c>
      <c r="E89" s="9" t="s">
        <v>308</v>
      </c>
      <c r="F89" s="11">
        <v>131594</v>
      </c>
      <c r="G89" s="10" t="s">
        <v>24</v>
      </c>
      <c r="H89" s="10" t="s">
        <v>25</v>
      </c>
      <c r="I89" s="13"/>
      <c r="J89" s="13"/>
      <c r="K89" s="10" t="s">
        <v>26</v>
      </c>
      <c r="L89" s="10" t="s">
        <v>27</v>
      </c>
      <c r="M89" s="10" t="s">
        <v>28</v>
      </c>
      <c r="N89" s="19">
        <v>88</v>
      </c>
    </row>
    <row r="90" spans="1:14" x14ac:dyDescent="0.2">
      <c r="A90" s="8" t="s">
        <v>309</v>
      </c>
      <c r="B90" s="9" t="s">
        <v>310</v>
      </c>
      <c r="C90" s="14"/>
      <c r="D90" s="9" t="s">
        <v>148</v>
      </c>
      <c r="E90" s="9" t="s">
        <v>116</v>
      </c>
      <c r="F90" s="12">
        <v>131518</v>
      </c>
      <c r="G90" s="18" t="s">
        <v>75</v>
      </c>
      <c r="H90" s="18" t="s">
        <v>25</v>
      </c>
      <c r="I90" s="12"/>
      <c r="J90" s="12"/>
      <c r="K90" s="18" t="s">
        <v>76</v>
      </c>
      <c r="L90" s="14" t="s">
        <v>77</v>
      </c>
      <c r="M90" s="14" t="s">
        <v>78</v>
      </c>
      <c r="N90" s="19">
        <v>89</v>
      </c>
    </row>
    <row r="91" spans="1:14" x14ac:dyDescent="0.2">
      <c r="A91" s="8" t="s">
        <v>311</v>
      </c>
      <c r="B91" s="9" t="s">
        <v>312</v>
      </c>
      <c r="C91" s="10" t="s">
        <v>240</v>
      </c>
      <c r="D91" s="37" t="s">
        <v>2726</v>
      </c>
      <c r="E91" s="9" t="s">
        <v>313</v>
      </c>
      <c r="F91" s="11">
        <v>130340</v>
      </c>
      <c r="G91" s="10" t="s">
        <v>75</v>
      </c>
      <c r="H91" s="14" t="s">
        <v>25</v>
      </c>
      <c r="I91" s="12"/>
      <c r="J91" s="12"/>
      <c r="K91" s="14" t="s">
        <v>76</v>
      </c>
      <c r="L91" s="10" t="s">
        <v>77</v>
      </c>
      <c r="M91" s="10" t="s">
        <v>78</v>
      </c>
      <c r="N91" s="19">
        <v>90</v>
      </c>
    </row>
    <row r="92" spans="1:14" x14ac:dyDescent="0.2">
      <c r="A92" s="8" t="s">
        <v>314</v>
      </c>
      <c r="B92" s="9" t="s">
        <v>315</v>
      </c>
      <c r="C92" s="10" t="s">
        <v>157</v>
      </c>
      <c r="D92" s="9" t="s">
        <v>207</v>
      </c>
      <c r="E92" s="9" t="s">
        <v>229</v>
      </c>
      <c r="F92" s="11">
        <v>130169</v>
      </c>
      <c r="G92" s="10" t="s">
        <v>75</v>
      </c>
      <c r="H92" s="10" t="s">
        <v>25</v>
      </c>
      <c r="I92" s="13"/>
      <c r="J92" s="13"/>
      <c r="K92" s="10" t="s">
        <v>76</v>
      </c>
      <c r="L92" s="10" t="s">
        <v>77</v>
      </c>
      <c r="M92" s="10" t="s">
        <v>78</v>
      </c>
      <c r="N92" s="19">
        <v>91</v>
      </c>
    </row>
    <row r="93" spans="1:14" hidden="1" x14ac:dyDescent="0.2">
      <c r="A93" s="8" t="s">
        <v>316</v>
      </c>
      <c r="B93" s="9" t="s">
        <v>317</v>
      </c>
      <c r="C93" s="10" t="s">
        <v>166</v>
      </c>
      <c r="D93" s="9" t="s">
        <v>318</v>
      </c>
      <c r="E93" s="9" t="s">
        <v>319</v>
      </c>
      <c r="F93" s="11">
        <v>130102</v>
      </c>
      <c r="G93" s="10" t="s">
        <v>24</v>
      </c>
      <c r="H93" s="10" t="s">
        <v>25</v>
      </c>
      <c r="I93" s="13"/>
      <c r="J93" s="13"/>
      <c r="K93" s="10" t="s">
        <v>26</v>
      </c>
      <c r="L93" s="10" t="s">
        <v>27</v>
      </c>
      <c r="M93" s="10" t="s">
        <v>28</v>
      </c>
      <c r="N93" s="19">
        <v>92</v>
      </c>
    </row>
    <row r="94" spans="1:14" x14ac:dyDescent="0.2">
      <c r="A94" s="8" t="s">
        <v>320</v>
      </c>
      <c r="B94" s="9" t="s">
        <v>321</v>
      </c>
      <c r="C94" s="14"/>
      <c r="D94" s="9" t="s">
        <v>148</v>
      </c>
      <c r="E94" s="9" t="s">
        <v>183</v>
      </c>
      <c r="F94" s="11">
        <v>130000</v>
      </c>
      <c r="G94" s="10" t="s">
        <v>75</v>
      </c>
      <c r="H94" s="10" t="s">
        <v>25</v>
      </c>
      <c r="I94" s="13"/>
      <c r="J94" s="13"/>
      <c r="K94" s="10" t="s">
        <v>76</v>
      </c>
      <c r="L94" s="10" t="s">
        <v>77</v>
      </c>
      <c r="M94" s="10" t="s">
        <v>78</v>
      </c>
      <c r="N94" s="19">
        <v>93</v>
      </c>
    </row>
    <row r="95" spans="1:14" x14ac:dyDescent="0.2">
      <c r="A95" s="8" t="s">
        <v>322</v>
      </c>
      <c r="B95" s="9" t="s">
        <v>323</v>
      </c>
      <c r="C95" s="10" t="s">
        <v>210</v>
      </c>
      <c r="D95" s="9" t="s">
        <v>73</v>
      </c>
      <c r="E95" s="9" t="s">
        <v>324</v>
      </c>
      <c r="F95" s="11">
        <v>129731</v>
      </c>
      <c r="G95" s="10" t="s">
        <v>75</v>
      </c>
      <c r="H95" s="10" t="s">
        <v>25</v>
      </c>
      <c r="I95" s="13"/>
      <c r="J95" s="13"/>
      <c r="K95" s="10" t="s">
        <v>76</v>
      </c>
      <c r="L95" s="10" t="s">
        <v>77</v>
      </c>
      <c r="M95" s="10" t="s">
        <v>78</v>
      </c>
      <c r="N95" s="19">
        <v>94</v>
      </c>
    </row>
    <row r="96" spans="1:14" hidden="1" x14ac:dyDescent="0.2">
      <c r="A96" s="8" t="s">
        <v>325</v>
      </c>
      <c r="B96" s="9" t="s">
        <v>326</v>
      </c>
      <c r="C96" s="10" t="s">
        <v>197</v>
      </c>
      <c r="D96" s="9" t="s">
        <v>327</v>
      </c>
      <c r="E96" s="9" t="s">
        <v>328</v>
      </c>
      <c r="F96" s="11">
        <v>129454</v>
      </c>
      <c r="G96" s="10" t="s">
        <v>24</v>
      </c>
      <c r="H96" s="10" t="s">
        <v>25</v>
      </c>
      <c r="I96" s="11">
        <v>23000</v>
      </c>
      <c r="J96" s="12"/>
      <c r="K96" s="10" t="s">
        <v>34</v>
      </c>
      <c r="L96" s="10" t="s">
        <v>27</v>
      </c>
      <c r="M96" s="10" t="s">
        <v>35</v>
      </c>
      <c r="N96" s="19">
        <v>95</v>
      </c>
    </row>
    <row r="97" spans="1:14" hidden="1" x14ac:dyDescent="0.2">
      <c r="A97" s="16" t="s">
        <v>329</v>
      </c>
      <c r="B97" s="17" t="s">
        <v>330</v>
      </c>
      <c r="C97" s="10" t="s">
        <v>41</v>
      </c>
      <c r="D97" s="17" t="s">
        <v>160</v>
      </c>
      <c r="E97" s="17" t="s">
        <v>331</v>
      </c>
      <c r="F97" s="13">
        <v>129267</v>
      </c>
      <c r="G97" s="10" t="s">
        <v>24</v>
      </c>
      <c r="H97" s="10" t="s">
        <v>25</v>
      </c>
      <c r="I97" s="11">
        <v>6000</v>
      </c>
      <c r="J97" s="12"/>
      <c r="K97" s="14" t="s">
        <v>34</v>
      </c>
      <c r="L97" s="14" t="s">
        <v>27</v>
      </c>
      <c r="M97" s="14" t="s">
        <v>35</v>
      </c>
      <c r="N97" s="19">
        <v>96</v>
      </c>
    </row>
    <row r="98" spans="1:14" x14ac:dyDescent="0.2">
      <c r="A98" s="8" t="s">
        <v>332</v>
      </c>
      <c r="B98" s="9" t="s">
        <v>333</v>
      </c>
      <c r="C98" s="10" t="s">
        <v>136</v>
      </c>
      <c r="D98" s="37" t="s">
        <v>2726</v>
      </c>
      <c r="E98" s="9" t="s">
        <v>250</v>
      </c>
      <c r="F98" s="11">
        <v>129259</v>
      </c>
      <c r="G98" s="10" t="s">
        <v>75</v>
      </c>
      <c r="H98" s="10" t="s">
        <v>25</v>
      </c>
      <c r="I98" s="11">
        <v>6000</v>
      </c>
      <c r="J98" s="13"/>
      <c r="K98" s="10" t="s">
        <v>76</v>
      </c>
      <c r="L98" s="10" t="s">
        <v>77</v>
      </c>
      <c r="M98" s="10" t="s">
        <v>78</v>
      </c>
      <c r="N98" s="19">
        <v>97</v>
      </c>
    </row>
    <row r="99" spans="1:14" x14ac:dyDescent="0.2">
      <c r="A99" s="8" t="s">
        <v>334</v>
      </c>
      <c r="B99" s="9" t="s">
        <v>335</v>
      </c>
      <c r="C99" s="10" t="s">
        <v>136</v>
      </c>
      <c r="D99" s="9" t="s">
        <v>73</v>
      </c>
      <c r="E99" s="9" t="s">
        <v>336</v>
      </c>
      <c r="F99" s="11">
        <v>128793</v>
      </c>
      <c r="G99" s="10" t="s">
        <v>75</v>
      </c>
      <c r="H99" s="10" t="s">
        <v>25</v>
      </c>
      <c r="I99" s="11"/>
      <c r="J99" s="12"/>
      <c r="K99" s="10" t="s">
        <v>76</v>
      </c>
      <c r="L99" s="10" t="s">
        <v>77</v>
      </c>
      <c r="M99" s="10" t="s">
        <v>78</v>
      </c>
      <c r="N99" s="19">
        <v>98</v>
      </c>
    </row>
    <row r="100" spans="1:14" hidden="1" x14ac:dyDescent="0.2">
      <c r="A100" s="8" t="s">
        <v>337</v>
      </c>
      <c r="B100" s="9" t="s">
        <v>338</v>
      </c>
      <c r="C100" s="10" t="s">
        <v>45</v>
      </c>
      <c r="D100" s="9" t="s">
        <v>339</v>
      </c>
      <c r="E100" s="9" t="s">
        <v>67</v>
      </c>
      <c r="F100" s="11">
        <v>128773</v>
      </c>
      <c r="G100" s="10" t="s">
        <v>24</v>
      </c>
      <c r="H100" s="10" t="s">
        <v>25</v>
      </c>
      <c r="I100" s="11">
        <v>9000</v>
      </c>
      <c r="J100" s="13"/>
      <c r="K100" s="10" t="s">
        <v>34</v>
      </c>
      <c r="L100" s="10" t="s">
        <v>27</v>
      </c>
      <c r="M100" s="10" t="s">
        <v>35</v>
      </c>
      <c r="N100" s="19">
        <v>99</v>
      </c>
    </row>
    <row r="101" spans="1:14" x14ac:dyDescent="0.2">
      <c r="A101" s="8" t="s">
        <v>340</v>
      </c>
      <c r="B101" s="17" t="s">
        <v>341</v>
      </c>
      <c r="C101" s="10" t="s">
        <v>210</v>
      </c>
      <c r="D101" s="17" t="s">
        <v>207</v>
      </c>
      <c r="E101" s="17" t="s">
        <v>229</v>
      </c>
      <c r="F101" s="13">
        <v>128418</v>
      </c>
      <c r="G101" s="14" t="s">
        <v>75</v>
      </c>
      <c r="H101" s="14" t="s">
        <v>25</v>
      </c>
      <c r="I101" s="13"/>
      <c r="J101" s="12"/>
      <c r="K101" s="15" t="s">
        <v>2</v>
      </c>
      <c r="L101" s="10" t="s">
        <v>77</v>
      </c>
      <c r="M101" s="14" t="s">
        <v>78</v>
      </c>
      <c r="N101" s="19">
        <v>100</v>
      </c>
    </row>
    <row r="102" spans="1:14" hidden="1" x14ac:dyDescent="0.2">
      <c r="A102" s="8" t="s">
        <v>342</v>
      </c>
      <c r="B102" s="9" t="s">
        <v>118</v>
      </c>
      <c r="C102" s="10" t="s">
        <v>75</v>
      </c>
      <c r="D102" s="9" t="s">
        <v>343</v>
      </c>
      <c r="E102" s="9" t="s">
        <v>51</v>
      </c>
      <c r="F102" s="11">
        <v>127969</v>
      </c>
      <c r="G102" s="14" t="s">
        <v>24</v>
      </c>
      <c r="H102" s="14" t="s">
        <v>25</v>
      </c>
      <c r="I102" s="13"/>
      <c r="J102" s="13"/>
      <c r="K102" s="14" t="s">
        <v>26</v>
      </c>
      <c r="L102" s="10" t="s">
        <v>27</v>
      </c>
      <c r="M102" s="10" t="s">
        <v>28</v>
      </c>
      <c r="N102" s="19">
        <v>101</v>
      </c>
    </row>
    <row r="103" spans="1:14" hidden="1" x14ac:dyDescent="0.2">
      <c r="A103" s="8" t="s">
        <v>344</v>
      </c>
      <c r="B103" s="9" t="s">
        <v>20</v>
      </c>
      <c r="C103" s="10" t="s">
        <v>24</v>
      </c>
      <c r="D103" s="9" t="s">
        <v>345</v>
      </c>
      <c r="E103" s="9" t="s">
        <v>346</v>
      </c>
      <c r="F103" s="11">
        <v>127500</v>
      </c>
      <c r="G103" s="10" t="s">
        <v>24</v>
      </c>
      <c r="H103" s="10" t="s">
        <v>25</v>
      </c>
      <c r="I103" s="13"/>
      <c r="J103" s="13"/>
      <c r="K103" s="10" t="s">
        <v>26</v>
      </c>
      <c r="L103" s="10" t="s">
        <v>27</v>
      </c>
      <c r="M103" s="10" t="s">
        <v>28</v>
      </c>
      <c r="N103" s="19">
        <v>102</v>
      </c>
    </row>
    <row r="104" spans="1:14" hidden="1" x14ac:dyDescent="0.2">
      <c r="A104" s="16" t="s">
        <v>347</v>
      </c>
      <c r="B104" s="17" t="s">
        <v>348</v>
      </c>
      <c r="C104" s="14" t="s">
        <v>54</v>
      </c>
      <c r="D104" s="17" t="s">
        <v>151</v>
      </c>
      <c r="E104" s="17" t="s">
        <v>179</v>
      </c>
      <c r="F104" s="13">
        <v>127436</v>
      </c>
      <c r="G104" s="14" t="s">
        <v>24</v>
      </c>
      <c r="H104" s="14" t="s">
        <v>25</v>
      </c>
      <c r="I104" s="13">
        <v>7500</v>
      </c>
      <c r="J104" s="13"/>
      <c r="K104" s="14" t="s">
        <v>34</v>
      </c>
      <c r="L104" s="14" t="s">
        <v>27</v>
      </c>
      <c r="M104" s="14" t="s">
        <v>35</v>
      </c>
      <c r="N104" s="19">
        <v>103</v>
      </c>
    </row>
    <row r="105" spans="1:14" x14ac:dyDescent="0.2">
      <c r="A105" s="8" t="s">
        <v>349</v>
      </c>
      <c r="B105" s="9" t="s">
        <v>350</v>
      </c>
      <c r="C105" s="10" t="s">
        <v>24</v>
      </c>
      <c r="D105" s="9" t="s">
        <v>148</v>
      </c>
      <c r="E105" s="9" t="s">
        <v>229</v>
      </c>
      <c r="F105" s="11">
        <v>127373</v>
      </c>
      <c r="G105" s="10" t="s">
        <v>75</v>
      </c>
      <c r="H105" s="10" t="s">
        <v>25</v>
      </c>
      <c r="I105" s="12"/>
      <c r="J105" s="12"/>
      <c r="K105" s="10" t="s">
        <v>76</v>
      </c>
      <c r="L105" s="10" t="s">
        <v>77</v>
      </c>
      <c r="M105" s="10" t="s">
        <v>78</v>
      </c>
      <c r="N105" s="19">
        <v>104</v>
      </c>
    </row>
    <row r="106" spans="1:14" x14ac:dyDescent="0.2">
      <c r="A106" s="8" t="s">
        <v>351</v>
      </c>
      <c r="B106" s="9" t="s">
        <v>282</v>
      </c>
      <c r="C106" s="10" t="s">
        <v>41</v>
      </c>
      <c r="D106" s="9" t="s">
        <v>207</v>
      </c>
      <c r="E106" s="9" t="s">
        <v>229</v>
      </c>
      <c r="F106" s="13">
        <v>127318</v>
      </c>
      <c r="G106" s="18" t="s">
        <v>75</v>
      </c>
      <c r="H106" s="18" t="s">
        <v>25</v>
      </c>
      <c r="I106" s="12"/>
      <c r="J106" s="12"/>
      <c r="K106" s="18" t="s">
        <v>76</v>
      </c>
      <c r="L106" s="14" t="s">
        <v>77</v>
      </c>
      <c r="M106" s="14" t="s">
        <v>78</v>
      </c>
      <c r="N106" s="19">
        <v>105</v>
      </c>
    </row>
    <row r="107" spans="1:14" hidden="1" x14ac:dyDescent="0.2">
      <c r="A107" s="8" t="s">
        <v>352</v>
      </c>
      <c r="B107" s="9" t="s">
        <v>300</v>
      </c>
      <c r="C107" s="10" t="s">
        <v>24</v>
      </c>
      <c r="D107" s="9" t="s">
        <v>353</v>
      </c>
      <c r="E107" s="9" t="s">
        <v>354</v>
      </c>
      <c r="F107" s="11">
        <v>127000</v>
      </c>
      <c r="G107" s="10" t="s">
        <v>24</v>
      </c>
      <c r="H107" s="10" t="s">
        <v>25</v>
      </c>
      <c r="I107" s="11">
        <v>9000</v>
      </c>
      <c r="J107" s="12"/>
      <c r="K107" s="10" t="s">
        <v>34</v>
      </c>
      <c r="L107" s="10" t="s">
        <v>27</v>
      </c>
      <c r="M107" s="10" t="s">
        <v>35</v>
      </c>
      <c r="N107" s="19">
        <v>106</v>
      </c>
    </row>
    <row r="108" spans="1:14" x14ac:dyDescent="0.2">
      <c r="A108" s="8" t="s">
        <v>355</v>
      </c>
      <c r="B108" s="9" t="s">
        <v>356</v>
      </c>
      <c r="C108" s="10" t="s">
        <v>216</v>
      </c>
      <c r="D108" s="9" t="s">
        <v>73</v>
      </c>
      <c r="E108" s="9" t="s">
        <v>297</v>
      </c>
      <c r="F108" s="11">
        <v>126891</v>
      </c>
      <c r="G108" s="10" t="s">
        <v>75</v>
      </c>
      <c r="H108" s="14" t="s">
        <v>25</v>
      </c>
      <c r="I108" s="12"/>
      <c r="J108" s="12"/>
      <c r="K108" s="14" t="s">
        <v>76</v>
      </c>
      <c r="L108" s="10" t="s">
        <v>77</v>
      </c>
      <c r="M108" s="10" t="s">
        <v>78</v>
      </c>
      <c r="N108" s="19">
        <v>107</v>
      </c>
    </row>
    <row r="109" spans="1:14" hidden="1" x14ac:dyDescent="0.2">
      <c r="A109" s="8" t="s">
        <v>357</v>
      </c>
      <c r="B109" s="9" t="s">
        <v>358</v>
      </c>
      <c r="C109" s="10" t="s">
        <v>166</v>
      </c>
      <c r="D109" s="9" t="s">
        <v>359</v>
      </c>
      <c r="E109" s="9" t="s">
        <v>360</v>
      </c>
      <c r="F109" s="11">
        <v>126500</v>
      </c>
      <c r="G109" s="10" t="s">
        <v>24</v>
      </c>
      <c r="H109" s="10" t="s">
        <v>25</v>
      </c>
      <c r="I109" s="11">
        <v>5000</v>
      </c>
      <c r="J109" s="13"/>
      <c r="K109" s="10" t="s">
        <v>34</v>
      </c>
      <c r="L109" s="10" t="s">
        <v>27</v>
      </c>
      <c r="M109" s="10" t="s">
        <v>35</v>
      </c>
      <c r="N109" s="19">
        <v>108</v>
      </c>
    </row>
    <row r="110" spans="1:14" hidden="1" x14ac:dyDescent="0.2">
      <c r="A110" s="8" t="s">
        <v>361</v>
      </c>
      <c r="B110" s="9" t="s">
        <v>362</v>
      </c>
      <c r="C110" s="14"/>
      <c r="D110" s="9" t="s">
        <v>363</v>
      </c>
      <c r="E110" s="9" t="s">
        <v>70</v>
      </c>
      <c r="F110" s="11">
        <v>125816</v>
      </c>
      <c r="G110" s="10" t="s">
        <v>24</v>
      </c>
      <c r="H110" s="10" t="s">
        <v>25</v>
      </c>
      <c r="I110" s="13"/>
      <c r="J110" s="13"/>
      <c r="K110" s="10" t="s">
        <v>26</v>
      </c>
      <c r="L110" s="10" t="s">
        <v>27</v>
      </c>
      <c r="M110" s="10" t="s">
        <v>28</v>
      </c>
      <c r="N110" s="19">
        <v>109</v>
      </c>
    </row>
    <row r="111" spans="1:14" x14ac:dyDescent="0.2">
      <c r="A111" s="8" t="s">
        <v>364</v>
      </c>
      <c r="B111" s="9" t="s">
        <v>365</v>
      </c>
      <c r="C111" s="14"/>
      <c r="D111" s="37" t="s">
        <v>2726</v>
      </c>
      <c r="E111" s="9" t="s">
        <v>241</v>
      </c>
      <c r="F111" s="11">
        <v>125671</v>
      </c>
      <c r="G111" s="10" t="s">
        <v>75</v>
      </c>
      <c r="H111" s="10" t="s">
        <v>25</v>
      </c>
      <c r="I111" s="13"/>
      <c r="J111" s="13"/>
      <c r="K111" s="10" t="s">
        <v>76</v>
      </c>
      <c r="L111" s="10" t="s">
        <v>77</v>
      </c>
      <c r="M111" s="10" t="s">
        <v>78</v>
      </c>
      <c r="N111" s="19">
        <v>110</v>
      </c>
    </row>
    <row r="112" spans="1:14" hidden="1" x14ac:dyDescent="0.2">
      <c r="A112" s="8" t="s">
        <v>366</v>
      </c>
      <c r="B112" s="9" t="s">
        <v>367</v>
      </c>
      <c r="C112" s="10" t="s">
        <v>41</v>
      </c>
      <c r="D112" s="9" t="s">
        <v>368</v>
      </c>
      <c r="E112" s="9" t="s">
        <v>103</v>
      </c>
      <c r="F112" s="11">
        <v>125511</v>
      </c>
      <c r="G112" s="10" t="s">
        <v>24</v>
      </c>
      <c r="H112" s="10" t="s">
        <v>25</v>
      </c>
      <c r="I112" s="13"/>
      <c r="J112" s="13"/>
      <c r="K112" s="10" t="s">
        <v>26</v>
      </c>
      <c r="L112" s="10" t="s">
        <v>27</v>
      </c>
      <c r="M112" s="10" t="s">
        <v>28</v>
      </c>
      <c r="N112" s="19">
        <v>111</v>
      </c>
    </row>
    <row r="113" spans="1:14" hidden="1" x14ac:dyDescent="0.2">
      <c r="A113" s="8" t="s">
        <v>369</v>
      </c>
      <c r="B113" s="9" t="s">
        <v>287</v>
      </c>
      <c r="C113" s="10" t="s">
        <v>136</v>
      </c>
      <c r="D113" s="9" t="s">
        <v>160</v>
      </c>
      <c r="E113" s="9" t="s">
        <v>280</v>
      </c>
      <c r="F113" s="11">
        <v>125463</v>
      </c>
      <c r="G113" s="10" t="s">
        <v>24</v>
      </c>
      <c r="H113" s="10" t="s">
        <v>25</v>
      </c>
      <c r="I113" s="11">
        <v>9000</v>
      </c>
      <c r="J113" s="13"/>
      <c r="K113" s="10" t="s">
        <v>34</v>
      </c>
      <c r="L113" s="10" t="s">
        <v>27</v>
      </c>
      <c r="M113" s="10" t="s">
        <v>35</v>
      </c>
      <c r="N113" s="19">
        <v>112</v>
      </c>
    </row>
    <row r="114" spans="1:14" x14ac:dyDescent="0.2">
      <c r="A114" s="8" t="s">
        <v>370</v>
      </c>
      <c r="B114" s="17" t="s">
        <v>176</v>
      </c>
      <c r="C114" s="10" t="s">
        <v>41</v>
      </c>
      <c r="D114" s="17" t="s">
        <v>148</v>
      </c>
      <c r="E114" s="17" t="s">
        <v>116</v>
      </c>
      <c r="F114" s="11">
        <v>125156</v>
      </c>
      <c r="G114" s="10" t="s">
        <v>75</v>
      </c>
      <c r="H114" s="18" t="s">
        <v>25</v>
      </c>
      <c r="I114" s="12"/>
      <c r="J114" s="12"/>
      <c r="K114" s="18" t="s">
        <v>76</v>
      </c>
      <c r="L114" s="14" t="s">
        <v>77</v>
      </c>
      <c r="M114" s="14" t="s">
        <v>78</v>
      </c>
      <c r="N114" s="19">
        <v>113</v>
      </c>
    </row>
    <row r="115" spans="1:14" hidden="1" x14ac:dyDescent="0.2">
      <c r="A115" s="8" t="s">
        <v>371</v>
      </c>
      <c r="B115" s="9" t="s">
        <v>372</v>
      </c>
      <c r="C115" s="10" t="s">
        <v>75</v>
      </c>
      <c r="D115" s="9" t="s">
        <v>373</v>
      </c>
      <c r="E115" s="9" t="s">
        <v>33</v>
      </c>
      <c r="F115" s="11">
        <v>124916</v>
      </c>
      <c r="G115" s="10" t="s">
        <v>24</v>
      </c>
      <c r="H115" s="10" t="s">
        <v>25</v>
      </c>
      <c r="I115" s="11">
        <v>3500</v>
      </c>
      <c r="J115" s="13"/>
      <c r="K115" s="10" t="s">
        <v>26</v>
      </c>
      <c r="L115" s="10" t="s">
        <v>27</v>
      </c>
      <c r="M115" s="10" t="s">
        <v>28</v>
      </c>
      <c r="N115" s="19">
        <v>114</v>
      </c>
    </row>
    <row r="116" spans="1:14" hidden="1" x14ac:dyDescent="0.2">
      <c r="A116" s="16" t="s">
        <v>185</v>
      </c>
      <c r="B116" s="17" t="s">
        <v>374</v>
      </c>
      <c r="C116" s="14" t="s">
        <v>294</v>
      </c>
      <c r="D116" s="17" t="s">
        <v>375</v>
      </c>
      <c r="E116" s="17" t="s">
        <v>376</v>
      </c>
      <c r="F116" s="13">
        <v>124710</v>
      </c>
      <c r="G116" s="14" t="s">
        <v>24</v>
      </c>
      <c r="H116" s="14" t="s">
        <v>25</v>
      </c>
      <c r="I116" s="13">
        <v>6500</v>
      </c>
      <c r="J116" s="13"/>
      <c r="K116" s="14" t="s">
        <v>34</v>
      </c>
      <c r="L116" s="14" t="s">
        <v>27</v>
      </c>
      <c r="M116" s="14" t="s">
        <v>35</v>
      </c>
      <c r="N116" s="19">
        <v>115</v>
      </c>
    </row>
    <row r="117" spans="1:14" hidden="1" x14ac:dyDescent="0.2">
      <c r="A117" s="8" t="s">
        <v>377</v>
      </c>
      <c r="B117" s="9" t="s">
        <v>378</v>
      </c>
      <c r="C117" s="10" t="s">
        <v>157</v>
      </c>
      <c r="D117" s="9" t="s">
        <v>379</v>
      </c>
      <c r="E117" s="9" t="s">
        <v>319</v>
      </c>
      <c r="F117" s="11">
        <v>123704</v>
      </c>
      <c r="G117" s="10" t="s">
        <v>24</v>
      </c>
      <c r="H117" s="10" t="s">
        <v>25</v>
      </c>
      <c r="I117" s="13"/>
      <c r="J117" s="13"/>
      <c r="K117" s="10" t="s">
        <v>26</v>
      </c>
      <c r="L117" s="10" t="s">
        <v>27</v>
      </c>
      <c r="M117" s="10" t="s">
        <v>28</v>
      </c>
      <c r="N117" s="19">
        <v>116</v>
      </c>
    </row>
    <row r="118" spans="1:14" x14ac:dyDescent="0.2">
      <c r="A118" s="8" t="s">
        <v>380</v>
      </c>
      <c r="B118" s="9" t="s">
        <v>282</v>
      </c>
      <c r="C118" s="10" t="s">
        <v>81</v>
      </c>
      <c r="D118" s="9" t="s">
        <v>73</v>
      </c>
      <c r="E118" s="17" t="s">
        <v>381</v>
      </c>
      <c r="F118" s="12">
        <v>123605</v>
      </c>
      <c r="G118" s="18" t="s">
        <v>75</v>
      </c>
      <c r="H118" s="18" t="s">
        <v>25</v>
      </c>
      <c r="I118" s="11">
        <v>6000</v>
      </c>
      <c r="J118" s="12"/>
      <c r="K118" s="18" t="s">
        <v>76</v>
      </c>
      <c r="L118" s="14" t="s">
        <v>77</v>
      </c>
      <c r="M118" s="14" t="s">
        <v>78</v>
      </c>
      <c r="N118" s="19">
        <v>117</v>
      </c>
    </row>
    <row r="119" spans="1:14" hidden="1" x14ac:dyDescent="0.2">
      <c r="A119" s="8" t="s">
        <v>382</v>
      </c>
      <c r="B119" s="9" t="s">
        <v>49</v>
      </c>
      <c r="C119" s="10" t="s">
        <v>54</v>
      </c>
      <c r="D119" s="9" t="s">
        <v>193</v>
      </c>
      <c r="E119" s="9" t="s">
        <v>164</v>
      </c>
      <c r="F119" s="11">
        <v>123534</v>
      </c>
      <c r="G119" s="10" t="s">
        <v>24</v>
      </c>
      <c r="H119" s="10" t="s">
        <v>25</v>
      </c>
      <c r="I119" s="13"/>
      <c r="J119" s="13"/>
      <c r="K119" s="10" t="s">
        <v>26</v>
      </c>
      <c r="L119" s="10" t="s">
        <v>27</v>
      </c>
      <c r="M119" s="10" t="s">
        <v>28</v>
      </c>
      <c r="N119" s="19">
        <v>118</v>
      </c>
    </row>
    <row r="120" spans="1:14" hidden="1" x14ac:dyDescent="0.2">
      <c r="A120" s="8" t="s">
        <v>383</v>
      </c>
      <c r="B120" s="9" t="s">
        <v>53</v>
      </c>
      <c r="C120" s="10" t="s">
        <v>210</v>
      </c>
      <c r="D120" s="9" t="s">
        <v>384</v>
      </c>
      <c r="E120" s="9" t="s">
        <v>174</v>
      </c>
      <c r="F120" s="11">
        <v>123528</v>
      </c>
      <c r="G120" s="10" t="s">
        <v>24</v>
      </c>
      <c r="H120" s="10" t="s">
        <v>25</v>
      </c>
      <c r="I120" s="11">
        <v>7500</v>
      </c>
      <c r="J120" s="13"/>
      <c r="K120" s="10" t="s">
        <v>34</v>
      </c>
      <c r="L120" s="10" t="s">
        <v>27</v>
      </c>
      <c r="M120" s="10" t="s">
        <v>35</v>
      </c>
      <c r="N120" s="19">
        <v>119</v>
      </c>
    </row>
    <row r="121" spans="1:14" hidden="1" x14ac:dyDescent="0.2">
      <c r="A121" s="8" t="s">
        <v>385</v>
      </c>
      <c r="B121" s="9" t="s">
        <v>356</v>
      </c>
      <c r="C121" s="14"/>
      <c r="D121" s="9" t="s">
        <v>386</v>
      </c>
      <c r="E121" s="9" t="s">
        <v>387</v>
      </c>
      <c r="F121" s="11">
        <v>123265</v>
      </c>
      <c r="G121" s="14" t="s">
        <v>24</v>
      </c>
      <c r="H121" s="14" t="s">
        <v>25</v>
      </c>
      <c r="I121" s="12"/>
      <c r="J121" s="12"/>
      <c r="K121" s="14" t="s">
        <v>26</v>
      </c>
      <c r="L121" s="10" t="s">
        <v>27</v>
      </c>
      <c r="M121" s="10" t="s">
        <v>28</v>
      </c>
      <c r="N121" s="19">
        <v>120</v>
      </c>
    </row>
    <row r="122" spans="1:14" x14ac:dyDescent="0.2">
      <c r="A122" s="8" t="s">
        <v>388</v>
      </c>
      <c r="B122" s="9" t="s">
        <v>389</v>
      </c>
      <c r="C122" s="14"/>
      <c r="D122" s="9" t="s">
        <v>73</v>
      </c>
      <c r="E122" s="9" t="s">
        <v>106</v>
      </c>
      <c r="F122" s="11">
        <v>121793</v>
      </c>
      <c r="G122" s="10" t="s">
        <v>75</v>
      </c>
      <c r="H122" s="10" t="s">
        <v>25</v>
      </c>
      <c r="I122" s="12"/>
      <c r="J122" s="12"/>
      <c r="K122" s="10" t="s">
        <v>76</v>
      </c>
      <c r="L122" s="10" t="s">
        <v>77</v>
      </c>
      <c r="M122" s="10" t="s">
        <v>78</v>
      </c>
      <c r="N122" s="19">
        <v>121</v>
      </c>
    </row>
    <row r="123" spans="1:14" x14ac:dyDescent="0.2">
      <c r="A123" s="8" t="s">
        <v>390</v>
      </c>
      <c r="B123" s="9" t="s">
        <v>391</v>
      </c>
      <c r="C123" s="10" t="s">
        <v>25</v>
      </c>
      <c r="D123" s="9" t="s">
        <v>73</v>
      </c>
      <c r="E123" s="9" t="s">
        <v>106</v>
      </c>
      <c r="F123" s="11">
        <v>121521</v>
      </c>
      <c r="G123" s="10" t="s">
        <v>75</v>
      </c>
      <c r="H123" s="10" t="s">
        <v>25</v>
      </c>
      <c r="I123" s="13"/>
      <c r="J123" s="13"/>
      <c r="K123" s="10" t="s">
        <v>76</v>
      </c>
      <c r="L123" s="10" t="s">
        <v>77</v>
      </c>
      <c r="M123" s="10" t="s">
        <v>78</v>
      </c>
      <c r="N123" s="19">
        <v>122</v>
      </c>
    </row>
    <row r="124" spans="1:14" x14ac:dyDescent="0.2">
      <c r="A124" s="8" t="s">
        <v>392</v>
      </c>
      <c r="B124" s="9" t="s">
        <v>393</v>
      </c>
      <c r="C124" s="10" t="s">
        <v>75</v>
      </c>
      <c r="D124" s="37" t="s">
        <v>2726</v>
      </c>
      <c r="E124" s="9" t="s">
        <v>331</v>
      </c>
      <c r="F124" s="11">
        <v>121331</v>
      </c>
      <c r="G124" s="10" t="s">
        <v>75</v>
      </c>
      <c r="H124" s="10" t="s">
        <v>25</v>
      </c>
      <c r="I124" s="13"/>
      <c r="J124" s="13"/>
      <c r="K124" s="10" t="s">
        <v>76</v>
      </c>
      <c r="L124" s="10" t="s">
        <v>77</v>
      </c>
      <c r="M124" s="10" t="s">
        <v>78</v>
      </c>
      <c r="N124" s="19">
        <v>123</v>
      </c>
    </row>
    <row r="125" spans="1:14" x14ac:dyDescent="0.2">
      <c r="A125" s="8" t="s">
        <v>394</v>
      </c>
      <c r="B125" s="9" t="s">
        <v>293</v>
      </c>
      <c r="C125" s="10" t="s">
        <v>96</v>
      </c>
      <c r="D125" s="9" t="s">
        <v>148</v>
      </c>
      <c r="E125" s="9" t="s">
        <v>244</v>
      </c>
      <c r="F125" s="11">
        <v>121030</v>
      </c>
      <c r="G125" s="10" t="s">
        <v>75</v>
      </c>
      <c r="H125" s="10" t="s">
        <v>25</v>
      </c>
      <c r="I125" s="12"/>
      <c r="J125" s="12"/>
      <c r="K125" s="10" t="s">
        <v>76</v>
      </c>
      <c r="L125" s="10" t="s">
        <v>77</v>
      </c>
      <c r="M125" s="10" t="s">
        <v>78</v>
      </c>
      <c r="N125" s="19">
        <v>124</v>
      </c>
    </row>
    <row r="126" spans="1:14" hidden="1" x14ac:dyDescent="0.2">
      <c r="A126" s="16" t="s">
        <v>395</v>
      </c>
      <c r="B126" s="17" t="s">
        <v>40</v>
      </c>
      <c r="C126" s="14" t="s">
        <v>54</v>
      </c>
      <c r="D126" s="17" t="s">
        <v>151</v>
      </c>
      <c r="E126" s="17" t="s">
        <v>90</v>
      </c>
      <c r="F126" s="13">
        <v>120976</v>
      </c>
      <c r="G126" s="14" t="s">
        <v>24</v>
      </c>
      <c r="H126" s="14" t="s">
        <v>25</v>
      </c>
      <c r="I126" s="11">
        <v>10000</v>
      </c>
      <c r="J126" s="13"/>
      <c r="K126" s="14" t="s">
        <v>34</v>
      </c>
      <c r="L126" s="14" t="s">
        <v>27</v>
      </c>
      <c r="M126" s="14" t="s">
        <v>35</v>
      </c>
      <c r="N126" s="19">
        <v>125</v>
      </c>
    </row>
    <row r="127" spans="1:14" x14ac:dyDescent="0.2">
      <c r="A127" s="8" t="s">
        <v>396</v>
      </c>
      <c r="B127" s="9" t="s">
        <v>190</v>
      </c>
      <c r="C127" s="10" t="s">
        <v>24</v>
      </c>
      <c r="D127" s="9" t="s">
        <v>73</v>
      </c>
      <c r="E127" s="9" t="s">
        <v>280</v>
      </c>
      <c r="F127" s="11">
        <v>120841</v>
      </c>
      <c r="G127" s="10" t="s">
        <v>75</v>
      </c>
      <c r="H127" s="10" t="s">
        <v>25</v>
      </c>
      <c r="I127" s="13"/>
      <c r="J127" s="13"/>
      <c r="K127" s="10" t="s">
        <v>76</v>
      </c>
      <c r="L127" s="10" t="s">
        <v>77</v>
      </c>
      <c r="M127" s="10" t="s">
        <v>78</v>
      </c>
      <c r="N127" s="19">
        <v>126</v>
      </c>
    </row>
    <row r="128" spans="1:14" x14ac:dyDescent="0.2">
      <c r="A128" s="8" t="s">
        <v>397</v>
      </c>
      <c r="B128" s="9" t="s">
        <v>398</v>
      </c>
      <c r="C128" s="10" t="s">
        <v>45</v>
      </c>
      <c r="D128" s="9" t="s">
        <v>73</v>
      </c>
      <c r="E128" s="9" t="s">
        <v>280</v>
      </c>
      <c r="F128" s="11">
        <v>120801</v>
      </c>
      <c r="G128" s="10" t="s">
        <v>75</v>
      </c>
      <c r="H128" s="10" t="s">
        <v>25</v>
      </c>
      <c r="I128" s="11">
        <v>3000</v>
      </c>
      <c r="J128" s="12"/>
      <c r="K128" s="10" t="s">
        <v>76</v>
      </c>
      <c r="L128" s="10" t="s">
        <v>77</v>
      </c>
      <c r="M128" s="10" t="s">
        <v>78</v>
      </c>
      <c r="N128" s="19">
        <v>127</v>
      </c>
    </row>
    <row r="129" spans="1:14" hidden="1" x14ac:dyDescent="0.2">
      <c r="A129" s="8" t="s">
        <v>399</v>
      </c>
      <c r="B129" s="9" t="s">
        <v>190</v>
      </c>
      <c r="C129" s="10" t="s">
        <v>24</v>
      </c>
      <c r="D129" s="9" t="s">
        <v>400</v>
      </c>
      <c r="E129" s="9" t="s">
        <v>401</v>
      </c>
      <c r="F129" s="11">
        <v>120744</v>
      </c>
      <c r="G129" s="10" t="s">
        <v>24</v>
      </c>
      <c r="H129" s="10" t="s">
        <v>25</v>
      </c>
      <c r="I129" s="11">
        <v>16187</v>
      </c>
      <c r="J129" s="12"/>
      <c r="K129" s="10" t="s">
        <v>34</v>
      </c>
      <c r="L129" s="10" t="s">
        <v>27</v>
      </c>
      <c r="M129" s="10" t="s">
        <v>35</v>
      </c>
      <c r="N129" s="19">
        <v>128</v>
      </c>
    </row>
    <row r="130" spans="1:14" hidden="1" x14ac:dyDescent="0.2">
      <c r="A130" s="8" t="s">
        <v>402</v>
      </c>
      <c r="B130" s="9" t="s">
        <v>403</v>
      </c>
      <c r="C130" s="10" t="s">
        <v>41</v>
      </c>
      <c r="D130" s="9" t="s">
        <v>404</v>
      </c>
      <c r="E130" s="9" t="s">
        <v>405</v>
      </c>
      <c r="F130" s="11">
        <v>120561</v>
      </c>
      <c r="G130" s="10" t="s">
        <v>24</v>
      </c>
      <c r="H130" s="10" t="s">
        <v>25</v>
      </c>
      <c r="I130" s="11">
        <v>9500</v>
      </c>
      <c r="J130" s="12"/>
      <c r="K130" s="10" t="s">
        <v>34</v>
      </c>
      <c r="L130" s="10" t="s">
        <v>27</v>
      </c>
      <c r="M130" s="10" t="s">
        <v>35</v>
      </c>
      <c r="N130" s="19">
        <v>129</v>
      </c>
    </row>
    <row r="131" spans="1:14" x14ac:dyDescent="0.2">
      <c r="A131" s="8" t="s">
        <v>29</v>
      </c>
      <c r="B131" s="9" t="s">
        <v>105</v>
      </c>
      <c r="C131" s="10" t="s">
        <v>406</v>
      </c>
      <c r="D131" s="9" t="s">
        <v>73</v>
      </c>
      <c r="E131" s="9" t="s">
        <v>280</v>
      </c>
      <c r="F131" s="11">
        <v>120300</v>
      </c>
      <c r="G131" s="10" t="s">
        <v>75</v>
      </c>
      <c r="H131" s="10" t="s">
        <v>25</v>
      </c>
      <c r="I131" s="12"/>
      <c r="J131" s="12"/>
      <c r="K131" s="10" t="s">
        <v>76</v>
      </c>
      <c r="L131" s="10" t="s">
        <v>77</v>
      </c>
      <c r="M131" s="10" t="s">
        <v>78</v>
      </c>
      <c r="N131" s="19">
        <v>130</v>
      </c>
    </row>
    <row r="132" spans="1:14" hidden="1" x14ac:dyDescent="0.2">
      <c r="A132" s="8" t="s">
        <v>407</v>
      </c>
      <c r="B132" s="9" t="s">
        <v>49</v>
      </c>
      <c r="C132" s="10" t="s">
        <v>41</v>
      </c>
      <c r="D132" s="9" t="s">
        <v>408</v>
      </c>
      <c r="E132" s="9" t="s">
        <v>409</v>
      </c>
      <c r="F132" s="11">
        <v>120000</v>
      </c>
      <c r="G132" s="10" t="s">
        <v>24</v>
      </c>
      <c r="H132" s="10" t="s">
        <v>25</v>
      </c>
      <c r="I132" s="13"/>
      <c r="J132" s="13"/>
      <c r="K132" s="10" t="s">
        <v>26</v>
      </c>
      <c r="L132" s="10" t="s">
        <v>27</v>
      </c>
      <c r="M132" s="10" t="s">
        <v>28</v>
      </c>
      <c r="N132" s="19">
        <v>131</v>
      </c>
    </row>
    <row r="133" spans="1:14" hidden="1" x14ac:dyDescent="0.2">
      <c r="A133" s="8" t="s">
        <v>410</v>
      </c>
      <c r="B133" s="9" t="s">
        <v>58</v>
      </c>
      <c r="C133" s="10" t="s">
        <v>136</v>
      </c>
      <c r="D133" s="9" t="s">
        <v>411</v>
      </c>
      <c r="E133" s="9" t="s">
        <v>336</v>
      </c>
      <c r="F133" s="11">
        <v>119542</v>
      </c>
      <c r="G133" s="10" t="s">
        <v>24</v>
      </c>
      <c r="H133" s="10" t="s">
        <v>25</v>
      </c>
      <c r="I133" s="11">
        <v>9000</v>
      </c>
      <c r="J133" s="12"/>
      <c r="K133" s="10" t="s">
        <v>34</v>
      </c>
      <c r="L133" s="10" t="s">
        <v>27</v>
      </c>
      <c r="M133" s="10" t="s">
        <v>35</v>
      </c>
      <c r="N133" s="19">
        <v>132</v>
      </c>
    </row>
    <row r="134" spans="1:14" x14ac:dyDescent="0.2">
      <c r="A134" s="8" t="s">
        <v>412</v>
      </c>
      <c r="B134" s="9" t="s">
        <v>413</v>
      </c>
      <c r="C134" s="14"/>
      <c r="D134" s="9" t="s">
        <v>73</v>
      </c>
      <c r="E134" s="9" t="s">
        <v>219</v>
      </c>
      <c r="F134" s="11">
        <v>119228</v>
      </c>
      <c r="G134" s="10" t="s">
        <v>75</v>
      </c>
      <c r="H134" s="10" t="s">
        <v>25</v>
      </c>
      <c r="I134" s="13"/>
      <c r="J134" s="13"/>
      <c r="K134" s="10" t="s">
        <v>76</v>
      </c>
      <c r="L134" s="10" t="s">
        <v>77</v>
      </c>
      <c r="M134" s="10" t="s">
        <v>78</v>
      </c>
      <c r="N134" s="19">
        <v>133</v>
      </c>
    </row>
    <row r="135" spans="1:14" x14ac:dyDescent="0.2">
      <c r="A135" s="8" t="s">
        <v>414</v>
      </c>
      <c r="B135" s="9" t="s">
        <v>415</v>
      </c>
      <c r="C135" s="10" t="s">
        <v>81</v>
      </c>
      <c r="D135" s="9" t="s">
        <v>73</v>
      </c>
      <c r="E135" s="9" t="s">
        <v>231</v>
      </c>
      <c r="F135" s="12">
        <v>119174</v>
      </c>
      <c r="G135" s="18" t="s">
        <v>75</v>
      </c>
      <c r="H135" s="18" t="s">
        <v>25</v>
      </c>
      <c r="I135" s="12"/>
      <c r="J135" s="12"/>
      <c r="K135" s="18" t="s">
        <v>76</v>
      </c>
      <c r="L135" s="10" t="s">
        <v>77</v>
      </c>
      <c r="M135" s="10" t="s">
        <v>78</v>
      </c>
      <c r="N135" s="19">
        <v>134</v>
      </c>
    </row>
    <row r="136" spans="1:14" x14ac:dyDescent="0.2">
      <c r="A136" s="16" t="s">
        <v>416</v>
      </c>
      <c r="B136" s="9" t="s">
        <v>417</v>
      </c>
      <c r="C136" s="10" t="s">
        <v>210</v>
      </c>
      <c r="D136" s="9" t="s">
        <v>73</v>
      </c>
      <c r="E136" s="9" t="s">
        <v>418</v>
      </c>
      <c r="F136" s="13">
        <v>118378</v>
      </c>
      <c r="G136" s="10" t="s">
        <v>75</v>
      </c>
      <c r="H136" s="18" t="s">
        <v>25</v>
      </c>
      <c r="I136" s="12"/>
      <c r="J136" s="12"/>
      <c r="K136" s="18" t="s">
        <v>76</v>
      </c>
      <c r="L136" s="14" t="s">
        <v>77</v>
      </c>
      <c r="M136" s="14" t="s">
        <v>78</v>
      </c>
      <c r="N136" s="19">
        <v>135</v>
      </c>
    </row>
    <row r="137" spans="1:14" x14ac:dyDescent="0.2">
      <c r="A137" s="8" t="s">
        <v>419</v>
      </c>
      <c r="B137" s="9" t="s">
        <v>420</v>
      </c>
      <c r="C137" s="10" t="s">
        <v>81</v>
      </c>
      <c r="D137" s="37" t="s">
        <v>2726</v>
      </c>
      <c r="E137" s="9" t="s">
        <v>106</v>
      </c>
      <c r="F137" s="11">
        <v>118220</v>
      </c>
      <c r="G137" s="18" t="s">
        <v>75</v>
      </c>
      <c r="H137" s="18" t="s">
        <v>25</v>
      </c>
      <c r="I137" s="11"/>
      <c r="J137" s="12"/>
      <c r="K137" s="10" t="s">
        <v>76</v>
      </c>
      <c r="L137" s="10" t="s">
        <v>77</v>
      </c>
      <c r="M137" s="10" t="s">
        <v>78</v>
      </c>
      <c r="N137" s="19">
        <v>136</v>
      </c>
    </row>
    <row r="138" spans="1:14" x14ac:dyDescent="0.2">
      <c r="A138" s="8" t="s">
        <v>421</v>
      </c>
      <c r="B138" s="9" t="s">
        <v>101</v>
      </c>
      <c r="C138" s="10" t="s">
        <v>31</v>
      </c>
      <c r="D138" s="9" t="s">
        <v>73</v>
      </c>
      <c r="E138" s="9" t="s">
        <v>250</v>
      </c>
      <c r="F138" s="11">
        <v>118079</v>
      </c>
      <c r="G138" s="10" t="s">
        <v>75</v>
      </c>
      <c r="H138" s="10" t="s">
        <v>25</v>
      </c>
      <c r="I138" s="12"/>
      <c r="J138" s="12"/>
      <c r="K138" s="10" t="s">
        <v>76</v>
      </c>
      <c r="L138" s="10" t="s">
        <v>77</v>
      </c>
      <c r="M138" s="10" t="s">
        <v>78</v>
      </c>
      <c r="N138" s="19">
        <v>137</v>
      </c>
    </row>
    <row r="139" spans="1:14" x14ac:dyDescent="0.2">
      <c r="A139" s="8" t="s">
        <v>422</v>
      </c>
      <c r="B139" s="9" t="s">
        <v>423</v>
      </c>
      <c r="C139" s="14"/>
      <c r="D139" s="9" t="s">
        <v>73</v>
      </c>
      <c r="E139" s="9" t="s">
        <v>219</v>
      </c>
      <c r="F139" s="13">
        <v>117929</v>
      </c>
      <c r="G139" s="10" t="s">
        <v>75</v>
      </c>
      <c r="H139" s="14" t="s">
        <v>25</v>
      </c>
      <c r="I139" s="12"/>
      <c r="J139" s="12"/>
      <c r="K139" s="14" t="s">
        <v>76</v>
      </c>
      <c r="L139" s="10" t="s">
        <v>77</v>
      </c>
      <c r="M139" s="10" t="s">
        <v>78</v>
      </c>
      <c r="N139" s="19">
        <v>138</v>
      </c>
    </row>
    <row r="140" spans="1:14" x14ac:dyDescent="0.2">
      <c r="A140" s="8" t="s">
        <v>424</v>
      </c>
      <c r="B140" s="9" t="s">
        <v>118</v>
      </c>
      <c r="C140" s="10" t="s">
        <v>54</v>
      </c>
      <c r="D140" s="9" t="s">
        <v>148</v>
      </c>
      <c r="E140" s="9" t="s">
        <v>244</v>
      </c>
      <c r="F140" s="11">
        <v>117843</v>
      </c>
      <c r="G140" s="10" t="s">
        <v>75</v>
      </c>
      <c r="H140" s="10" t="s">
        <v>25</v>
      </c>
      <c r="I140" s="13"/>
      <c r="J140" s="13"/>
      <c r="K140" s="10" t="s">
        <v>76</v>
      </c>
      <c r="L140" s="10" t="s">
        <v>77</v>
      </c>
      <c r="M140" s="10" t="s">
        <v>78</v>
      </c>
      <c r="N140" s="19">
        <v>139</v>
      </c>
    </row>
    <row r="141" spans="1:14" hidden="1" x14ac:dyDescent="0.2">
      <c r="A141" s="8" t="s">
        <v>425</v>
      </c>
      <c r="B141" s="9" t="s">
        <v>426</v>
      </c>
      <c r="C141" s="14" t="s">
        <v>54</v>
      </c>
      <c r="D141" s="9" t="s">
        <v>427</v>
      </c>
      <c r="E141" s="9" t="s">
        <v>70</v>
      </c>
      <c r="F141" s="13">
        <v>117300</v>
      </c>
      <c r="G141" s="14" t="s">
        <v>24</v>
      </c>
      <c r="H141" s="14" t="s">
        <v>25</v>
      </c>
      <c r="I141" s="12"/>
      <c r="J141" s="12"/>
      <c r="K141" s="14" t="s">
        <v>26</v>
      </c>
      <c r="L141" s="10" t="s">
        <v>27</v>
      </c>
      <c r="M141" s="10" t="s">
        <v>28</v>
      </c>
      <c r="N141" s="19">
        <v>140</v>
      </c>
    </row>
    <row r="142" spans="1:14" x14ac:dyDescent="0.2">
      <c r="A142" s="8" t="s">
        <v>428</v>
      </c>
      <c r="B142" s="9" t="s">
        <v>429</v>
      </c>
      <c r="C142" s="18" t="s">
        <v>24</v>
      </c>
      <c r="D142" s="9" t="s">
        <v>73</v>
      </c>
      <c r="E142" s="9" t="s">
        <v>219</v>
      </c>
      <c r="F142" s="11">
        <v>117247</v>
      </c>
      <c r="G142" s="10" t="s">
        <v>75</v>
      </c>
      <c r="H142" s="18" t="s">
        <v>25</v>
      </c>
      <c r="I142" s="12"/>
      <c r="J142" s="12"/>
      <c r="K142" s="14" t="s">
        <v>76</v>
      </c>
      <c r="L142" s="14" t="s">
        <v>77</v>
      </c>
      <c r="M142" s="14" t="s">
        <v>78</v>
      </c>
      <c r="N142" s="19">
        <v>141</v>
      </c>
    </row>
    <row r="143" spans="1:14" hidden="1" x14ac:dyDescent="0.2">
      <c r="A143" s="16" t="s">
        <v>430</v>
      </c>
      <c r="B143" s="17" t="s">
        <v>431</v>
      </c>
      <c r="C143" s="10" t="s">
        <v>101</v>
      </c>
      <c r="D143" s="17" t="s">
        <v>432</v>
      </c>
      <c r="E143" s="17" t="s">
        <v>56</v>
      </c>
      <c r="F143" s="11">
        <v>116719</v>
      </c>
      <c r="G143" s="10" t="s">
        <v>24</v>
      </c>
      <c r="H143" s="10" t="s">
        <v>25</v>
      </c>
      <c r="I143" s="11">
        <v>23281</v>
      </c>
      <c r="J143" s="12"/>
      <c r="K143" s="14" t="s">
        <v>34</v>
      </c>
      <c r="L143" s="14" t="s">
        <v>27</v>
      </c>
      <c r="M143" s="14" t="s">
        <v>35</v>
      </c>
      <c r="N143" s="19">
        <v>142</v>
      </c>
    </row>
    <row r="144" spans="1:14" x14ac:dyDescent="0.2">
      <c r="A144" s="8" t="s">
        <v>433</v>
      </c>
      <c r="B144" s="9" t="s">
        <v>338</v>
      </c>
      <c r="C144" s="10" t="s">
        <v>59</v>
      </c>
      <c r="D144" s="9" t="s">
        <v>73</v>
      </c>
      <c r="E144" s="9" t="s">
        <v>231</v>
      </c>
      <c r="F144" s="11">
        <v>116700</v>
      </c>
      <c r="G144" s="10" t="s">
        <v>75</v>
      </c>
      <c r="H144" s="10" t="s">
        <v>25</v>
      </c>
      <c r="I144" s="11">
        <v>3000</v>
      </c>
      <c r="J144" s="13"/>
      <c r="K144" s="10" t="s">
        <v>76</v>
      </c>
      <c r="L144" s="10" t="s">
        <v>77</v>
      </c>
      <c r="M144" s="10" t="s">
        <v>78</v>
      </c>
      <c r="N144" s="19">
        <v>143</v>
      </c>
    </row>
    <row r="145" spans="1:14" hidden="1" x14ac:dyDescent="0.2">
      <c r="A145" s="8" t="s">
        <v>434</v>
      </c>
      <c r="B145" s="9" t="s">
        <v>435</v>
      </c>
      <c r="C145" s="10" t="s">
        <v>41</v>
      </c>
      <c r="D145" s="9" t="s">
        <v>436</v>
      </c>
      <c r="E145" s="9" t="s">
        <v>74</v>
      </c>
      <c r="F145" s="11">
        <v>116677</v>
      </c>
      <c r="G145" s="10" t="s">
        <v>24</v>
      </c>
      <c r="H145" s="10" t="s">
        <v>25</v>
      </c>
      <c r="I145" s="11">
        <v>8000</v>
      </c>
      <c r="J145" s="12"/>
      <c r="K145" s="10" t="s">
        <v>34</v>
      </c>
      <c r="L145" s="10" t="s">
        <v>27</v>
      </c>
      <c r="M145" s="10" t="s">
        <v>35</v>
      </c>
      <c r="N145" s="19">
        <v>144</v>
      </c>
    </row>
    <row r="146" spans="1:14" x14ac:dyDescent="0.2">
      <c r="A146" s="8" t="s">
        <v>437</v>
      </c>
      <c r="B146" s="9" t="s">
        <v>438</v>
      </c>
      <c r="C146" s="14"/>
      <c r="D146" s="9" t="s">
        <v>207</v>
      </c>
      <c r="E146" s="9" t="s">
        <v>116</v>
      </c>
      <c r="F146" s="11">
        <v>116598</v>
      </c>
      <c r="G146" s="10" t="s">
        <v>75</v>
      </c>
      <c r="H146" s="10" t="s">
        <v>25</v>
      </c>
      <c r="I146" s="12"/>
      <c r="J146" s="12"/>
      <c r="K146" s="10" t="s">
        <v>76</v>
      </c>
      <c r="L146" s="10" t="s">
        <v>77</v>
      </c>
      <c r="M146" s="10" t="s">
        <v>78</v>
      </c>
      <c r="N146" s="19">
        <v>145</v>
      </c>
    </row>
    <row r="147" spans="1:14" hidden="1" x14ac:dyDescent="0.2">
      <c r="A147" s="8" t="s">
        <v>439</v>
      </c>
      <c r="B147" s="9" t="s">
        <v>440</v>
      </c>
      <c r="C147" s="10" t="s">
        <v>75</v>
      </c>
      <c r="D147" s="9" t="s">
        <v>274</v>
      </c>
      <c r="E147" s="9" t="s">
        <v>324</v>
      </c>
      <c r="F147" s="11">
        <v>115914</v>
      </c>
      <c r="G147" s="10" t="s">
        <v>24</v>
      </c>
      <c r="H147" s="10" t="s">
        <v>25</v>
      </c>
      <c r="I147" s="11">
        <v>9000</v>
      </c>
      <c r="J147" s="13"/>
      <c r="K147" s="10" t="s">
        <v>34</v>
      </c>
      <c r="L147" s="10" t="s">
        <v>27</v>
      </c>
      <c r="M147" s="10" t="s">
        <v>35</v>
      </c>
      <c r="N147" s="19">
        <v>146</v>
      </c>
    </row>
    <row r="148" spans="1:14" hidden="1" x14ac:dyDescent="0.2">
      <c r="A148" s="8" t="s">
        <v>441</v>
      </c>
      <c r="B148" s="9" t="s">
        <v>442</v>
      </c>
      <c r="C148" s="14"/>
      <c r="D148" s="9" t="s">
        <v>443</v>
      </c>
      <c r="E148" s="9" t="s">
        <v>444</v>
      </c>
      <c r="F148" s="11">
        <v>115850</v>
      </c>
      <c r="G148" s="10" t="s">
        <v>24</v>
      </c>
      <c r="H148" s="10" t="s">
        <v>25</v>
      </c>
      <c r="I148" s="11">
        <v>8000</v>
      </c>
      <c r="J148" s="13"/>
      <c r="K148" s="10" t="s">
        <v>34</v>
      </c>
      <c r="L148" s="10" t="s">
        <v>27</v>
      </c>
      <c r="M148" s="10" t="s">
        <v>35</v>
      </c>
      <c r="N148" s="19">
        <v>147</v>
      </c>
    </row>
    <row r="149" spans="1:14" x14ac:dyDescent="0.2">
      <c r="A149" s="8" t="s">
        <v>445</v>
      </c>
      <c r="B149" s="9" t="s">
        <v>446</v>
      </c>
      <c r="C149" s="14"/>
      <c r="D149" s="9" t="s">
        <v>148</v>
      </c>
      <c r="E149" s="9" t="s">
        <v>250</v>
      </c>
      <c r="F149" s="12">
        <v>115758</v>
      </c>
      <c r="G149" s="18" t="s">
        <v>75</v>
      </c>
      <c r="H149" s="18" t="s">
        <v>25</v>
      </c>
      <c r="I149" s="12"/>
      <c r="J149" s="12"/>
      <c r="K149" s="18" t="s">
        <v>76</v>
      </c>
      <c r="L149" s="14" t="s">
        <v>77</v>
      </c>
      <c r="M149" s="14" t="s">
        <v>78</v>
      </c>
      <c r="N149" s="19">
        <v>148</v>
      </c>
    </row>
    <row r="150" spans="1:14" hidden="1" x14ac:dyDescent="0.2">
      <c r="A150" s="8" t="s">
        <v>447</v>
      </c>
      <c r="B150" s="9" t="s">
        <v>448</v>
      </c>
      <c r="C150" s="10" t="s">
        <v>157</v>
      </c>
      <c r="D150" s="9" t="s">
        <v>449</v>
      </c>
      <c r="E150" s="9" t="s">
        <v>90</v>
      </c>
      <c r="F150" s="11">
        <v>115559</v>
      </c>
      <c r="G150" s="10" t="s">
        <v>24</v>
      </c>
      <c r="H150" s="10" t="s">
        <v>25</v>
      </c>
      <c r="I150" s="11">
        <v>10000</v>
      </c>
      <c r="J150" s="13"/>
      <c r="K150" s="10" t="s">
        <v>34</v>
      </c>
      <c r="L150" s="10" t="s">
        <v>27</v>
      </c>
      <c r="M150" s="10" t="s">
        <v>35</v>
      </c>
      <c r="N150" s="19">
        <v>149</v>
      </c>
    </row>
    <row r="151" spans="1:14" x14ac:dyDescent="0.2">
      <c r="A151" s="8" t="s">
        <v>450</v>
      </c>
      <c r="B151" s="9" t="s">
        <v>451</v>
      </c>
      <c r="C151" s="10" t="s">
        <v>166</v>
      </c>
      <c r="D151" s="9" t="s">
        <v>73</v>
      </c>
      <c r="E151" s="9" t="s">
        <v>174</v>
      </c>
      <c r="F151" s="11">
        <v>115382</v>
      </c>
      <c r="G151" s="10" t="s">
        <v>75</v>
      </c>
      <c r="H151" s="18" t="s">
        <v>25</v>
      </c>
      <c r="I151" s="13"/>
      <c r="J151" s="13"/>
      <c r="K151" s="14" t="s">
        <v>76</v>
      </c>
      <c r="L151" s="14" t="s">
        <v>77</v>
      </c>
      <c r="M151" s="14" t="s">
        <v>78</v>
      </c>
      <c r="N151" s="19">
        <v>150</v>
      </c>
    </row>
    <row r="152" spans="1:14" hidden="1" x14ac:dyDescent="0.2">
      <c r="A152" s="8" t="s">
        <v>452</v>
      </c>
      <c r="B152" s="9" t="s">
        <v>273</v>
      </c>
      <c r="C152" s="14"/>
      <c r="D152" s="9" t="s">
        <v>160</v>
      </c>
      <c r="E152" s="9" t="s">
        <v>453</v>
      </c>
      <c r="F152" s="11">
        <v>115303</v>
      </c>
      <c r="G152" s="10" t="s">
        <v>24</v>
      </c>
      <c r="H152" s="10" t="s">
        <v>25</v>
      </c>
      <c r="I152" s="11">
        <v>8500</v>
      </c>
      <c r="J152" s="12"/>
      <c r="K152" s="10" t="s">
        <v>34</v>
      </c>
      <c r="L152" s="10" t="s">
        <v>27</v>
      </c>
      <c r="M152" s="10" t="s">
        <v>35</v>
      </c>
      <c r="N152" s="19">
        <v>151</v>
      </c>
    </row>
    <row r="153" spans="1:14" x14ac:dyDescent="0.2">
      <c r="A153" s="8" t="s">
        <v>454</v>
      </c>
      <c r="B153" s="9" t="s">
        <v>455</v>
      </c>
      <c r="C153" s="10" t="s">
        <v>216</v>
      </c>
      <c r="D153" s="9" t="s">
        <v>73</v>
      </c>
      <c r="E153" s="9" t="s">
        <v>106</v>
      </c>
      <c r="F153" s="11">
        <v>115282</v>
      </c>
      <c r="G153" s="10" t="s">
        <v>75</v>
      </c>
      <c r="H153" s="10" t="s">
        <v>25</v>
      </c>
      <c r="I153" s="13"/>
      <c r="J153" s="13"/>
      <c r="K153" s="10" t="s">
        <v>76</v>
      </c>
      <c r="L153" s="10" t="s">
        <v>77</v>
      </c>
      <c r="M153" s="10" t="s">
        <v>78</v>
      </c>
      <c r="N153" s="19">
        <v>152</v>
      </c>
    </row>
    <row r="154" spans="1:14" hidden="1" x14ac:dyDescent="0.2">
      <c r="A154" s="8" t="s">
        <v>456</v>
      </c>
      <c r="B154" s="9" t="s">
        <v>457</v>
      </c>
      <c r="C154" s="14"/>
      <c r="D154" s="9" t="s">
        <v>256</v>
      </c>
      <c r="E154" s="9" t="s">
        <v>113</v>
      </c>
      <c r="F154" s="11">
        <v>114446</v>
      </c>
      <c r="G154" s="10" t="s">
        <v>24</v>
      </c>
      <c r="H154" s="10" t="s">
        <v>25</v>
      </c>
      <c r="I154" s="13"/>
      <c r="J154" s="13"/>
      <c r="K154" s="10" t="s">
        <v>26</v>
      </c>
      <c r="L154" s="10" t="s">
        <v>27</v>
      </c>
      <c r="M154" s="10" t="s">
        <v>28</v>
      </c>
      <c r="N154" s="19">
        <v>153</v>
      </c>
    </row>
    <row r="155" spans="1:14" x14ac:dyDescent="0.2">
      <c r="A155" s="8" t="s">
        <v>458</v>
      </c>
      <c r="B155" s="9" t="s">
        <v>459</v>
      </c>
      <c r="C155" s="10" t="s">
        <v>210</v>
      </c>
      <c r="D155" s="9" t="s">
        <v>73</v>
      </c>
      <c r="E155" s="9" t="s">
        <v>360</v>
      </c>
      <c r="F155" s="11">
        <v>114418</v>
      </c>
      <c r="G155" s="18" t="s">
        <v>75</v>
      </c>
      <c r="H155" s="18" t="s">
        <v>25</v>
      </c>
      <c r="I155" s="12"/>
      <c r="J155" s="12"/>
      <c r="K155" s="18" t="s">
        <v>76</v>
      </c>
      <c r="L155" s="10" t="s">
        <v>77</v>
      </c>
      <c r="M155" s="10" t="s">
        <v>78</v>
      </c>
      <c r="N155" s="19">
        <v>154</v>
      </c>
    </row>
    <row r="156" spans="1:14" hidden="1" x14ac:dyDescent="0.2">
      <c r="A156" s="8" t="s">
        <v>460</v>
      </c>
      <c r="B156" s="9" t="s">
        <v>461</v>
      </c>
      <c r="C156" s="10" t="s">
        <v>45</v>
      </c>
      <c r="D156" s="9" t="s">
        <v>462</v>
      </c>
      <c r="E156" s="9" t="s">
        <v>463</v>
      </c>
      <c r="F156" s="11">
        <v>114406</v>
      </c>
      <c r="G156" s="10" t="s">
        <v>24</v>
      </c>
      <c r="H156" s="10" t="s">
        <v>25</v>
      </c>
      <c r="I156" s="13"/>
      <c r="J156" s="13"/>
      <c r="K156" s="10" t="s">
        <v>26</v>
      </c>
      <c r="L156" s="10" t="s">
        <v>27</v>
      </c>
      <c r="M156" s="10" t="s">
        <v>28</v>
      </c>
      <c r="N156" s="19">
        <v>155</v>
      </c>
    </row>
    <row r="157" spans="1:14" hidden="1" x14ac:dyDescent="0.2">
      <c r="A157" s="16" t="s">
        <v>464</v>
      </c>
      <c r="B157" s="17" t="s">
        <v>465</v>
      </c>
      <c r="C157" s="10" t="s">
        <v>59</v>
      </c>
      <c r="D157" s="17" t="s">
        <v>160</v>
      </c>
      <c r="E157" s="17" t="s">
        <v>466</v>
      </c>
      <c r="F157" s="13">
        <v>113946</v>
      </c>
      <c r="G157" s="10" t="s">
        <v>24</v>
      </c>
      <c r="H157" s="10" t="s">
        <v>25</v>
      </c>
      <c r="I157" s="11">
        <v>8500</v>
      </c>
      <c r="J157" s="12"/>
      <c r="K157" s="14" t="s">
        <v>34</v>
      </c>
      <c r="L157" s="14" t="s">
        <v>27</v>
      </c>
      <c r="M157" s="14" t="s">
        <v>35</v>
      </c>
      <c r="N157" s="19">
        <v>156</v>
      </c>
    </row>
    <row r="158" spans="1:14" x14ac:dyDescent="0.2">
      <c r="A158" s="8" t="s">
        <v>217</v>
      </c>
      <c r="B158" s="9" t="s">
        <v>467</v>
      </c>
      <c r="C158" s="10" t="s">
        <v>25</v>
      </c>
      <c r="D158" s="9" t="s">
        <v>73</v>
      </c>
      <c r="E158" s="9" t="s">
        <v>453</v>
      </c>
      <c r="F158" s="11">
        <v>113642</v>
      </c>
      <c r="G158" s="10" t="s">
        <v>75</v>
      </c>
      <c r="H158" s="10" t="s">
        <v>25</v>
      </c>
      <c r="I158" s="11">
        <v>3000</v>
      </c>
      <c r="J158" s="13"/>
      <c r="K158" s="10" t="s">
        <v>76</v>
      </c>
      <c r="L158" s="10" t="s">
        <v>77</v>
      </c>
      <c r="M158" s="10" t="s">
        <v>78</v>
      </c>
      <c r="N158" s="19">
        <v>157</v>
      </c>
    </row>
    <row r="159" spans="1:14" x14ac:dyDescent="0.2">
      <c r="A159" s="8" t="s">
        <v>468</v>
      </c>
      <c r="B159" s="9" t="s">
        <v>469</v>
      </c>
      <c r="C159" s="14" t="s">
        <v>25</v>
      </c>
      <c r="D159" s="9" t="s">
        <v>73</v>
      </c>
      <c r="E159" s="9" t="s">
        <v>470</v>
      </c>
      <c r="F159" s="11">
        <v>113447</v>
      </c>
      <c r="G159" s="10" t="s">
        <v>75</v>
      </c>
      <c r="H159" s="14" t="s">
        <v>25</v>
      </c>
      <c r="I159" s="12"/>
      <c r="J159" s="12"/>
      <c r="K159" s="14" t="s">
        <v>76</v>
      </c>
      <c r="L159" s="10" t="s">
        <v>77</v>
      </c>
      <c r="M159" s="10" t="s">
        <v>78</v>
      </c>
      <c r="N159" s="19">
        <v>158</v>
      </c>
    </row>
    <row r="160" spans="1:14" hidden="1" x14ac:dyDescent="0.2">
      <c r="A160" s="8" t="s">
        <v>471</v>
      </c>
      <c r="B160" s="9" t="s">
        <v>72</v>
      </c>
      <c r="C160" s="10" t="s">
        <v>197</v>
      </c>
      <c r="D160" s="9" t="s">
        <v>472</v>
      </c>
      <c r="E160" s="9" t="s">
        <v>194</v>
      </c>
      <c r="F160" s="11">
        <v>113155</v>
      </c>
      <c r="G160" s="10" t="s">
        <v>24</v>
      </c>
      <c r="H160" s="10" t="s">
        <v>25</v>
      </c>
      <c r="I160" s="13"/>
      <c r="J160" s="13"/>
      <c r="K160" s="10" t="s">
        <v>26</v>
      </c>
      <c r="L160" s="10" t="s">
        <v>27</v>
      </c>
      <c r="M160" s="10" t="s">
        <v>28</v>
      </c>
      <c r="N160" s="19">
        <v>159</v>
      </c>
    </row>
    <row r="161" spans="1:14" x14ac:dyDescent="0.2">
      <c r="A161" s="8" t="s">
        <v>473</v>
      </c>
      <c r="B161" s="9" t="s">
        <v>474</v>
      </c>
      <c r="C161" s="14"/>
      <c r="D161" s="9" t="s">
        <v>73</v>
      </c>
      <c r="E161" s="9" t="s">
        <v>297</v>
      </c>
      <c r="F161" s="11">
        <v>113010</v>
      </c>
      <c r="G161" s="10" t="s">
        <v>75</v>
      </c>
      <c r="H161" s="10" t="s">
        <v>25</v>
      </c>
      <c r="I161" s="13"/>
      <c r="J161" s="13"/>
      <c r="K161" s="10" t="s">
        <v>76</v>
      </c>
      <c r="L161" s="10" t="s">
        <v>77</v>
      </c>
      <c r="M161" s="10" t="s">
        <v>78</v>
      </c>
      <c r="N161" s="19">
        <v>160</v>
      </c>
    </row>
    <row r="162" spans="1:14" hidden="1" x14ac:dyDescent="0.2">
      <c r="A162" s="8" t="s">
        <v>475</v>
      </c>
      <c r="B162" s="9" t="s">
        <v>169</v>
      </c>
      <c r="C162" s="10" t="s">
        <v>59</v>
      </c>
      <c r="D162" s="9" t="s">
        <v>476</v>
      </c>
      <c r="E162" s="9" t="s">
        <v>477</v>
      </c>
      <c r="F162" s="11">
        <v>112932</v>
      </c>
      <c r="G162" s="10" t="s">
        <v>24</v>
      </c>
      <c r="H162" s="10" t="s">
        <v>25</v>
      </c>
      <c r="I162" s="13"/>
      <c r="J162" s="13"/>
      <c r="K162" s="10" t="s">
        <v>26</v>
      </c>
      <c r="L162" s="10" t="s">
        <v>27</v>
      </c>
      <c r="M162" s="10" t="s">
        <v>28</v>
      </c>
      <c r="N162" s="19">
        <v>161</v>
      </c>
    </row>
    <row r="163" spans="1:14" x14ac:dyDescent="0.2">
      <c r="A163" s="8" t="s">
        <v>305</v>
      </c>
      <c r="B163" s="9" t="s">
        <v>100</v>
      </c>
      <c r="C163" s="10" t="s">
        <v>81</v>
      </c>
      <c r="D163" s="37" t="s">
        <v>2726</v>
      </c>
      <c r="E163" s="9" t="s">
        <v>324</v>
      </c>
      <c r="F163" s="11">
        <v>112684</v>
      </c>
      <c r="G163" s="10" t="s">
        <v>75</v>
      </c>
      <c r="H163" s="10" t="s">
        <v>25</v>
      </c>
      <c r="I163" s="12"/>
      <c r="J163" s="12"/>
      <c r="K163" s="10" t="s">
        <v>76</v>
      </c>
      <c r="L163" s="10" t="s">
        <v>77</v>
      </c>
      <c r="M163" s="10" t="s">
        <v>78</v>
      </c>
      <c r="N163" s="19">
        <v>162</v>
      </c>
    </row>
    <row r="164" spans="1:14" hidden="1" x14ac:dyDescent="0.2">
      <c r="A164" s="8" t="s">
        <v>478</v>
      </c>
      <c r="B164" s="9" t="s">
        <v>479</v>
      </c>
      <c r="C164" s="10" t="s">
        <v>166</v>
      </c>
      <c r="D164" s="17" t="s">
        <v>480</v>
      </c>
      <c r="E164" s="9" t="s">
        <v>477</v>
      </c>
      <c r="F164" s="13">
        <v>112578</v>
      </c>
      <c r="G164" s="18" t="s">
        <v>24</v>
      </c>
      <c r="H164" s="18" t="s">
        <v>25</v>
      </c>
      <c r="I164" s="11">
        <v>12000</v>
      </c>
      <c r="J164" s="12"/>
      <c r="K164" s="14" t="s">
        <v>34</v>
      </c>
      <c r="L164" s="14" t="s">
        <v>27</v>
      </c>
      <c r="M164" s="14" t="s">
        <v>35</v>
      </c>
      <c r="N164" s="19">
        <v>163</v>
      </c>
    </row>
    <row r="165" spans="1:14" x14ac:dyDescent="0.2">
      <c r="A165" s="8" t="s">
        <v>481</v>
      </c>
      <c r="B165" s="9" t="s">
        <v>482</v>
      </c>
      <c r="C165" s="10" t="s">
        <v>197</v>
      </c>
      <c r="D165" s="9" t="s">
        <v>73</v>
      </c>
      <c r="E165" s="9" t="s">
        <v>453</v>
      </c>
      <c r="F165" s="11">
        <v>112458</v>
      </c>
      <c r="G165" s="10" t="s">
        <v>75</v>
      </c>
      <c r="H165" s="14" t="s">
        <v>25</v>
      </c>
      <c r="I165" s="12"/>
      <c r="J165" s="12"/>
      <c r="K165" s="14" t="s">
        <v>76</v>
      </c>
      <c r="L165" s="10" t="s">
        <v>77</v>
      </c>
      <c r="M165" s="10" t="s">
        <v>78</v>
      </c>
      <c r="N165" s="19">
        <v>164</v>
      </c>
    </row>
    <row r="166" spans="1:14" hidden="1" x14ac:dyDescent="0.2">
      <c r="A166" s="8" t="s">
        <v>483</v>
      </c>
      <c r="B166" s="9" t="s">
        <v>197</v>
      </c>
      <c r="C166" s="10" t="s">
        <v>25</v>
      </c>
      <c r="D166" s="9" t="s">
        <v>484</v>
      </c>
      <c r="E166" s="9" t="s">
        <v>154</v>
      </c>
      <c r="F166" s="11">
        <v>111974</v>
      </c>
      <c r="G166" s="10" t="s">
        <v>24</v>
      </c>
      <c r="H166" s="10" t="s">
        <v>25</v>
      </c>
      <c r="I166" s="11">
        <v>7000</v>
      </c>
      <c r="J166" s="13"/>
      <c r="K166" s="10" t="s">
        <v>26</v>
      </c>
      <c r="L166" s="10" t="s">
        <v>27</v>
      </c>
      <c r="M166" s="10" t="s">
        <v>28</v>
      </c>
      <c r="N166" s="19">
        <v>165</v>
      </c>
    </row>
    <row r="167" spans="1:14" x14ac:dyDescent="0.2">
      <c r="A167" s="8" t="s">
        <v>485</v>
      </c>
      <c r="B167" s="9" t="s">
        <v>282</v>
      </c>
      <c r="C167" s="10" t="s">
        <v>54</v>
      </c>
      <c r="D167" s="9" t="s">
        <v>73</v>
      </c>
      <c r="E167" s="9" t="s">
        <v>297</v>
      </c>
      <c r="F167" s="11">
        <v>111590</v>
      </c>
      <c r="G167" s="10" t="s">
        <v>75</v>
      </c>
      <c r="H167" s="10" t="s">
        <v>25</v>
      </c>
      <c r="I167" s="12"/>
      <c r="J167" s="12"/>
      <c r="K167" s="10" t="s">
        <v>76</v>
      </c>
      <c r="L167" s="10" t="s">
        <v>77</v>
      </c>
      <c r="M167" s="10" t="s">
        <v>78</v>
      </c>
      <c r="N167" s="19">
        <v>166</v>
      </c>
    </row>
    <row r="168" spans="1:14" hidden="1" x14ac:dyDescent="0.2">
      <c r="A168" s="8" t="s">
        <v>486</v>
      </c>
      <c r="B168" s="9" t="s">
        <v>287</v>
      </c>
      <c r="C168" s="10" t="s">
        <v>101</v>
      </c>
      <c r="D168" s="9" t="s">
        <v>487</v>
      </c>
      <c r="E168" s="9" t="s">
        <v>98</v>
      </c>
      <c r="F168" s="11">
        <v>111488</v>
      </c>
      <c r="G168" s="10" t="s">
        <v>24</v>
      </c>
      <c r="H168" s="10" t="s">
        <v>25</v>
      </c>
      <c r="I168" s="13"/>
      <c r="J168" s="13"/>
      <c r="K168" s="10" t="s">
        <v>26</v>
      </c>
      <c r="L168" s="10" t="s">
        <v>27</v>
      </c>
      <c r="M168" s="10" t="s">
        <v>28</v>
      </c>
      <c r="N168" s="19">
        <v>167</v>
      </c>
    </row>
    <row r="169" spans="1:14" x14ac:dyDescent="0.2">
      <c r="A169" s="8" t="s">
        <v>488</v>
      </c>
      <c r="B169" s="9" t="s">
        <v>489</v>
      </c>
      <c r="C169" s="10" t="s">
        <v>157</v>
      </c>
      <c r="D169" s="9" t="s">
        <v>73</v>
      </c>
      <c r="E169" s="9" t="s">
        <v>490</v>
      </c>
      <c r="F169" s="11">
        <v>111318</v>
      </c>
      <c r="G169" s="10" t="s">
        <v>75</v>
      </c>
      <c r="H169" s="10" t="s">
        <v>25</v>
      </c>
      <c r="I169" s="13"/>
      <c r="J169" s="13"/>
      <c r="K169" s="10" t="s">
        <v>76</v>
      </c>
      <c r="L169" s="10" t="s">
        <v>77</v>
      </c>
      <c r="M169" s="10" t="s">
        <v>78</v>
      </c>
      <c r="N169" s="19">
        <v>168</v>
      </c>
    </row>
    <row r="170" spans="1:14" hidden="1" x14ac:dyDescent="0.2">
      <c r="A170" s="8" t="s">
        <v>491</v>
      </c>
      <c r="B170" s="9" t="s">
        <v>209</v>
      </c>
      <c r="C170" s="14"/>
      <c r="D170" s="9" t="s">
        <v>492</v>
      </c>
      <c r="E170" s="9" t="s">
        <v>493</v>
      </c>
      <c r="F170" s="11">
        <v>110928</v>
      </c>
      <c r="G170" s="10" t="s">
        <v>24</v>
      </c>
      <c r="H170" s="10" t="s">
        <v>25</v>
      </c>
      <c r="I170" s="13"/>
      <c r="J170" s="13"/>
      <c r="K170" s="10" t="s">
        <v>26</v>
      </c>
      <c r="L170" s="10" t="s">
        <v>27</v>
      </c>
      <c r="M170" s="10" t="s">
        <v>28</v>
      </c>
      <c r="N170" s="19">
        <v>169</v>
      </c>
    </row>
    <row r="171" spans="1:14" x14ac:dyDescent="0.2">
      <c r="A171" s="16" t="s">
        <v>494</v>
      </c>
      <c r="B171" s="17" t="s">
        <v>495</v>
      </c>
      <c r="C171" s="14"/>
      <c r="D171" s="38" t="s">
        <v>2726</v>
      </c>
      <c r="E171" s="17" t="s">
        <v>496</v>
      </c>
      <c r="F171" s="11">
        <v>110913</v>
      </c>
      <c r="G171" s="10" t="s">
        <v>75</v>
      </c>
      <c r="H171" s="14" t="s">
        <v>25</v>
      </c>
      <c r="I171" s="13"/>
      <c r="J171" s="13"/>
      <c r="K171" s="14" t="s">
        <v>76</v>
      </c>
      <c r="L171" s="14" t="s">
        <v>77</v>
      </c>
      <c r="M171" s="14" t="s">
        <v>78</v>
      </c>
      <c r="N171" s="19">
        <v>170</v>
      </c>
    </row>
    <row r="172" spans="1:14" x14ac:dyDescent="0.2">
      <c r="A172" s="16" t="s">
        <v>497</v>
      </c>
      <c r="B172" s="17" t="s">
        <v>498</v>
      </c>
      <c r="C172" s="10" t="s">
        <v>45</v>
      </c>
      <c r="D172" s="17" t="s">
        <v>73</v>
      </c>
      <c r="E172" s="17" t="s">
        <v>106</v>
      </c>
      <c r="F172" s="13">
        <v>110904</v>
      </c>
      <c r="G172" s="10" t="s">
        <v>75</v>
      </c>
      <c r="H172" s="10" t="s">
        <v>25</v>
      </c>
      <c r="I172" s="12"/>
      <c r="J172" s="12"/>
      <c r="K172" s="14" t="s">
        <v>76</v>
      </c>
      <c r="L172" s="14" t="s">
        <v>77</v>
      </c>
      <c r="M172" s="14" t="s">
        <v>78</v>
      </c>
      <c r="N172" s="19">
        <v>171</v>
      </c>
    </row>
    <row r="173" spans="1:14" hidden="1" x14ac:dyDescent="0.2">
      <c r="A173" s="8" t="s">
        <v>499</v>
      </c>
      <c r="B173" s="9" t="s">
        <v>20</v>
      </c>
      <c r="C173" s="10" t="s">
        <v>157</v>
      </c>
      <c r="D173" s="9" t="s">
        <v>500</v>
      </c>
      <c r="E173" s="9" t="s">
        <v>83</v>
      </c>
      <c r="F173" s="11">
        <v>110893</v>
      </c>
      <c r="G173" s="10" t="s">
        <v>24</v>
      </c>
      <c r="H173" s="10" t="s">
        <v>25</v>
      </c>
      <c r="I173" s="13"/>
      <c r="J173" s="13"/>
      <c r="K173" s="10" t="s">
        <v>26</v>
      </c>
      <c r="L173" s="10" t="s">
        <v>27</v>
      </c>
      <c r="M173" s="10" t="s">
        <v>28</v>
      </c>
      <c r="N173" s="19">
        <v>172</v>
      </c>
    </row>
    <row r="174" spans="1:14" x14ac:dyDescent="0.2">
      <c r="A174" s="8" t="s">
        <v>497</v>
      </c>
      <c r="B174" s="9" t="s">
        <v>53</v>
      </c>
      <c r="C174" s="14"/>
      <c r="D174" s="9" t="s">
        <v>73</v>
      </c>
      <c r="E174" s="9" t="s">
        <v>106</v>
      </c>
      <c r="F174" s="11">
        <v>110665</v>
      </c>
      <c r="G174" s="10" t="s">
        <v>75</v>
      </c>
      <c r="H174" s="10" t="s">
        <v>25</v>
      </c>
      <c r="I174" s="12"/>
      <c r="J174" s="12"/>
      <c r="K174" s="10" t="s">
        <v>76</v>
      </c>
      <c r="L174" s="10" t="s">
        <v>77</v>
      </c>
      <c r="M174" s="10" t="s">
        <v>78</v>
      </c>
      <c r="N174" s="19">
        <v>173</v>
      </c>
    </row>
    <row r="175" spans="1:14" x14ac:dyDescent="0.2">
      <c r="A175" s="8" t="s">
        <v>501</v>
      </c>
      <c r="B175" s="9" t="s">
        <v>502</v>
      </c>
      <c r="C175" s="14"/>
      <c r="D175" s="9" t="s">
        <v>148</v>
      </c>
      <c r="E175" s="9" t="s">
        <v>241</v>
      </c>
      <c r="F175" s="11">
        <v>110454</v>
      </c>
      <c r="G175" s="10" t="s">
        <v>75</v>
      </c>
      <c r="H175" s="10" t="s">
        <v>25</v>
      </c>
      <c r="I175" s="12"/>
      <c r="J175" s="12"/>
      <c r="K175" s="10" t="s">
        <v>76</v>
      </c>
      <c r="L175" s="10" t="s">
        <v>77</v>
      </c>
      <c r="M175" s="10" t="s">
        <v>78</v>
      </c>
      <c r="N175" s="19">
        <v>174</v>
      </c>
    </row>
    <row r="176" spans="1:14" x14ac:dyDescent="0.2">
      <c r="A176" s="8" t="s">
        <v>503</v>
      </c>
      <c r="B176" s="9" t="s">
        <v>356</v>
      </c>
      <c r="C176" s="10" t="s">
        <v>41</v>
      </c>
      <c r="D176" s="9" t="s">
        <v>73</v>
      </c>
      <c r="E176" s="9" t="s">
        <v>504</v>
      </c>
      <c r="F176" s="11">
        <v>110342</v>
      </c>
      <c r="G176" s="10" t="s">
        <v>75</v>
      </c>
      <c r="H176" s="10" t="s">
        <v>25</v>
      </c>
      <c r="I176" s="13"/>
      <c r="J176" s="12"/>
      <c r="K176" s="15" t="s">
        <v>2</v>
      </c>
      <c r="L176" s="10" t="s">
        <v>77</v>
      </c>
      <c r="M176" s="10" t="s">
        <v>78</v>
      </c>
      <c r="N176" s="19">
        <v>175</v>
      </c>
    </row>
    <row r="177" spans="1:14" x14ac:dyDescent="0.2">
      <c r="A177" s="8" t="s">
        <v>505</v>
      </c>
      <c r="B177" s="9" t="s">
        <v>162</v>
      </c>
      <c r="C177" s="10" t="s">
        <v>166</v>
      </c>
      <c r="D177" s="9" t="s">
        <v>73</v>
      </c>
      <c r="E177" s="9" t="s">
        <v>506</v>
      </c>
      <c r="F177" s="11">
        <v>110289</v>
      </c>
      <c r="G177" s="10" t="s">
        <v>75</v>
      </c>
      <c r="H177" s="10" t="s">
        <v>25</v>
      </c>
      <c r="I177" s="11">
        <v>3000</v>
      </c>
      <c r="J177" s="13"/>
      <c r="K177" s="10" t="s">
        <v>76</v>
      </c>
      <c r="L177" s="10" t="s">
        <v>77</v>
      </c>
      <c r="M177" s="10" t="s">
        <v>78</v>
      </c>
      <c r="N177" s="19">
        <v>176</v>
      </c>
    </row>
    <row r="178" spans="1:14" hidden="1" x14ac:dyDescent="0.2">
      <c r="A178" s="8" t="s">
        <v>507</v>
      </c>
      <c r="B178" s="9" t="s">
        <v>508</v>
      </c>
      <c r="C178" s="10" t="s">
        <v>21</v>
      </c>
      <c r="D178" s="9" t="s">
        <v>509</v>
      </c>
      <c r="E178" s="9" t="s">
        <v>510</v>
      </c>
      <c r="F178" s="11">
        <v>110000</v>
      </c>
      <c r="G178" s="10" t="s">
        <v>24</v>
      </c>
      <c r="H178" s="10" t="s">
        <v>25</v>
      </c>
      <c r="I178" s="11">
        <v>15000</v>
      </c>
      <c r="J178" s="12"/>
      <c r="K178" s="10" t="s">
        <v>34</v>
      </c>
      <c r="L178" s="10" t="s">
        <v>27</v>
      </c>
      <c r="M178" s="10" t="s">
        <v>35</v>
      </c>
      <c r="N178" s="19">
        <v>177</v>
      </c>
    </row>
    <row r="179" spans="1:14" hidden="1" x14ac:dyDescent="0.2">
      <c r="A179" s="8" t="s">
        <v>511</v>
      </c>
      <c r="B179" s="9" t="s">
        <v>512</v>
      </c>
      <c r="C179" s="10" t="s">
        <v>186</v>
      </c>
      <c r="D179" s="9" t="s">
        <v>513</v>
      </c>
      <c r="E179" s="9" t="s">
        <v>514</v>
      </c>
      <c r="F179" s="13">
        <v>109778</v>
      </c>
      <c r="G179" s="14" t="s">
        <v>24</v>
      </c>
      <c r="H179" s="14" t="s">
        <v>25</v>
      </c>
      <c r="I179" s="12"/>
      <c r="J179" s="12"/>
      <c r="K179" s="14" t="s">
        <v>26</v>
      </c>
      <c r="L179" s="10" t="s">
        <v>27</v>
      </c>
      <c r="M179" s="10" t="s">
        <v>28</v>
      </c>
      <c r="N179" s="19">
        <v>178</v>
      </c>
    </row>
    <row r="180" spans="1:14" x14ac:dyDescent="0.2">
      <c r="A180" s="8" t="s">
        <v>515</v>
      </c>
      <c r="B180" s="9" t="s">
        <v>118</v>
      </c>
      <c r="C180" s="10" t="s">
        <v>101</v>
      </c>
      <c r="D180" s="9" t="s">
        <v>73</v>
      </c>
      <c r="E180" s="9" t="s">
        <v>516</v>
      </c>
      <c r="F180" s="11">
        <v>109442</v>
      </c>
      <c r="G180" s="10" t="s">
        <v>75</v>
      </c>
      <c r="H180" s="10" t="s">
        <v>25</v>
      </c>
      <c r="I180" s="11">
        <v>3000</v>
      </c>
      <c r="J180" s="13"/>
      <c r="K180" s="10" t="s">
        <v>76</v>
      </c>
      <c r="L180" s="10" t="s">
        <v>77</v>
      </c>
      <c r="M180" s="10" t="s">
        <v>78</v>
      </c>
      <c r="N180" s="19">
        <v>179</v>
      </c>
    </row>
    <row r="181" spans="1:14" hidden="1" x14ac:dyDescent="0.2">
      <c r="A181" s="8" t="s">
        <v>517</v>
      </c>
      <c r="B181" s="9" t="s">
        <v>118</v>
      </c>
      <c r="C181" s="10" t="s">
        <v>81</v>
      </c>
      <c r="D181" s="9" t="s">
        <v>518</v>
      </c>
      <c r="E181" s="9" t="s">
        <v>519</v>
      </c>
      <c r="F181" s="11">
        <v>108906</v>
      </c>
      <c r="G181" s="10" t="s">
        <v>24</v>
      </c>
      <c r="H181" s="10" t="s">
        <v>25</v>
      </c>
      <c r="I181" s="13"/>
      <c r="J181" s="13"/>
      <c r="K181" s="10" t="s">
        <v>26</v>
      </c>
      <c r="L181" s="10" t="s">
        <v>27</v>
      </c>
      <c r="M181" s="10" t="s">
        <v>28</v>
      </c>
      <c r="N181" s="19">
        <v>180</v>
      </c>
    </row>
    <row r="182" spans="1:14" hidden="1" x14ac:dyDescent="0.2">
      <c r="A182" s="8" t="s">
        <v>520</v>
      </c>
      <c r="B182" s="9" t="s">
        <v>20</v>
      </c>
      <c r="C182" s="10" t="s">
        <v>41</v>
      </c>
      <c r="D182" s="9" t="s">
        <v>160</v>
      </c>
      <c r="E182" s="9" t="s">
        <v>313</v>
      </c>
      <c r="F182" s="11">
        <v>108899</v>
      </c>
      <c r="G182" s="10" t="s">
        <v>24</v>
      </c>
      <c r="H182" s="10" t="s">
        <v>25</v>
      </c>
      <c r="I182" s="11">
        <v>6000</v>
      </c>
      <c r="J182" s="12"/>
      <c r="K182" s="10" t="s">
        <v>34</v>
      </c>
      <c r="L182" s="10" t="s">
        <v>27</v>
      </c>
      <c r="M182" s="10" t="s">
        <v>35</v>
      </c>
      <c r="N182" s="19">
        <v>181</v>
      </c>
    </row>
    <row r="183" spans="1:14" x14ac:dyDescent="0.2">
      <c r="A183" s="8" t="s">
        <v>521</v>
      </c>
      <c r="B183" s="9" t="s">
        <v>479</v>
      </c>
      <c r="C183" s="10" t="s">
        <v>31</v>
      </c>
      <c r="D183" s="9" t="s">
        <v>2726</v>
      </c>
      <c r="E183" s="9" t="s">
        <v>522</v>
      </c>
      <c r="F183" s="11">
        <v>108713</v>
      </c>
      <c r="G183" s="10" t="s">
        <v>75</v>
      </c>
      <c r="H183" s="10" t="s">
        <v>25</v>
      </c>
      <c r="I183" s="11">
        <v>5728</v>
      </c>
      <c r="J183" s="13"/>
      <c r="K183" s="10" t="s">
        <v>76</v>
      </c>
      <c r="L183" s="10" t="s">
        <v>77</v>
      </c>
      <c r="M183" s="10" t="s">
        <v>78</v>
      </c>
      <c r="N183" s="19">
        <v>182</v>
      </c>
    </row>
    <row r="184" spans="1:14" x14ac:dyDescent="0.2">
      <c r="A184" s="8" t="s">
        <v>523</v>
      </c>
      <c r="B184" s="9" t="s">
        <v>85</v>
      </c>
      <c r="C184" s="10" t="s">
        <v>216</v>
      </c>
      <c r="D184" s="9" t="s">
        <v>73</v>
      </c>
      <c r="E184" s="9" t="s">
        <v>106</v>
      </c>
      <c r="F184" s="13">
        <v>108594</v>
      </c>
      <c r="G184" s="18" t="s">
        <v>75</v>
      </c>
      <c r="H184" s="18" t="s">
        <v>25</v>
      </c>
      <c r="I184" s="12"/>
      <c r="J184" s="12"/>
      <c r="K184" s="18" t="s">
        <v>76</v>
      </c>
      <c r="L184" s="14" t="s">
        <v>77</v>
      </c>
      <c r="M184" s="14" t="s">
        <v>78</v>
      </c>
      <c r="N184" s="19">
        <v>183</v>
      </c>
    </row>
    <row r="185" spans="1:14" x14ac:dyDescent="0.2">
      <c r="A185" s="8" t="s">
        <v>524</v>
      </c>
      <c r="B185" s="9" t="s">
        <v>273</v>
      </c>
      <c r="C185" s="14"/>
      <c r="D185" s="9" t="s">
        <v>73</v>
      </c>
      <c r="E185" s="9" t="s">
        <v>290</v>
      </c>
      <c r="F185" s="11">
        <v>108133</v>
      </c>
      <c r="G185" s="10" t="s">
        <v>75</v>
      </c>
      <c r="H185" s="18" t="s">
        <v>25</v>
      </c>
      <c r="I185" s="12"/>
      <c r="J185" s="12"/>
      <c r="K185" s="10" t="s">
        <v>76</v>
      </c>
      <c r="L185" s="10" t="s">
        <v>77</v>
      </c>
      <c r="M185" s="10" t="s">
        <v>78</v>
      </c>
      <c r="N185" s="19">
        <v>184</v>
      </c>
    </row>
    <row r="186" spans="1:14" x14ac:dyDescent="0.2">
      <c r="A186" s="8" t="s">
        <v>525</v>
      </c>
      <c r="B186" s="9" t="s">
        <v>526</v>
      </c>
      <c r="C186" s="14"/>
      <c r="D186" s="9" t="s">
        <v>73</v>
      </c>
      <c r="E186" s="9" t="s">
        <v>106</v>
      </c>
      <c r="F186" s="11">
        <v>108127</v>
      </c>
      <c r="G186" s="10" t="s">
        <v>75</v>
      </c>
      <c r="H186" s="10" t="s">
        <v>25</v>
      </c>
      <c r="I186" s="13"/>
      <c r="J186" s="13"/>
      <c r="K186" s="10" t="s">
        <v>76</v>
      </c>
      <c r="L186" s="10" t="s">
        <v>77</v>
      </c>
      <c r="M186" s="10" t="s">
        <v>78</v>
      </c>
      <c r="N186" s="19">
        <v>185</v>
      </c>
    </row>
    <row r="187" spans="1:14" hidden="1" x14ac:dyDescent="0.2">
      <c r="A187" s="8" t="s">
        <v>527</v>
      </c>
      <c r="B187" s="9" t="s">
        <v>528</v>
      </c>
      <c r="C187" s="10" t="s">
        <v>157</v>
      </c>
      <c r="D187" s="9" t="s">
        <v>160</v>
      </c>
      <c r="E187" s="17" t="s">
        <v>529</v>
      </c>
      <c r="F187" s="13">
        <v>107901</v>
      </c>
      <c r="G187" s="18" t="s">
        <v>24</v>
      </c>
      <c r="H187" s="18" t="s">
        <v>25</v>
      </c>
      <c r="I187" s="11">
        <v>8000</v>
      </c>
      <c r="J187" s="12"/>
      <c r="K187" s="14" t="s">
        <v>34</v>
      </c>
      <c r="L187" s="14" t="s">
        <v>27</v>
      </c>
      <c r="M187" s="14" t="s">
        <v>35</v>
      </c>
      <c r="N187" s="19">
        <v>186</v>
      </c>
    </row>
    <row r="188" spans="1:14" hidden="1" x14ac:dyDescent="0.2">
      <c r="A188" s="8" t="s">
        <v>530</v>
      </c>
      <c r="B188" s="9" t="s">
        <v>531</v>
      </c>
      <c r="C188" s="10" t="s">
        <v>54</v>
      </c>
      <c r="D188" s="9" t="s">
        <v>532</v>
      </c>
      <c r="E188" s="9" t="s">
        <v>51</v>
      </c>
      <c r="F188" s="11">
        <v>107751</v>
      </c>
      <c r="G188" s="10" t="s">
        <v>24</v>
      </c>
      <c r="H188" s="10" t="s">
        <v>25</v>
      </c>
      <c r="I188" s="13"/>
      <c r="J188" s="13"/>
      <c r="K188" s="10" t="s">
        <v>26</v>
      </c>
      <c r="L188" s="10" t="s">
        <v>27</v>
      </c>
      <c r="M188" s="10" t="s">
        <v>28</v>
      </c>
      <c r="N188" s="19">
        <v>187</v>
      </c>
    </row>
    <row r="189" spans="1:14" x14ac:dyDescent="0.2">
      <c r="A189" s="8" t="s">
        <v>533</v>
      </c>
      <c r="B189" s="17" t="s">
        <v>169</v>
      </c>
      <c r="C189" s="10" t="s">
        <v>75</v>
      </c>
      <c r="D189" s="9" t="s">
        <v>73</v>
      </c>
      <c r="E189" s="17" t="s">
        <v>231</v>
      </c>
      <c r="F189" s="13">
        <v>107645</v>
      </c>
      <c r="G189" s="10" t="s">
        <v>75</v>
      </c>
      <c r="H189" s="18" t="s">
        <v>25</v>
      </c>
      <c r="I189" s="12"/>
      <c r="J189" s="12"/>
      <c r="K189" s="14" t="s">
        <v>76</v>
      </c>
      <c r="L189" s="14" t="s">
        <v>77</v>
      </c>
      <c r="M189" s="14" t="s">
        <v>78</v>
      </c>
      <c r="N189" s="19">
        <v>188</v>
      </c>
    </row>
    <row r="190" spans="1:14" x14ac:dyDescent="0.2">
      <c r="A190" s="8" t="s">
        <v>534</v>
      </c>
      <c r="B190" s="9" t="s">
        <v>535</v>
      </c>
      <c r="C190" s="10" t="s">
        <v>21</v>
      </c>
      <c r="D190" s="9" t="s">
        <v>148</v>
      </c>
      <c r="E190" s="9" t="s">
        <v>536</v>
      </c>
      <c r="F190" s="11">
        <v>107619</v>
      </c>
      <c r="G190" s="10" t="s">
        <v>75</v>
      </c>
      <c r="H190" s="14" t="s">
        <v>25</v>
      </c>
      <c r="I190" s="12"/>
      <c r="J190" s="12"/>
      <c r="K190" s="14" t="s">
        <v>76</v>
      </c>
      <c r="L190" s="10" t="s">
        <v>77</v>
      </c>
      <c r="M190" s="10" t="s">
        <v>78</v>
      </c>
      <c r="N190" s="19">
        <v>189</v>
      </c>
    </row>
    <row r="191" spans="1:14" x14ac:dyDescent="0.2">
      <c r="A191" s="8" t="s">
        <v>537</v>
      </c>
      <c r="B191" s="9" t="s">
        <v>156</v>
      </c>
      <c r="C191" s="10" t="s">
        <v>75</v>
      </c>
      <c r="D191" s="17" t="s">
        <v>73</v>
      </c>
      <c r="E191" s="17" t="s">
        <v>324</v>
      </c>
      <c r="F191" s="11">
        <v>107177</v>
      </c>
      <c r="G191" s="10" t="s">
        <v>75</v>
      </c>
      <c r="H191" s="18" t="s">
        <v>25</v>
      </c>
      <c r="I191" s="12"/>
      <c r="J191" s="12"/>
      <c r="K191" s="14" t="s">
        <v>76</v>
      </c>
      <c r="L191" s="14" t="s">
        <v>77</v>
      </c>
      <c r="M191" s="14" t="s">
        <v>78</v>
      </c>
      <c r="N191" s="19">
        <v>190</v>
      </c>
    </row>
    <row r="192" spans="1:14" hidden="1" x14ac:dyDescent="0.2">
      <c r="A192" s="8" t="s">
        <v>344</v>
      </c>
      <c r="B192" s="9" t="s">
        <v>378</v>
      </c>
      <c r="C192" s="10" t="s">
        <v>54</v>
      </c>
      <c r="D192" s="9" t="s">
        <v>538</v>
      </c>
      <c r="E192" s="9" t="s">
        <v>90</v>
      </c>
      <c r="F192" s="11">
        <v>106968</v>
      </c>
      <c r="G192" s="10" t="s">
        <v>24</v>
      </c>
      <c r="H192" s="10" t="s">
        <v>25</v>
      </c>
      <c r="I192" s="11">
        <v>10000</v>
      </c>
      <c r="J192" s="13"/>
      <c r="K192" s="10" t="s">
        <v>34</v>
      </c>
      <c r="L192" s="10" t="s">
        <v>27</v>
      </c>
      <c r="M192" s="10" t="s">
        <v>35</v>
      </c>
      <c r="N192" s="19">
        <v>191</v>
      </c>
    </row>
    <row r="193" spans="1:14" x14ac:dyDescent="0.2">
      <c r="A193" s="8" t="s">
        <v>539</v>
      </c>
      <c r="B193" s="9" t="s">
        <v>540</v>
      </c>
      <c r="C193" s="14"/>
      <c r="D193" s="9" t="s">
        <v>73</v>
      </c>
      <c r="E193" s="9" t="s">
        <v>336</v>
      </c>
      <c r="F193" s="13">
        <v>106890</v>
      </c>
      <c r="G193" s="10" t="s">
        <v>24</v>
      </c>
      <c r="H193" s="18" t="s">
        <v>25</v>
      </c>
      <c r="I193" s="11">
        <v>3000</v>
      </c>
      <c r="J193" s="12"/>
      <c r="K193" s="18" t="s">
        <v>541</v>
      </c>
      <c r="L193" s="14" t="s">
        <v>77</v>
      </c>
      <c r="M193" s="14" t="s">
        <v>78</v>
      </c>
      <c r="N193" s="19">
        <v>192</v>
      </c>
    </row>
    <row r="194" spans="1:14" x14ac:dyDescent="0.2">
      <c r="A194" s="8" t="s">
        <v>542</v>
      </c>
      <c r="B194" s="9" t="s">
        <v>543</v>
      </c>
      <c r="C194" s="10" t="s">
        <v>197</v>
      </c>
      <c r="D194" s="9" t="s">
        <v>73</v>
      </c>
      <c r="E194" s="9" t="s">
        <v>290</v>
      </c>
      <c r="F194" s="11">
        <v>106549</v>
      </c>
      <c r="G194" s="18" t="s">
        <v>75</v>
      </c>
      <c r="H194" s="18" t="s">
        <v>25</v>
      </c>
      <c r="I194" s="12"/>
      <c r="J194" s="12"/>
      <c r="K194" s="18" t="s">
        <v>76</v>
      </c>
      <c r="L194" s="10" t="s">
        <v>77</v>
      </c>
      <c r="M194" s="10" t="s">
        <v>78</v>
      </c>
      <c r="N194" s="19">
        <v>193</v>
      </c>
    </row>
    <row r="195" spans="1:14" x14ac:dyDescent="0.2">
      <c r="A195" s="8" t="s">
        <v>544</v>
      </c>
      <c r="B195" s="9" t="s">
        <v>545</v>
      </c>
      <c r="C195" s="10" t="s">
        <v>75</v>
      </c>
      <c r="D195" s="9" t="s">
        <v>73</v>
      </c>
      <c r="E195" s="9" t="s">
        <v>297</v>
      </c>
      <c r="F195" s="11">
        <v>106390</v>
      </c>
      <c r="G195" s="18" t="s">
        <v>75</v>
      </c>
      <c r="H195" s="18" t="s">
        <v>25</v>
      </c>
      <c r="I195" s="12"/>
      <c r="J195" s="12"/>
      <c r="K195" s="18" t="s">
        <v>76</v>
      </c>
      <c r="L195" s="10" t="s">
        <v>77</v>
      </c>
      <c r="M195" s="10" t="s">
        <v>78</v>
      </c>
      <c r="N195" s="19">
        <v>194</v>
      </c>
    </row>
    <row r="196" spans="1:14" x14ac:dyDescent="0.2">
      <c r="A196" s="8" t="s">
        <v>546</v>
      </c>
      <c r="B196" s="9" t="s">
        <v>486</v>
      </c>
      <c r="C196" s="10" t="s">
        <v>24</v>
      </c>
      <c r="D196" s="9" t="s">
        <v>73</v>
      </c>
      <c r="E196" s="9" t="s">
        <v>336</v>
      </c>
      <c r="F196" s="11">
        <v>106102</v>
      </c>
      <c r="G196" s="10" t="s">
        <v>75</v>
      </c>
      <c r="H196" s="10" t="s">
        <v>25</v>
      </c>
      <c r="I196" s="12"/>
      <c r="J196" s="12"/>
      <c r="K196" s="10" t="s">
        <v>76</v>
      </c>
      <c r="L196" s="10" t="s">
        <v>77</v>
      </c>
      <c r="M196" s="10" t="s">
        <v>78</v>
      </c>
      <c r="N196" s="19">
        <v>195</v>
      </c>
    </row>
    <row r="197" spans="1:14" x14ac:dyDescent="0.2">
      <c r="A197" s="8" t="s">
        <v>547</v>
      </c>
      <c r="B197" s="9" t="s">
        <v>548</v>
      </c>
      <c r="C197" s="14"/>
      <c r="D197" s="9" t="s">
        <v>73</v>
      </c>
      <c r="E197" s="9" t="s">
        <v>328</v>
      </c>
      <c r="F197" s="11">
        <v>106050</v>
      </c>
      <c r="G197" s="10" t="s">
        <v>75</v>
      </c>
      <c r="H197" s="10" t="s">
        <v>25</v>
      </c>
      <c r="I197" s="13"/>
      <c r="J197" s="12"/>
      <c r="K197" s="15" t="s">
        <v>2</v>
      </c>
      <c r="L197" s="10" t="s">
        <v>77</v>
      </c>
      <c r="M197" s="10" t="s">
        <v>78</v>
      </c>
      <c r="N197" s="19">
        <v>196</v>
      </c>
    </row>
    <row r="198" spans="1:14" x14ac:dyDescent="0.2">
      <c r="A198" s="8" t="s">
        <v>549</v>
      </c>
      <c r="B198" s="9" t="s">
        <v>548</v>
      </c>
      <c r="C198" s="10" t="s">
        <v>101</v>
      </c>
      <c r="D198" s="9" t="s">
        <v>2726</v>
      </c>
      <c r="E198" s="9" t="s">
        <v>354</v>
      </c>
      <c r="F198" s="11">
        <v>105982</v>
      </c>
      <c r="G198" s="10" t="s">
        <v>75</v>
      </c>
      <c r="H198" s="10" t="s">
        <v>25</v>
      </c>
      <c r="I198" s="11">
        <v>23000</v>
      </c>
      <c r="J198" s="12"/>
      <c r="K198" s="10" t="s">
        <v>76</v>
      </c>
      <c r="L198" s="10" t="s">
        <v>77</v>
      </c>
      <c r="M198" s="10" t="s">
        <v>78</v>
      </c>
      <c r="N198" s="19">
        <v>197</v>
      </c>
    </row>
    <row r="199" spans="1:14" x14ac:dyDescent="0.2">
      <c r="A199" s="8" t="s">
        <v>550</v>
      </c>
      <c r="B199" s="9" t="s">
        <v>551</v>
      </c>
      <c r="C199" s="10" t="s">
        <v>41</v>
      </c>
      <c r="D199" s="9" t="s">
        <v>2726</v>
      </c>
      <c r="E199" s="9" t="s">
        <v>324</v>
      </c>
      <c r="F199" s="11">
        <v>105903</v>
      </c>
      <c r="G199" s="10" t="s">
        <v>75</v>
      </c>
      <c r="H199" s="10" t="s">
        <v>25</v>
      </c>
      <c r="I199" s="11">
        <v>1000</v>
      </c>
      <c r="J199" s="13"/>
      <c r="K199" s="10" t="s">
        <v>76</v>
      </c>
      <c r="L199" s="10" t="s">
        <v>77</v>
      </c>
      <c r="M199" s="10" t="s">
        <v>78</v>
      </c>
      <c r="N199" s="19">
        <v>198</v>
      </c>
    </row>
    <row r="200" spans="1:14" x14ac:dyDescent="0.2">
      <c r="A200" s="8" t="s">
        <v>552</v>
      </c>
      <c r="B200" s="9" t="s">
        <v>335</v>
      </c>
      <c r="C200" s="10" t="s">
        <v>157</v>
      </c>
      <c r="D200" s="9" t="s">
        <v>73</v>
      </c>
      <c r="E200" s="9" t="s">
        <v>324</v>
      </c>
      <c r="F200" s="11">
        <v>105838</v>
      </c>
      <c r="G200" s="10" t="s">
        <v>75</v>
      </c>
      <c r="H200" s="10" t="s">
        <v>25</v>
      </c>
      <c r="I200" s="13"/>
      <c r="J200" s="13"/>
      <c r="K200" s="10" t="s">
        <v>76</v>
      </c>
      <c r="L200" s="10" t="s">
        <v>77</v>
      </c>
      <c r="M200" s="10" t="s">
        <v>78</v>
      </c>
      <c r="N200" s="19">
        <v>199</v>
      </c>
    </row>
    <row r="201" spans="1:14" x14ac:dyDescent="0.2">
      <c r="A201" s="8" t="s">
        <v>553</v>
      </c>
      <c r="B201" s="9" t="s">
        <v>49</v>
      </c>
      <c r="C201" s="10" t="s">
        <v>54</v>
      </c>
      <c r="D201" s="9" t="s">
        <v>73</v>
      </c>
      <c r="E201" s="9" t="s">
        <v>280</v>
      </c>
      <c r="F201" s="11">
        <v>105771</v>
      </c>
      <c r="G201" s="10" t="s">
        <v>75</v>
      </c>
      <c r="H201" s="10" t="s">
        <v>25</v>
      </c>
      <c r="I201" s="11">
        <v>15000</v>
      </c>
      <c r="J201" s="12"/>
      <c r="K201" s="10" t="s">
        <v>76</v>
      </c>
      <c r="L201" s="10" t="s">
        <v>77</v>
      </c>
      <c r="M201" s="10" t="s">
        <v>78</v>
      </c>
      <c r="N201" s="19">
        <v>200</v>
      </c>
    </row>
    <row r="202" spans="1:14" x14ac:dyDescent="0.2">
      <c r="A202" s="8" t="s">
        <v>554</v>
      </c>
      <c r="B202" s="9" t="s">
        <v>555</v>
      </c>
      <c r="C202" s="10" t="s">
        <v>24</v>
      </c>
      <c r="D202" s="9" t="s">
        <v>73</v>
      </c>
      <c r="E202" s="9" t="s">
        <v>556</v>
      </c>
      <c r="F202" s="11">
        <v>105407</v>
      </c>
      <c r="G202" s="10" t="s">
        <v>75</v>
      </c>
      <c r="H202" s="10" t="s">
        <v>25</v>
      </c>
      <c r="I202" s="13"/>
      <c r="J202" s="13"/>
      <c r="K202" s="10" t="s">
        <v>76</v>
      </c>
      <c r="L202" s="10" t="s">
        <v>77</v>
      </c>
      <c r="M202" s="10" t="s">
        <v>78</v>
      </c>
      <c r="N202" s="19">
        <v>201</v>
      </c>
    </row>
    <row r="203" spans="1:14" x14ac:dyDescent="0.2">
      <c r="A203" s="8" t="s">
        <v>557</v>
      </c>
      <c r="B203" s="9" t="s">
        <v>348</v>
      </c>
      <c r="C203" s="10" t="s">
        <v>101</v>
      </c>
      <c r="D203" s="9" t="s">
        <v>73</v>
      </c>
      <c r="E203" s="9" t="s">
        <v>297</v>
      </c>
      <c r="F203" s="11">
        <v>105131</v>
      </c>
      <c r="G203" s="10" t="s">
        <v>75</v>
      </c>
      <c r="H203" s="10" t="s">
        <v>25</v>
      </c>
      <c r="I203" s="12"/>
      <c r="J203" s="12"/>
      <c r="K203" s="10" t="s">
        <v>76</v>
      </c>
      <c r="L203" s="10" t="s">
        <v>77</v>
      </c>
      <c r="M203" s="10" t="s">
        <v>78</v>
      </c>
      <c r="N203" s="19">
        <v>202</v>
      </c>
    </row>
    <row r="204" spans="1:14" x14ac:dyDescent="0.2">
      <c r="A204" s="8" t="s">
        <v>558</v>
      </c>
      <c r="B204" s="9" t="s">
        <v>559</v>
      </c>
      <c r="C204" s="14"/>
      <c r="D204" s="9" t="s">
        <v>73</v>
      </c>
      <c r="E204" s="9" t="s">
        <v>510</v>
      </c>
      <c r="F204" s="11">
        <v>104879</v>
      </c>
      <c r="G204" s="10" t="s">
        <v>75</v>
      </c>
      <c r="H204" s="10" t="s">
        <v>25</v>
      </c>
      <c r="I204" s="12"/>
      <c r="J204" s="12"/>
      <c r="K204" s="10" t="s">
        <v>76</v>
      </c>
      <c r="L204" s="10" t="s">
        <v>77</v>
      </c>
      <c r="M204" s="10" t="s">
        <v>78</v>
      </c>
      <c r="N204" s="19">
        <v>203</v>
      </c>
    </row>
    <row r="205" spans="1:14" x14ac:dyDescent="0.2">
      <c r="A205" s="8" t="s">
        <v>295</v>
      </c>
      <c r="B205" s="9" t="s">
        <v>53</v>
      </c>
      <c r="C205" s="10" t="s">
        <v>21</v>
      </c>
      <c r="D205" s="9" t="s">
        <v>73</v>
      </c>
      <c r="E205" s="9" t="s">
        <v>297</v>
      </c>
      <c r="F205" s="13">
        <v>104750</v>
      </c>
      <c r="G205" s="18" t="s">
        <v>75</v>
      </c>
      <c r="H205" s="18" t="s">
        <v>25</v>
      </c>
      <c r="I205" s="12"/>
      <c r="J205" s="12"/>
      <c r="K205" s="18" t="s">
        <v>76</v>
      </c>
      <c r="L205" s="14" t="s">
        <v>77</v>
      </c>
      <c r="M205" s="14" t="s">
        <v>78</v>
      </c>
      <c r="N205" s="19">
        <v>204</v>
      </c>
    </row>
    <row r="206" spans="1:14" x14ac:dyDescent="0.2">
      <c r="A206" s="8" t="s">
        <v>560</v>
      </c>
      <c r="B206" s="9" t="s">
        <v>65</v>
      </c>
      <c r="C206" s="14" t="s">
        <v>157</v>
      </c>
      <c r="D206" s="9" t="s">
        <v>73</v>
      </c>
      <c r="E206" s="9" t="s">
        <v>297</v>
      </c>
      <c r="F206" s="13">
        <v>104512</v>
      </c>
      <c r="G206" s="14" t="s">
        <v>75</v>
      </c>
      <c r="H206" s="14" t="s">
        <v>25</v>
      </c>
      <c r="I206" s="12"/>
      <c r="J206" s="12"/>
      <c r="K206" s="14" t="s">
        <v>76</v>
      </c>
      <c r="L206" s="10" t="s">
        <v>77</v>
      </c>
      <c r="M206" s="10" t="s">
        <v>78</v>
      </c>
      <c r="N206" s="19">
        <v>205</v>
      </c>
    </row>
    <row r="207" spans="1:14" x14ac:dyDescent="0.2">
      <c r="A207" s="8" t="s">
        <v>561</v>
      </c>
      <c r="B207" s="9" t="s">
        <v>147</v>
      </c>
      <c r="C207" s="10" t="s">
        <v>41</v>
      </c>
      <c r="D207" s="9" t="s">
        <v>2726</v>
      </c>
      <c r="E207" s="9" t="s">
        <v>297</v>
      </c>
      <c r="F207" s="11">
        <v>104398</v>
      </c>
      <c r="G207" s="10" t="s">
        <v>75</v>
      </c>
      <c r="H207" s="10" t="s">
        <v>25</v>
      </c>
      <c r="I207" s="11">
        <v>8000</v>
      </c>
      <c r="J207" s="13"/>
      <c r="K207" s="10" t="s">
        <v>76</v>
      </c>
      <c r="L207" s="10" t="s">
        <v>77</v>
      </c>
      <c r="M207" s="10" t="s">
        <v>78</v>
      </c>
      <c r="N207" s="19">
        <v>206</v>
      </c>
    </row>
    <row r="208" spans="1:14" x14ac:dyDescent="0.2">
      <c r="A208" s="8" t="s">
        <v>562</v>
      </c>
      <c r="B208" s="9" t="s">
        <v>563</v>
      </c>
      <c r="C208" s="14"/>
      <c r="D208" s="9" t="s">
        <v>207</v>
      </c>
      <c r="E208" s="9" t="s">
        <v>244</v>
      </c>
      <c r="F208" s="11">
        <v>104353</v>
      </c>
      <c r="G208" s="10" t="s">
        <v>75</v>
      </c>
      <c r="H208" s="10" t="s">
        <v>25</v>
      </c>
      <c r="I208" s="12"/>
      <c r="J208" s="12"/>
      <c r="K208" s="10" t="s">
        <v>76</v>
      </c>
      <c r="L208" s="10" t="s">
        <v>77</v>
      </c>
      <c r="M208" s="10" t="s">
        <v>78</v>
      </c>
      <c r="N208" s="19">
        <v>207</v>
      </c>
    </row>
    <row r="209" spans="1:14" x14ac:dyDescent="0.2">
      <c r="A209" s="8" t="s">
        <v>564</v>
      </c>
      <c r="B209" s="9" t="s">
        <v>190</v>
      </c>
      <c r="C209" s="10" t="s">
        <v>25</v>
      </c>
      <c r="D209" s="9" t="s">
        <v>73</v>
      </c>
      <c r="E209" s="9" t="s">
        <v>280</v>
      </c>
      <c r="F209" s="11">
        <v>104299</v>
      </c>
      <c r="G209" s="10" t="s">
        <v>75</v>
      </c>
      <c r="H209" s="10" t="s">
        <v>25</v>
      </c>
      <c r="I209" s="13"/>
      <c r="J209" s="13"/>
      <c r="K209" s="10" t="s">
        <v>76</v>
      </c>
      <c r="L209" s="10" t="s">
        <v>77</v>
      </c>
      <c r="M209" s="10" t="s">
        <v>78</v>
      </c>
      <c r="N209" s="19">
        <v>208</v>
      </c>
    </row>
    <row r="210" spans="1:14" x14ac:dyDescent="0.2">
      <c r="A210" s="8" t="s">
        <v>565</v>
      </c>
      <c r="B210" s="9" t="s">
        <v>105</v>
      </c>
      <c r="C210" s="10" t="s">
        <v>75</v>
      </c>
      <c r="D210" s="9" t="s">
        <v>73</v>
      </c>
      <c r="E210" s="9" t="s">
        <v>566</v>
      </c>
      <c r="F210" s="11">
        <v>104105</v>
      </c>
      <c r="G210" s="10" t="s">
        <v>75</v>
      </c>
      <c r="H210" s="18" t="s">
        <v>25</v>
      </c>
      <c r="I210" s="12"/>
      <c r="J210" s="12"/>
      <c r="K210" s="18" t="s">
        <v>76</v>
      </c>
      <c r="L210" s="10" t="s">
        <v>77</v>
      </c>
      <c r="M210" s="10" t="s">
        <v>78</v>
      </c>
      <c r="N210" s="19">
        <v>209</v>
      </c>
    </row>
    <row r="211" spans="1:14" hidden="1" x14ac:dyDescent="0.2">
      <c r="A211" s="8" t="s">
        <v>567</v>
      </c>
      <c r="B211" s="9" t="s">
        <v>287</v>
      </c>
      <c r="C211" s="10" t="s">
        <v>24</v>
      </c>
      <c r="D211" s="9" t="s">
        <v>568</v>
      </c>
      <c r="E211" s="9" t="s">
        <v>569</v>
      </c>
      <c r="F211" s="11">
        <v>103906</v>
      </c>
      <c r="G211" s="10" t="s">
        <v>24</v>
      </c>
      <c r="H211" s="10" t="s">
        <v>25</v>
      </c>
      <c r="I211" s="11">
        <v>8500</v>
      </c>
      <c r="J211" s="12"/>
      <c r="K211" s="10" t="s">
        <v>34</v>
      </c>
      <c r="L211" s="10" t="s">
        <v>27</v>
      </c>
      <c r="M211" s="10" t="s">
        <v>35</v>
      </c>
      <c r="N211" s="19">
        <v>210</v>
      </c>
    </row>
    <row r="212" spans="1:14" x14ac:dyDescent="0.2">
      <c r="A212" s="8" t="s">
        <v>570</v>
      </c>
      <c r="B212" s="9" t="s">
        <v>571</v>
      </c>
      <c r="C212" s="10" t="s">
        <v>216</v>
      </c>
      <c r="D212" s="9" t="s">
        <v>73</v>
      </c>
      <c r="E212" s="9" t="s">
        <v>280</v>
      </c>
      <c r="F212" s="13">
        <v>103668</v>
      </c>
      <c r="G212" s="18" t="s">
        <v>75</v>
      </c>
      <c r="H212" s="18" t="s">
        <v>25</v>
      </c>
      <c r="I212" s="12"/>
      <c r="J212" s="12"/>
      <c r="K212" s="18" t="s">
        <v>76</v>
      </c>
      <c r="L212" s="14" t="s">
        <v>77</v>
      </c>
      <c r="M212" s="14" t="s">
        <v>78</v>
      </c>
      <c r="N212" s="19">
        <v>211</v>
      </c>
    </row>
    <row r="213" spans="1:14" hidden="1" x14ac:dyDescent="0.2">
      <c r="A213" s="8" t="s">
        <v>572</v>
      </c>
      <c r="B213" s="9" t="s">
        <v>573</v>
      </c>
      <c r="C213" s="10" t="s">
        <v>21</v>
      </c>
      <c r="D213" s="9" t="s">
        <v>574</v>
      </c>
      <c r="E213" s="9" t="s">
        <v>131</v>
      </c>
      <c r="F213" s="11">
        <v>103058</v>
      </c>
      <c r="G213" s="14" t="s">
        <v>24</v>
      </c>
      <c r="H213" s="14" t="s">
        <v>25</v>
      </c>
      <c r="I213" s="12"/>
      <c r="J213" s="12"/>
      <c r="K213" s="10" t="s">
        <v>132</v>
      </c>
      <c r="L213" s="10" t="s">
        <v>27</v>
      </c>
      <c r="M213" s="10" t="s">
        <v>133</v>
      </c>
      <c r="N213" s="19">
        <v>212</v>
      </c>
    </row>
    <row r="214" spans="1:14" x14ac:dyDescent="0.2">
      <c r="A214" s="8" t="s">
        <v>575</v>
      </c>
      <c r="B214" s="9" t="s">
        <v>576</v>
      </c>
      <c r="C214" s="10" t="s">
        <v>210</v>
      </c>
      <c r="D214" s="9" t="s">
        <v>73</v>
      </c>
      <c r="E214" s="9" t="s">
        <v>106</v>
      </c>
      <c r="F214" s="11">
        <v>102996</v>
      </c>
      <c r="G214" s="10" t="s">
        <v>75</v>
      </c>
      <c r="H214" s="10" t="s">
        <v>25</v>
      </c>
      <c r="I214" s="13"/>
      <c r="J214" s="13"/>
      <c r="K214" s="10" t="s">
        <v>76</v>
      </c>
      <c r="L214" s="10" t="s">
        <v>77</v>
      </c>
      <c r="M214" s="10" t="s">
        <v>78</v>
      </c>
      <c r="N214" s="19">
        <v>213</v>
      </c>
    </row>
    <row r="215" spans="1:14" hidden="1" x14ac:dyDescent="0.2">
      <c r="A215" s="16" t="s">
        <v>577</v>
      </c>
      <c r="B215" s="9" t="s">
        <v>578</v>
      </c>
      <c r="C215" s="10" t="s">
        <v>25</v>
      </c>
      <c r="D215" s="17" t="s">
        <v>579</v>
      </c>
      <c r="E215" s="17" t="s">
        <v>496</v>
      </c>
      <c r="F215" s="11">
        <v>102977</v>
      </c>
      <c r="G215" s="10" t="s">
        <v>24</v>
      </c>
      <c r="H215" s="10" t="s">
        <v>25</v>
      </c>
      <c r="I215" s="11">
        <v>4500</v>
      </c>
      <c r="J215" s="12"/>
      <c r="K215" s="14" t="s">
        <v>34</v>
      </c>
      <c r="L215" s="14" t="s">
        <v>27</v>
      </c>
      <c r="M215" s="14" t="s">
        <v>35</v>
      </c>
      <c r="N215" s="19">
        <v>214</v>
      </c>
    </row>
    <row r="216" spans="1:14" x14ac:dyDescent="0.2">
      <c r="A216" s="8" t="s">
        <v>580</v>
      </c>
      <c r="B216" s="9" t="s">
        <v>581</v>
      </c>
      <c r="C216" s="18" t="s">
        <v>101</v>
      </c>
      <c r="D216" s="9" t="s">
        <v>73</v>
      </c>
      <c r="E216" s="9" t="s">
        <v>324</v>
      </c>
      <c r="F216" s="12">
        <v>102578</v>
      </c>
      <c r="G216" s="18" t="s">
        <v>75</v>
      </c>
      <c r="H216" s="18" t="s">
        <v>25</v>
      </c>
      <c r="I216" s="12"/>
      <c r="J216" s="12"/>
      <c r="K216" s="18" t="s">
        <v>76</v>
      </c>
      <c r="L216" s="10" t="s">
        <v>77</v>
      </c>
      <c r="M216" s="10" t="s">
        <v>78</v>
      </c>
      <c r="N216" s="19">
        <v>215</v>
      </c>
    </row>
    <row r="217" spans="1:14" x14ac:dyDescent="0.2">
      <c r="A217" s="8" t="s">
        <v>582</v>
      </c>
      <c r="B217" s="9" t="s">
        <v>53</v>
      </c>
      <c r="C217" s="10" t="s">
        <v>210</v>
      </c>
      <c r="D217" s="9" t="s">
        <v>73</v>
      </c>
      <c r="E217" s="9" t="s">
        <v>504</v>
      </c>
      <c r="F217" s="11">
        <v>102563</v>
      </c>
      <c r="G217" s="10" t="s">
        <v>75</v>
      </c>
      <c r="H217" s="10" t="s">
        <v>25</v>
      </c>
      <c r="I217" s="13"/>
      <c r="J217" s="12"/>
      <c r="K217" s="15" t="s">
        <v>2</v>
      </c>
      <c r="L217" s="10" t="s">
        <v>77</v>
      </c>
      <c r="M217" s="10" t="s">
        <v>78</v>
      </c>
      <c r="N217" s="19">
        <v>216</v>
      </c>
    </row>
    <row r="218" spans="1:14" x14ac:dyDescent="0.2">
      <c r="A218" s="8" t="s">
        <v>583</v>
      </c>
      <c r="B218" s="9" t="s">
        <v>53</v>
      </c>
      <c r="C218" s="10" t="s">
        <v>25</v>
      </c>
      <c r="D218" s="9" t="s">
        <v>73</v>
      </c>
      <c r="E218" s="9" t="s">
        <v>584</v>
      </c>
      <c r="F218" s="11">
        <v>102495</v>
      </c>
      <c r="G218" s="10" t="s">
        <v>75</v>
      </c>
      <c r="H218" s="10" t="s">
        <v>25</v>
      </c>
      <c r="I218" s="13"/>
      <c r="J218" s="13"/>
      <c r="K218" s="10" t="s">
        <v>76</v>
      </c>
      <c r="L218" s="10" t="s">
        <v>77</v>
      </c>
      <c r="M218" s="10" t="s">
        <v>78</v>
      </c>
      <c r="N218" s="19">
        <v>217</v>
      </c>
    </row>
    <row r="219" spans="1:14" x14ac:dyDescent="0.2">
      <c r="A219" s="16" t="s">
        <v>585</v>
      </c>
      <c r="B219" s="9" t="s">
        <v>586</v>
      </c>
      <c r="C219" s="10" t="s">
        <v>157</v>
      </c>
      <c r="D219" s="9" t="s">
        <v>73</v>
      </c>
      <c r="E219" s="17" t="s">
        <v>587</v>
      </c>
      <c r="F219" s="13">
        <v>102384</v>
      </c>
      <c r="G219" s="10" t="s">
        <v>75</v>
      </c>
      <c r="H219" s="18" t="s">
        <v>25</v>
      </c>
      <c r="I219" s="11">
        <v>2000</v>
      </c>
      <c r="J219" s="12"/>
      <c r="K219" s="18" t="s">
        <v>76</v>
      </c>
      <c r="L219" s="14" t="s">
        <v>77</v>
      </c>
      <c r="M219" s="14" t="s">
        <v>78</v>
      </c>
      <c r="N219" s="19">
        <v>218</v>
      </c>
    </row>
    <row r="220" spans="1:14" x14ac:dyDescent="0.2">
      <c r="A220" s="8" t="s">
        <v>588</v>
      </c>
      <c r="B220" s="9" t="s">
        <v>49</v>
      </c>
      <c r="C220" s="14"/>
      <c r="D220" s="9" t="s">
        <v>73</v>
      </c>
      <c r="E220" s="9" t="s">
        <v>280</v>
      </c>
      <c r="F220" s="11">
        <v>102349</v>
      </c>
      <c r="G220" s="10" t="s">
        <v>75</v>
      </c>
      <c r="H220" s="10" t="s">
        <v>25</v>
      </c>
      <c r="I220" s="13"/>
      <c r="J220" s="13"/>
      <c r="K220" s="10" t="s">
        <v>76</v>
      </c>
      <c r="L220" s="10" t="s">
        <v>77</v>
      </c>
      <c r="M220" s="10" t="s">
        <v>78</v>
      </c>
      <c r="N220" s="19">
        <v>219</v>
      </c>
    </row>
    <row r="221" spans="1:14" x14ac:dyDescent="0.2">
      <c r="A221" s="8" t="s">
        <v>589</v>
      </c>
      <c r="B221" s="9" t="s">
        <v>590</v>
      </c>
      <c r="C221" s="18" t="s">
        <v>101</v>
      </c>
      <c r="D221" s="9" t="s">
        <v>591</v>
      </c>
      <c r="E221" s="17" t="s">
        <v>174</v>
      </c>
      <c r="F221" s="11">
        <v>102326</v>
      </c>
      <c r="G221" s="10" t="s">
        <v>24</v>
      </c>
      <c r="H221" s="18" t="s">
        <v>25</v>
      </c>
      <c r="I221" s="12"/>
      <c r="J221" s="12"/>
      <c r="K221" s="18" t="s">
        <v>541</v>
      </c>
      <c r="L221" s="14" t="s">
        <v>27</v>
      </c>
      <c r="M221" s="14" t="s">
        <v>78</v>
      </c>
      <c r="N221" s="19">
        <v>220</v>
      </c>
    </row>
    <row r="222" spans="1:14" x14ac:dyDescent="0.2">
      <c r="A222" s="8" t="s">
        <v>592</v>
      </c>
      <c r="B222" s="9" t="s">
        <v>593</v>
      </c>
      <c r="C222" s="10" t="s">
        <v>24</v>
      </c>
      <c r="D222" s="9" t="s">
        <v>2726</v>
      </c>
      <c r="E222" s="9" t="s">
        <v>328</v>
      </c>
      <c r="F222" s="11">
        <v>102233</v>
      </c>
      <c r="G222" s="10" t="s">
        <v>75</v>
      </c>
      <c r="H222" s="10" t="s">
        <v>25</v>
      </c>
      <c r="I222" s="11">
        <v>500</v>
      </c>
      <c r="J222" s="13"/>
      <c r="K222" s="10" t="s">
        <v>76</v>
      </c>
      <c r="L222" s="10" t="s">
        <v>77</v>
      </c>
      <c r="M222" s="10" t="s">
        <v>78</v>
      </c>
      <c r="N222" s="19">
        <v>221</v>
      </c>
    </row>
    <row r="223" spans="1:14" x14ac:dyDescent="0.2">
      <c r="A223" s="8" t="s">
        <v>594</v>
      </c>
      <c r="B223" s="9" t="s">
        <v>595</v>
      </c>
      <c r="C223" s="10" t="s">
        <v>406</v>
      </c>
      <c r="D223" s="9" t="s">
        <v>73</v>
      </c>
      <c r="E223" s="9" t="s">
        <v>566</v>
      </c>
      <c r="F223" s="11">
        <v>102228</v>
      </c>
      <c r="G223" s="18" t="s">
        <v>75</v>
      </c>
      <c r="H223" s="18" t="s">
        <v>25</v>
      </c>
      <c r="I223" s="12"/>
      <c r="J223" s="12"/>
      <c r="K223" s="18" t="s">
        <v>76</v>
      </c>
      <c r="L223" s="10" t="s">
        <v>77</v>
      </c>
      <c r="M223" s="10" t="s">
        <v>78</v>
      </c>
      <c r="N223" s="19">
        <v>222</v>
      </c>
    </row>
    <row r="224" spans="1:14" x14ac:dyDescent="0.2">
      <c r="A224" s="8" t="s">
        <v>596</v>
      </c>
      <c r="B224" s="9" t="s">
        <v>597</v>
      </c>
      <c r="C224" s="14"/>
      <c r="D224" s="9" t="s">
        <v>73</v>
      </c>
      <c r="E224" s="9" t="s">
        <v>280</v>
      </c>
      <c r="F224" s="11">
        <v>102111</v>
      </c>
      <c r="G224" s="10" t="s">
        <v>75</v>
      </c>
      <c r="H224" s="10" t="s">
        <v>25</v>
      </c>
      <c r="I224" s="13"/>
      <c r="J224" s="13"/>
      <c r="K224" s="10" t="s">
        <v>76</v>
      </c>
      <c r="L224" s="10" t="s">
        <v>77</v>
      </c>
      <c r="M224" s="10" t="s">
        <v>78</v>
      </c>
      <c r="N224" s="19">
        <v>223</v>
      </c>
    </row>
    <row r="225" spans="1:14" x14ac:dyDescent="0.2">
      <c r="A225" s="8" t="s">
        <v>598</v>
      </c>
      <c r="B225" s="17" t="s">
        <v>599</v>
      </c>
      <c r="C225" s="14"/>
      <c r="D225" s="9" t="s">
        <v>73</v>
      </c>
      <c r="E225" s="17" t="s">
        <v>466</v>
      </c>
      <c r="F225" s="11">
        <v>102043</v>
      </c>
      <c r="G225" s="10" t="s">
        <v>75</v>
      </c>
      <c r="H225" s="18" t="s">
        <v>25</v>
      </c>
      <c r="I225" s="12"/>
      <c r="J225" s="12"/>
      <c r="K225" s="14" t="s">
        <v>76</v>
      </c>
      <c r="L225" s="14" t="s">
        <v>77</v>
      </c>
      <c r="M225" s="14" t="s">
        <v>78</v>
      </c>
      <c r="N225" s="19">
        <v>224</v>
      </c>
    </row>
    <row r="226" spans="1:14" x14ac:dyDescent="0.2">
      <c r="A226" s="8" t="s">
        <v>600</v>
      </c>
      <c r="B226" s="9" t="s">
        <v>601</v>
      </c>
      <c r="C226" s="10" t="s">
        <v>602</v>
      </c>
      <c r="D226" s="9" t="s">
        <v>73</v>
      </c>
      <c r="E226" s="17" t="s">
        <v>603</v>
      </c>
      <c r="F226" s="13">
        <v>101973</v>
      </c>
      <c r="G226" s="18" t="s">
        <v>75</v>
      </c>
      <c r="H226" s="18" t="s">
        <v>25</v>
      </c>
      <c r="I226" s="12"/>
      <c r="J226" s="12"/>
      <c r="K226" s="18" t="s">
        <v>76</v>
      </c>
      <c r="L226" s="14" t="s">
        <v>77</v>
      </c>
      <c r="M226" s="14" t="s">
        <v>78</v>
      </c>
      <c r="N226" s="19">
        <v>225</v>
      </c>
    </row>
    <row r="227" spans="1:14" x14ac:dyDescent="0.2">
      <c r="A227" s="8" t="s">
        <v>604</v>
      </c>
      <c r="B227" s="9" t="s">
        <v>605</v>
      </c>
      <c r="C227" s="10" t="s">
        <v>45</v>
      </c>
      <c r="D227" s="9" t="s">
        <v>73</v>
      </c>
      <c r="E227" s="9" t="s">
        <v>418</v>
      </c>
      <c r="F227" s="11">
        <v>101862</v>
      </c>
      <c r="G227" s="10" t="s">
        <v>75</v>
      </c>
      <c r="H227" s="18" t="s">
        <v>25</v>
      </c>
      <c r="I227" s="12"/>
      <c r="J227" s="12"/>
      <c r="K227" s="10" t="s">
        <v>76</v>
      </c>
      <c r="L227" s="10" t="s">
        <v>77</v>
      </c>
      <c r="M227" s="10" t="s">
        <v>78</v>
      </c>
      <c r="N227" s="19">
        <v>226</v>
      </c>
    </row>
    <row r="228" spans="1:14" x14ac:dyDescent="0.2">
      <c r="A228" s="8" t="s">
        <v>606</v>
      </c>
      <c r="B228" s="9" t="s">
        <v>273</v>
      </c>
      <c r="C228" s="10" t="s">
        <v>24</v>
      </c>
      <c r="D228" s="9" t="s">
        <v>73</v>
      </c>
      <c r="E228" s="9" t="s">
        <v>219</v>
      </c>
      <c r="F228" s="11">
        <v>100904</v>
      </c>
      <c r="G228" s="10" t="s">
        <v>75</v>
      </c>
      <c r="H228" s="10" t="s">
        <v>25</v>
      </c>
      <c r="I228" s="13"/>
      <c r="J228" s="13"/>
      <c r="K228" s="10" t="s">
        <v>76</v>
      </c>
      <c r="L228" s="10" t="s">
        <v>77</v>
      </c>
      <c r="M228" s="10" t="s">
        <v>78</v>
      </c>
      <c r="N228" s="19">
        <v>227</v>
      </c>
    </row>
    <row r="229" spans="1:14" hidden="1" x14ac:dyDescent="0.2">
      <c r="A229" s="8" t="s">
        <v>607</v>
      </c>
      <c r="B229" s="9" t="s">
        <v>608</v>
      </c>
      <c r="C229" s="10" t="s">
        <v>101</v>
      </c>
      <c r="D229" s="9" t="s">
        <v>609</v>
      </c>
      <c r="E229" s="9" t="s">
        <v>70</v>
      </c>
      <c r="F229" s="11">
        <v>100853</v>
      </c>
      <c r="G229" s="10" t="s">
        <v>24</v>
      </c>
      <c r="H229" s="10" t="s">
        <v>25</v>
      </c>
      <c r="I229" s="13"/>
      <c r="J229" s="13"/>
      <c r="K229" s="10" t="s">
        <v>26</v>
      </c>
      <c r="L229" s="10" t="s">
        <v>27</v>
      </c>
      <c r="M229" s="10" t="s">
        <v>28</v>
      </c>
      <c r="N229" s="19">
        <v>228</v>
      </c>
    </row>
    <row r="230" spans="1:14" hidden="1" x14ac:dyDescent="0.2">
      <c r="A230" s="8" t="s">
        <v>610</v>
      </c>
      <c r="B230" s="9" t="s">
        <v>611</v>
      </c>
      <c r="C230" s="10" t="s">
        <v>157</v>
      </c>
      <c r="D230" s="9" t="s">
        <v>612</v>
      </c>
      <c r="E230" s="9" t="s">
        <v>113</v>
      </c>
      <c r="F230" s="11">
        <v>100853</v>
      </c>
      <c r="G230" s="10" t="s">
        <v>24</v>
      </c>
      <c r="H230" s="10" t="s">
        <v>25</v>
      </c>
      <c r="I230" s="13"/>
      <c r="J230" s="13"/>
      <c r="K230" s="10" t="s">
        <v>26</v>
      </c>
      <c r="L230" s="10" t="s">
        <v>27</v>
      </c>
      <c r="M230" s="10" t="s">
        <v>28</v>
      </c>
      <c r="N230" s="19">
        <v>229</v>
      </c>
    </row>
    <row r="231" spans="1:14" hidden="1" x14ac:dyDescent="0.2">
      <c r="A231" s="16" t="s">
        <v>161</v>
      </c>
      <c r="B231" s="9" t="s">
        <v>613</v>
      </c>
      <c r="C231" s="10" t="s">
        <v>157</v>
      </c>
      <c r="D231" s="17" t="s">
        <v>614</v>
      </c>
      <c r="E231" s="9" t="s">
        <v>70</v>
      </c>
      <c r="F231" s="11">
        <v>100831</v>
      </c>
      <c r="G231" s="18" t="s">
        <v>24</v>
      </c>
      <c r="H231" s="18" t="s">
        <v>25</v>
      </c>
      <c r="I231" s="12"/>
      <c r="J231" s="12"/>
      <c r="K231" s="18" t="s">
        <v>26</v>
      </c>
      <c r="L231" s="14" t="s">
        <v>27</v>
      </c>
      <c r="M231" s="14" t="s">
        <v>28</v>
      </c>
      <c r="N231" s="19">
        <v>230</v>
      </c>
    </row>
    <row r="232" spans="1:14" x14ac:dyDescent="0.2">
      <c r="A232" s="8" t="s">
        <v>615</v>
      </c>
      <c r="B232" s="9" t="s">
        <v>616</v>
      </c>
      <c r="C232" s="14"/>
      <c r="D232" s="9" t="s">
        <v>73</v>
      </c>
      <c r="E232" s="9" t="s">
        <v>297</v>
      </c>
      <c r="F232" s="11">
        <v>100830</v>
      </c>
      <c r="G232" s="10" t="s">
        <v>75</v>
      </c>
      <c r="H232" s="10" t="s">
        <v>25</v>
      </c>
      <c r="I232" s="11">
        <v>1000</v>
      </c>
      <c r="J232" s="12"/>
      <c r="K232" s="10" t="s">
        <v>76</v>
      </c>
      <c r="L232" s="10" t="s">
        <v>77</v>
      </c>
      <c r="M232" s="10" t="s">
        <v>78</v>
      </c>
      <c r="N232" s="19">
        <v>231</v>
      </c>
    </row>
    <row r="233" spans="1:14" x14ac:dyDescent="0.2">
      <c r="A233" s="8" t="s">
        <v>617</v>
      </c>
      <c r="B233" s="9" t="s">
        <v>356</v>
      </c>
      <c r="C233" s="18" t="s">
        <v>75</v>
      </c>
      <c r="D233" s="9" t="s">
        <v>73</v>
      </c>
      <c r="E233" s="9" t="s">
        <v>490</v>
      </c>
      <c r="F233" s="11">
        <v>100613</v>
      </c>
      <c r="G233" s="18" t="s">
        <v>75</v>
      </c>
      <c r="H233" s="18" t="s">
        <v>25</v>
      </c>
      <c r="I233" s="12"/>
      <c r="J233" s="12"/>
      <c r="K233" s="18" t="s">
        <v>76</v>
      </c>
      <c r="L233" s="10" t="s">
        <v>77</v>
      </c>
      <c r="M233" s="10" t="s">
        <v>78</v>
      </c>
      <c r="N233" s="19">
        <v>232</v>
      </c>
    </row>
    <row r="234" spans="1:14" x14ac:dyDescent="0.2">
      <c r="A234" s="8" t="s">
        <v>618</v>
      </c>
      <c r="B234" s="9" t="s">
        <v>619</v>
      </c>
      <c r="C234" s="14"/>
      <c r="D234" s="9" t="s">
        <v>73</v>
      </c>
      <c r="E234" s="9" t="s">
        <v>556</v>
      </c>
      <c r="F234" s="11">
        <v>100233</v>
      </c>
      <c r="G234" s="10" t="s">
        <v>75</v>
      </c>
      <c r="H234" s="10" t="s">
        <v>25</v>
      </c>
      <c r="I234" s="13"/>
      <c r="J234" s="13"/>
      <c r="K234" s="10" t="s">
        <v>76</v>
      </c>
      <c r="L234" s="10" t="s">
        <v>77</v>
      </c>
      <c r="M234" s="10" t="s">
        <v>78</v>
      </c>
      <c r="N234" s="19">
        <v>233</v>
      </c>
    </row>
    <row r="235" spans="1:14" x14ac:dyDescent="0.2">
      <c r="A235" s="8" t="s">
        <v>295</v>
      </c>
      <c r="B235" s="9" t="s">
        <v>620</v>
      </c>
      <c r="C235" s="14"/>
      <c r="D235" s="9" t="s">
        <v>73</v>
      </c>
      <c r="E235" s="9" t="s">
        <v>106</v>
      </c>
      <c r="F235" s="11">
        <v>100132</v>
      </c>
      <c r="G235" s="10" t="s">
        <v>75</v>
      </c>
      <c r="H235" s="10" t="s">
        <v>25</v>
      </c>
      <c r="I235" s="13"/>
      <c r="J235" s="13"/>
      <c r="K235" s="10" t="s">
        <v>76</v>
      </c>
      <c r="L235" s="10" t="s">
        <v>77</v>
      </c>
      <c r="M235" s="10" t="s">
        <v>78</v>
      </c>
      <c r="N235" s="19">
        <v>234</v>
      </c>
    </row>
    <row r="236" spans="1:14" hidden="1" x14ac:dyDescent="0.2">
      <c r="A236" s="8" t="s">
        <v>621</v>
      </c>
      <c r="B236" s="9" t="s">
        <v>622</v>
      </c>
      <c r="C236" s="10" t="s">
        <v>59</v>
      </c>
      <c r="D236" s="9" t="s">
        <v>151</v>
      </c>
      <c r="E236" s="9" t="s">
        <v>381</v>
      </c>
      <c r="F236" s="11">
        <v>100055</v>
      </c>
      <c r="G236" s="10" t="s">
        <v>24</v>
      </c>
      <c r="H236" s="10" t="s">
        <v>25</v>
      </c>
      <c r="I236" s="11">
        <v>9000</v>
      </c>
      <c r="J236" s="13"/>
      <c r="K236" s="10" t="s">
        <v>34</v>
      </c>
      <c r="L236" s="10" t="s">
        <v>27</v>
      </c>
      <c r="M236" s="10" t="s">
        <v>35</v>
      </c>
      <c r="N236" s="19">
        <v>235</v>
      </c>
    </row>
    <row r="237" spans="1:14" hidden="1" x14ac:dyDescent="0.2">
      <c r="A237" s="8" t="s">
        <v>623</v>
      </c>
      <c r="B237" s="9" t="s">
        <v>624</v>
      </c>
      <c r="C237" s="10" t="s">
        <v>54</v>
      </c>
      <c r="D237" s="9" t="s">
        <v>625</v>
      </c>
      <c r="E237" s="9" t="s">
        <v>409</v>
      </c>
      <c r="F237" s="11">
        <v>100000</v>
      </c>
      <c r="G237" s="10" t="s">
        <v>24</v>
      </c>
      <c r="H237" s="10" t="s">
        <v>25</v>
      </c>
      <c r="I237" s="11"/>
      <c r="J237" s="13"/>
      <c r="K237" s="10" t="s">
        <v>26</v>
      </c>
      <c r="L237" s="10" t="s">
        <v>27</v>
      </c>
      <c r="M237" s="10" t="s">
        <v>28</v>
      </c>
      <c r="N237" s="19">
        <v>236</v>
      </c>
    </row>
    <row r="238" spans="1:14" x14ac:dyDescent="0.2">
      <c r="A238" s="8" t="s">
        <v>626</v>
      </c>
      <c r="B238" s="9" t="s">
        <v>627</v>
      </c>
      <c r="C238" s="10" t="s">
        <v>101</v>
      </c>
      <c r="D238" s="9" t="s">
        <v>73</v>
      </c>
      <c r="E238" s="9" t="s">
        <v>280</v>
      </c>
      <c r="F238" s="11">
        <v>99907</v>
      </c>
      <c r="G238" s="10" t="s">
        <v>75</v>
      </c>
      <c r="H238" s="10" t="s">
        <v>25</v>
      </c>
      <c r="I238" s="13"/>
      <c r="J238" s="13"/>
      <c r="K238" s="10" t="s">
        <v>76</v>
      </c>
      <c r="L238" s="10" t="s">
        <v>77</v>
      </c>
      <c r="M238" s="10" t="s">
        <v>78</v>
      </c>
      <c r="N238" s="19">
        <v>237</v>
      </c>
    </row>
    <row r="239" spans="1:14" hidden="1" x14ac:dyDescent="0.2">
      <c r="A239" s="8" t="s">
        <v>628</v>
      </c>
      <c r="B239" s="9" t="s">
        <v>629</v>
      </c>
      <c r="C239" s="10" t="s">
        <v>75</v>
      </c>
      <c r="D239" s="9" t="s">
        <v>630</v>
      </c>
      <c r="E239" s="9" t="s">
        <v>631</v>
      </c>
      <c r="F239" s="11">
        <v>99855</v>
      </c>
      <c r="G239" s="14" t="s">
        <v>24</v>
      </c>
      <c r="H239" s="14" t="s">
        <v>25</v>
      </c>
      <c r="I239" s="12"/>
      <c r="J239" s="12"/>
      <c r="K239" s="14" t="s">
        <v>26</v>
      </c>
      <c r="L239" s="10" t="s">
        <v>27</v>
      </c>
      <c r="M239" s="10" t="s">
        <v>28</v>
      </c>
      <c r="N239" s="19">
        <v>238</v>
      </c>
    </row>
    <row r="240" spans="1:14" hidden="1" x14ac:dyDescent="0.2">
      <c r="A240" s="8" t="s">
        <v>632</v>
      </c>
      <c r="B240" s="9" t="s">
        <v>633</v>
      </c>
      <c r="C240" s="10" t="s">
        <v>31</v>
      </c>
      <c r="D240" s="9" t="s">
        <v>634</v>
      </c>
      <c r="E240" s="9" t="s">
        <v>201</v>
      </c>
      <c r="F240" s="11">
        <v>99705</v>
      </c>
      <c r="G240" s="10" t="s">
        <v>24</v>
      </c>
      <c r="H240" s="10" t="s">
        <v>25</v>
      </c>
      <c r="I240" s="13"/>
      <c r="J240" s="13"/>
      <c r="K240" s="10" t="s">
        <v>26</v>
      </c>
      <c r="L240" s="10" t="s">
        <v>27</v>
      </c>
      <c r="M240" s="10" t="s">
        <v>28</v>
      </c>
      <c r="N240" s="19">
        <v>239</v>
      </c>
    </row>
    <row r="241" spans="1:14" hidden="1" x14ac:dyDescent="0.2">
      <c r="A241" s="8" t="s">
        <v>635</v>
      </c>
      <c r="B241" s="9" t="s">
        <v>636</v>
      </c>
      <c r="C241" s="10" t="s">
        <v>41</v>
      </c>
      <c r="D241" s="9" t="s">
        <v>637</v>
      </c>
      <c r="E241" s="9" t="s">
        <v>638</v>
      </c>
      <c r="F241" s="11">
        <v>99700</v>
      </c>
      <c r="G241" s="10" t="s">
        <v>24</v>
      </c>
      <c r="H241" s="10" t="s">
        <v>25</v>
      </c>
      <c r="I241" s="13"/>
      <c r="J241" s="13"/>
      <c r="K241" s="10" t="s">
        <v>26</v>
      </c>
      <c r="L241" s="10" t="s">
        <v>27</v>
      </c>
      <c r="M241" s="10" t="s">
        <v>28</v>
      </c>
      <c r="N241" s="19">
        <v>240</v>
      </c>
    </row>
    <row r="242" spans="1:14" x14ac:dyDescent="0.2">
      <c r="A242" s="8" t="s">
        <v>639</v>
      </c>
      <c r="B242" s="9" t="s">
        <v>72</v>
      </c>
      <c r="C242" s="10" t="s">
        <v>59</v>
      </c>
      <c r="D242" s="9" t="s">
        <v>2726</v>
      </c>
      <c r="E242" s="9" t="s">
        <v>506</v>
      </c>
      <c r="F242" s="11">
        <v>99697</v>
      </c>
      <c r="G242" s="10" t="s">
        <v>24</v>
      </c>
      <c r="H242" s="10" t="s">
        <v>25</v>
      </c>
      <c r="I242" s="11">
        <v>6000</v>
      </c>
      <c r="J242" s="13"/>
      <c r="K242" s="10" t="s">
        <v>541</v>
      </c>
      <c r="L242" s="10" t="s">
        <v>27</v>
      </c>
      <c r="M242" s="10" t="s">
        <v>78</v>
      </c>
      <c r="N242" s="19">
        <v>241</v>
      </c>
    </row>
    <row r="243" spans="1:14" hidden="1" x14ac:dyDescent="0.2">
      <c r="A243" s="8" t="s">
        <v>640</v>
      </c>
      <c r="B243" s="9" t="s">
        <v>611</v>
      </c>
      <c r="C243" s="10" t="s">
        <v>41</v>
      </c>
      <c r="D243" s="9" t="s">
        <v>151</v>
      </c>
      <c r="E243" s="9" t="s">
        <v>131</v>
      </c>
      <c r="F243" s="11">
        <v>99542</v>
      </c>
      <c r="G243" s="10" t="s">
        <v>24</v>
      </c>
      <c r="H243" s="10" t="s">
        <v>25</v>
      </c>
      <c r="I243" s="13"/>
      <c r="J243" s="13"/>
      <c r="K243" s="10" t="s">
        <v>26</v>
      </c>
      <c r="L243" s="10" t="s">
        <v>27</v>
      </c>
      <c r="M243" s="10" t="s">
        <v>28</v>
      </c>
      <c r="N243" s="19">
        <v>242</v>
      </c>
    </row>
    <row r="244" spans="1:14" hidden="1" x14ac:dyDescent="0.2">
      <c r="A244" s="8" t="s">
        <v>641</v>
      </c>
      <c r="B244" s="9" t="s">
        <v>642</v>
      </c>
      <c r="C244" s="10" t="s">
        <v>75</v>
      </c>
      <c r="D244" s="9" t="s">
        <v>643</v>
      </c>
      <c r="E244" s="9" t="s">
        <v>23</v>
      </c>
      <c r="F244" s="11">
        <v>99323</v>
      </c>
      <c r="G244" s="10" t="s">
        <v>24</v>
      </c>
      <c r="H244" s="10" t="s">
        <v>25</v>
      </c>
      <c r="I244" s="13"/>
      <c r="J244" s="13"/>
      <c r="K244" s="10" t="s">
        <v>26</v>
      </c>
      <c r="L244" s="10" t="s">
        <v>27</v>
      </c>
      <c r="M244" s="10" t="s">
        <v>28</v>
      </c>
      <c r="N244" s="19">
        <v>243</v>
      </c>
    </row>
    <row r="245" spans="1:14" hidden="1" x14ac:dyDescent="0.2">
      <c r="A245" s="8" t="s">
        <v>644</v>
      </c>
      <c r="B245" s="9" t="s">
        <v>169</v>
      </c>
      <c r="C245" s="10" t="s">
        <v>101</v>
      </c>
      <c r="D245" s="9" t="s">
        <v>645</v>
      </c>
      <c r="E245" s="9" t="s">
        <v>23</v>
      </c>
      <c r="F245" s="11">
        <v>99323</v>
      </c>
      <c r="G245" s="10" t="s">
        <v>24</v>
      </c>
      <c r="H245" s="10" t="s">
        <v>25</v>
      </c>
      <c r="I245" s="13"/>
      <c r="J245" s="13"/>
      <c r="K245" s="10" t="s">
        <v>26</v>
      </c>
      <c r="L245" s="10" t="s">
        <v>27</v>
      </c>
      <c r="M245" s="10" t="s">
        <v>28</v>
      </c>
      <c r="N245" s="19">
        <v>244</v>
      </c>
    </row>
    <row r="246" spans="1:14" hidden="1" x14ac:dyDescent="0.2">
      <c r="A246" s="8" t="s">
        <v>646</v>
      </c>
      <c r="B246" s="9" t="s">
        <v>647</v>
      </c>
      <c r="C246" s="14"/>
      <c r="D246" s="9" t="s">
        <v>648</v>
      </c>
      <c r="E246" s="9" t="s">
        <v>70</v>
      </c>
      <c r="F246" s="11">
        <v>98797</v>
      </c>
      <c r="G246" s="10" t="s">
        <v>24</v>
      </c>
      <c r="H246" s="10" t="s">
        <v>25</v>
      </c>
      <c r="I246" s="13"/>
      <c r="J246" s="13"/>
      <c r="K246" s="10" t="s">
        <v>26</v>
      </c>
      <c r="L246" s="10" t="s">
        <v>27</v>
      </c>
      <c r="M246" s="10" t="s">
        <v>28</v>
      </c>
      <c r="N246" s="19">
        <v>245</v>
      </c>
    </row>
    <row r="247" spans="1:14" x14ac:dyDescent="0.2">
      <c r="A247" s="8" t="s">
        <v>649</v>
      </c>
      <c r="B247" s="9" t="s">
        <v>650</v>
      </c>
      <c r="C247" s="10" t="s">
        <v>54</v>
      </c>
      <c r="D247" s="9" t="s">
        <v>148</v>
      </c>
      <c r="E247" s="9" t="s">
        <v>584</v>
      </c>
      <c r="F247" s="11">
        <v>98716</v>
      </c>
      <c r="G247" s="10" t="s">
        <v>75</v>
      </c>
      <c r="H247" s="10" t="s">
        <v>25</v>
      </c>
      <c r="I247" s="11">
        <v>3000</v>
      </c>
      <c r="J247" s="12"/>
      <c r="K247" s="10" t="s">
        <v>76</v>
      </c>
      <c r="L247" s="10" t="s">
        <v>77</v>
      </c>
      <c r="M247" s="10" t="s">
        <v>78</v>
      </c>
      <c r="N247" s="19">
        <v>246</v>
      </c>
    </row>
    <row r="248" spans="1:14" hidden="1" x14ac:dyDescent="0.2">
      <c r="A248" s="8" t="s">
        <v>651</v>
      </c>
      <c r="B248" s="9" t="s">
        <v>20</v>
      </c>
      <c r="C248" s="10" t="s">
        <v>101</v>
      </c>
      <c r="D248" s="9" t="s">
        <v>652</v>
      </c>
      <c r="E248" s="9" t="s">
        <v>70</v>
      </c>
      <c r="F248" s="11">
        <v>98430</v>
      </c>
      <c r="G248" s="18" t="s">
        <v>24</v>
      </c>
      <c r="H248" s="18" t="s">
        <v>25</v>
      </c>
      <c r="I248" s="12"/>
      <c r="J248" s="12"/>
      <c r="K248" s="18" t="s">
        <v>26</v>
      </c>
      <c r="L248" s="10" t="s">
        <v>27</v>
      </c>
      <c r="M248" s="10" t="s">
        <v>28</v>
      </c>
      <c r="N248" s="19">
        <v>247</v>
      </c>
    </row>
    <row r="249" spans="1:14" x14ac:dyDescent="0.2">
      <c r="A249" s="8" t="s">
        <v>653</v>
      </c>
      <c r="B249" s="9" t="s">
        <v>654</v>
      </c>
      <c r="C249" s="10" t="s">
        <v>136</v>
      </c>
      <c r="D249" s="9" t="s">
        <v>73</v>
      </c>
      <c r="E249" s="9" t="s">
        <v>376</v>
      </c>
      <c r="F249" s="13">
        <v>98215</v>
      </c>
      <c r="G249" s="18" t="s">
        <v>75</v>
      </c>
      <c r="H249" s="18" t="s">
        <v>25</v>
      </c>
      <c r="I249" s="12"/>
      <c r="J249" s="12"/>
      <c r="K249" s="18" t="s">
        <v>76</v>
      </c>
      <c r="L249" s="14" t="s">
        <v>77</v>
      </c>
      <c r="M249" s="14" t="s">
        <v>78</v>
      </c>
      <c r="N249" s="19">
        <v>248</v>
      </c>
    </row>
    <row r="250" spans="1:14" hidden="1" x14ac:dyDescent="0.2">
      <c r="A250" s="8" t="s">
        <v>655</v>
      </c>
      <c r="B250" s="9" t="s">
        <v>282</v>
      </c>
      <c r="C250" s="10" t="s">
        <v>101</v>
      </c>
      <c r="D250" s="17" t="s">
        <v>656</v>
      </c>
      <c r="E250" s="9" t="s">
        <v>70</v>
      </c>
      <c r="F250" s="11">
        <v>98110</v>
      </c>
      <c r="G250" s="18" t="s">
        <v>24</v>
      </c>
      <c r="H250" s="18" t="s">
        <v>25</v>
      </c>
      <c r="I250" s="12"/>
      <c r="J250" s="12"/>
      <c r="K250" s="18" t="s">
        <v>26</v>
      </c>
      <c r="L250" s="14" t="s">
        <v>27</v>
      </c>
      <c r="M250" s="14" t="s">
        <v>28</v>
      </c>
      <c r="N250" s="19">
        <v>249</v>
      </c>
    </row>
    <row r="251" spans="1:14" x14ac:dyDescent="0.2">
      <c r="A251" s="8" t="s">
        <v>657</v>
      </c>
      <c r="B251" s="9" t="s">
        <v>355</v>
      </c>
      <c r="C251" s="10" t="s">
        <v>59</v>
      </c>
      <c r="D251" s="9" t="s">
        <v>73</v>
      </c>
      <c r="E251" s="9" t="s">
        <v>376</v>
      </c>
      <c r="F251" s="11">
        <v>98095</v>
      </c>
      <c r="G251" s="10" t="s">
        <v>24</v>
      </c>
      <c r="H251" s="10" t="s">
        <v>25</v>
      </c>
      <c r="I251" s="13"/>
      <c r="J251" s="13"/>
      <c r="K251" s="10" t="s">
        <v>541</v>
      </c>
      <c r="L251" s="10" t="s">
        <v>77</v>
      </c>
      <c r="M251" s="10" t="s">
        <v>78</v>
      </c>
      <c r="N251" s="19">
        <v>250</v>
      </c>
    </row>
    <row r="252" spans="1:14" x14ac:dyDescent="0.2">
      <c r="A252" s="8" t="s">
        <v>658</v>
      </c>
      <c r="B252" s="9" t="s">
        <v>659</v>
      </c>
      <c r="C252" s="10" t="s">
        <v>136</v>
      </c>
      <c r="D252" s="9" t="s">
        <v>73</v>
      </c>
      <c r="E252" s="9" t="s">
        <v>556</v>
      </c>
      <c r="F252" s="11">
        <v>98041</v>
      </c>
      <c r="G252" s="18" t="s">
        <v>24</v>
      </c>
      <c r="H252" s="18" t="s">
        <v>25</v>
      </c>
      <c r="I252" s="12"/>
      <c r="J252" s="12"/>
      <c r="K252" s="18" t="s">
        <v>541</v>
      </c>
      <c r="L252" s="10" t="s">
        <v>77</v>
      </c>
      <c r="M252" s="10" t="s">
        <v>78</v>
      </c>
      <c r="N252" s="19">
        <v>251</v>
      </c>
    </row>
    <row r="253" spans="1:14" hidden="1" x14ac:dyDescent="0.2">
      <c r="A253" s="8" t="s">
        <v>660</v>
      </c>
      <c r="B253" s="9" t="s">
        <v>661</v>
      </c>
      <c r="C253" s="10" t="s">
        <v>157</v>
      </c>
      <c r="D253" s="9" t="s">
        <v>662</v>
      </c>
      <c r="E253" s="9" t="s">
        <v>663</v>
      </c>
      <c r="F253" s="11">
        <v>97897</v>
      </c>
      <c r="G253" s="14" t="s">
        <v>24</v>
      </c>
      <c r="H253" s="14" t="s">
        <v>25</v>
      </c>
      <c r="I253" s="12"/>
      <c r="J253" s="12"/>
      <c r="K253" s="14" t="s">
        <v>26</v>
      </c>
      <c r="L253" s="10" t="s">
        <v>27</v>
      </c>
      <c r="M253" s="10" t="s">
        <v>28</v>
      </c>
      <c r="N253" s="19">
        <v>252</v>
      </c>
    </row>
    <row r="254" spans="1:14" x14ac:dyDescent="0.2">
      <c r="A254" s="8" t="s">
        <v>664</v>
      </c>
      <c r="B254" s="9" t="s">
        <v>665</v>
      </c>
      <c r="C254" s="14"/>
      <c r="D254" s="9" t="s">
        <v>148</v>
      </c>
      <c r="E254" s="9" t="s">
        <v>219</v>
      </c>
      <c r="F254" s="11">
        <v>97695</v>
      </c>
      <c r="G254" s="14" t="s">
        <v>75</v>
      </c>
      <c r="H254" s="14" t="s">
        <v>25</v>
      </c>
      <c r="I254" s="12"/>
      <c r="J254" s="12"/>
      <c r="K254" s="14" t="s">
        <v>76</v>
      </c>
      <c r="L254" s="10" t="s">
        <v>77</v>
      </c>
      <c r="M254" s="10" t="s">
        <v>78</v>
      </c>
      <c r="N254" s="19">
        <v>253</v>
      </c>
    </row>
    <row r="255" spans="1:14" x14ac:dyDescent="0.2">
      <c r="A255" s="8" t="s">
        <v>666</v>
      </c>
      <c r="B255" s="9" t="s">
        <v>667</v>
      </c>
      <c r="C255" s="10" t="s">
        <v>216</v>
      </c>
      <c r="D255" s="9" t="s">
        <v>148</v>
      </c>
      <c r="E255" s="9" t="s">
        <v>510</v>
      </c>
      <c r="F255" s="11">
        <v>97652</v>
      </c>
      <c r="G255" s="10" t="s">
        <v>75</v>
      </c>
      <c r="H255" s="10" t="s">
        <v>25</v>
      </c>
      <c r="I255" s="12"/>
      <c r="J255" s="12"/>
      <c r="K255" s="10" t="s">
        <v>76</v>
      </c>
      <c r="L255" s="10" t="s">
        <v>77</v>
      </c>
      <c r="M255" s="10" t="s">
        <v>78</v>
      </c>
      <c r="N255" s="19">
        <v>254</v>
      </c>
    </row>
    <row r="256" spans="1:14" x14ac:dyDescent="0.2">
      <c r="A256" s="8" t="s">
        <v>668</v>
      </c>
      <c r="B256" s="9" t="s">
        <v>669</v>
      </c>
      <c r="C256" s="14"/>
      <c r="D256" s="9" t="s">
        <v>73</v>
      </c>
      <c r="E256" s="17" t="s">
        <v>290</v>
      </c>
      <c r="F256" s="13">
        <v>97539</v>
      </c>
      <c r="G256" s="10" t="s">
        <v>75</v>
      </c>
      <c r="H256" s="18" t="s">
        <v>25</v>
      </c>
      <c r="I256" s="12"/>
      <c r="J256" s="12"/>
      <c r="K256" s="18" t="s">
        <v>76</v>
      </c>
      <c r="L256" s="14" t="s">
        <v>77</v>
      </c>
      <c r="M256" s="14" t="s">
        <v>78</v>
      </c>
      <c r="N256" s="19">
        <v>255</v>
      </c>
    </row>
    <row r="257" spans="1:14" x14ac:dyDescent="0.2">
      <c r="A257" s="8" t="s">
        <v>305</v>
      </c>
      <c r="B257" s="9" t="s">
        <v>670</v>
      </c>
      <c r="C257" s="10" t="s">
        <v>41</v>
      </c>
      <c r="D257" s="9" t="s">
        <v>73</v>
      </c>
      <c r="E257" s="9" t="s">
        <v>466</v>
      </c>
      <c r="F257" s="11">
        <v>97496</v>
      </c>
      <c r="G257" s="10" t="s">
        <v>24</v>
      </c>
      <c r="H257" s="10" t="s">
        <v>25</v>
      </c>
      <c r="I257" s="13"/>
      <c r="J257" s="13"/>
      <c r="K257" s="10" t="s">
        <v>541</v>
      </c>
      <c r="L257" s="10" t="s">
        <v>77</v>
      </c>
      <c r="M257" s="10" t="s">
        <v>78</v>
      </c>
      <c r="N257" s="19">
        <v>256</v>
      </c>
    </row>
    <row r="258" spans="1:14" hidden="1" x14ac:dyDescent="0.2">
      <c r="A258" s="8" t="s">
        <v>671</v>
      </c>
      <c r="B258" s="9" t="s">
        <v>317</v>
      </c>
      <c r="C258" s="10" t="s">
        <v>157</v>
      </c>
      <c r="D258" s="9" t="s">
        <v>672</v>
      </c>
      <c r="E258" s="9" t="s">
        <v>673</v>
      </c>
      <c r="F258" s="11">
        <v>97300</v>
      </c>
      <c r="G258" s="10" t="s">
        <v>24</v>
      </c>
      <c r="H258" s="10" t="s">
        <v>25</v>
      </c>
      <c r="I258" s="13"/>
      <c r="J258" s="13"/>
      <c r="K258" s="10" t="s">
        <v>26</v>
      </c>
      <c r="L258" s="10" t="s">
        <v>27</v>
      </c>
      <c r="M258" s="10" t="s">
        <v>28</v>
      </c>
      <c r="N258" s="19">
        <v>257</v>
      </c>
    </row>
    <row r="259" spans="1:14" x14ac:dyDescent="0.2">
      <c r="A259" s="8" t="s">
        <v>674</v>
      </c>
      <c r="B259" s="9" t="s">
        <v>176</v>
      </c>
      <c r="C259" s="10" t="s">
        <v>54</v>
      </c>
      <c r="D259" s="9" t="s">
        <v>73</v>
      </c>
      <c r="E259" s="9" t="s">
        <v>504</v>
      </c>
      <c r="F259" s="13">
        <v>97249</v>
      </c>
      <c r="G259" s="10" t="s">
        <v>24</v>
      </c>
      <c r="H259" s="18" t="s">
        <v>25</v>
      </c>
      <c r="I259" s="13"/>
      <c r="J259" s="13"/>
      <c r="K259" s="18" t="s">
        <v>541</v>
      </c>
      <c r="L259" s="10" t="s">
        <v>77</v>
      </c>
      <c r="M259" s="14" t="s">
        <v>78</v>
      </c>
      <c r="N259" s="19">
        <v>258</v>
      </c>
    </row>
    <row r="260" spans="1:14" x14ac:dyDescent="0.2">
      <c r="A260" s="8" t="s">
        <v>675</v>
      </c>
      <c r="B260" s="9" t="s">
        <v>676</v>
      </c>
      <c r="C260" s="10" t="s">
        <v>101</v>
      </c>
      <c r="D260" s="9" t="s">
        <v>73</v>
      </c>
      <c r="E260" s="9" t="s">
        <v>677</v>
      </c>
      <c r="F260" s="13">
        <v>97187</v>
      </c>
      <c r="G260" s="18" t="s">
        <v>75</v>
      </c>
      <c r="H260" s="18" t="s">
        <v>25</v>
      </c>
      <c r="I260" s="12"/>
      <c r="J260" s="12"/>
      <c r="K260" s="18" t="s">
        <v>76</v>
      </c>
      <c r="L260" s="14" t="s">
        <v>77</v>
      </c>
      <c r="M260" s="14" t="s">
        <v>78</v>
      </c>
      <c r="N260" s="19">
        <v>259</v>
      </c>
    </row>
    <row r="261" spans="1:14" x14ac:dyDescent="0.2">
      <c r="A261" s="8" t="s">
        <v>678</v>
      </c>
      <c r="B261" s="9" t="s">
        <v>287</v>
      </c>
      <c r="C261" s="10" t="s">
        <v>406</v>
      </c>
      <c r="D261" s="9" t="s">
        <v>73</v>
      </c>
      <c r="E261" s="9" t="s">
        <v>453</v>
      </c>
      <c r="F261" s="11">
        <v>97081</v>
      </c>
      <c r="G261" s="10" t="s">
        <v>75</v>
      </c>
      <c r="H261" s="18" t="s">
        <v>25</v>
      </c>
      <c r="I261" s="12"/>
      <c r="J261" s="12"/>
      <c r="K261" s="10" t="s">
        <v>76</v>
      </c>
      <c r="L261" s="10" t="s">
        <v>77</v>
      </c>
      <c r="M261" s="10" t="s">
        <v>78</v>
      </c>
      <c r="N261" s="19">
        <v>260</v>
      </c>
    </row>
    <row r="262" spans="1:14" hidden="1" x14ac:dyDescent="0.2">
      <c r="A262" s="8" t="s">
        <v>679</v>
      </c>
      <c r="B262" s="9" t="s">
        <v>49</v>
      </c>
      <c r="C262" s="10" t="s">
        <v>101</v>
      </c>
      <c r="D262" s="9" t="s">
        <v>680</v>
      </c>
      <c r="E262" s="9" t="s">
        <v>319</v>
      </c>
      <c r="F262" s="11">
        <v>97066</v>
      </c>
      <c r="G262" s="14" t="s">
        <v>24</v>
      </c>
      <c r="H262" s="14" t="s">
        <v>25</v>
      </c>
      <c r="I262" s="13"/>
      <c r="J262" s="13"/>
      <c r="K262" s="14" t="s">
        <v>26</v>
      </c>
      <c r="L262" s="10" t="s">
        <v>27</v>
      </c>
      <c r="M262" s="10" t="s">
        <v>28</v>
      </c>
      <c r="N262" s="19">
        <v>261</v>
      </c>
    </row>
    <row r="263" spans="1:14" x14ac:dyDescent="0.2">
      <c r="A263" s="8" t="s">
        <v>681</v>
      </c>
      <c r="B263" s="9" t="s">
        <v>682</v>
      </c>
      <c r="C263" s="10" t="s">
        <v>240</v>
      </c>
      <c r="D263" s="9" t="s">
        <v>73</v>
      </c>
      <c r="E263" s="9" t="s">
        <v>354</v>
      </c>
      <c r="F263" s="11">
        <v>97031</v>
      </c>
      <c r="G263" s="10" t="s">
        <v>75</v>
      </c>
      <c r="H263" s="10" t="s">
        <v>25</v>
      </c>
      <c r="I263" s="11">
        <v>1500</v>
      </c>
      <c r="J263" s="12"/>
      <c r="K263" s="10" t="s">
        <v>76</v>
      </c>
      <c r="L263" s="10" t="s">
        <v>77</v>
      </c>
      <c r="M263" s="10" t="s">
        <v>78</v>
      </c>
      <c r="N263" s="19">
        <v>262</v>
      </c>
    </row>
    <row r="264" spans="1:14" x14ac:dyDescent="0.2">
      <c r="A264" s="8" t="s">
        <v>683</v>
      </c>
      <c r="B264" s="9" t="s">
        <v>20</v>
      </c>
      <c r="C264" s="10" t="s">
        <v>41</v>
      </c>
      <c r="D264" s="9" t="s">
        <v>73</v>
      </c>
      <c r="E264" s="9" t="s">
        <v>381</v>
      </c>
      <c r="F264" s="11">
        <v>96814</v>
      </c>
      <c r="G264" s="10" t="s">
        <v>75</v>
      </c>
      <c r="H264" s="14" t="s">
        <v>25</v>
      </c>
      <c r="I264" s="13"/>
      <c r="J264" s="13"/>
      <c r="K264" s="14" t="s">
        <v>76</v>
      </c>
      <c r="L264" s="10" t="s">
        <v>77</v>
      </c>
      <c r="M264" s="10" t="s">
        <v>78</v>
      </c>
      <c r="N264" s="19">
        <v>263</v>
      </c>
    </row>
    <row r="265" spans="1:14" x14ac:dyDescent="0.2">
      <c r="A265" s="8" t="s">
        <v>684</v>
      </c>
      <c r="B265" s="9" t="s">
        <v>58</v>
      </c>
      <c r="C265" s="10" t="s">
        <v>210</v>
      </c>
      <c r="D265" s="9" t="s">
        <v>73</v>
      </c>
      <c r="E265" s="9" t="s">
        <v>219</v>
      </c>
      <c r="F265" s="11">
        <v>96793</v>
      </c>
      <c r="G265" s="10" t="s">
        <v>75</v>
      </c>
      <c r="H265" s="10" t="s">
        <v>25</v>
      </c>
      <c r="I265" s="13"/>
      <c r="J265" s="13"/>
      <c r="K265" s="10" t="s">
        <v>76</v>
      </c>
      <c r="L265" s="10" t="s">
        <v>77</v>
      </c>
      <c r="M265" s="10" t="s">
        <v>78</v>
      </c>
      <c r="N265" s="19">
        <v>264</v>
      </c>
    </row>
    <row r="266" spans="1:14" x14ac:dyDescent="0.2">
      <c r="A266" s="8" t="s">
        <v>685</v>
      </c>
      <c r="B266" s="9" t="s">
        <v>100</v>
      </c>
      <c r="C266" s="10" t="s">
        <v>24</v>
      </c>
      <c r="D266" s="9" t="s">
        <v>73</v>
      </c>
      <c r="E266" s="9" t="s">
        <v>418</v>
      </c>
      <c r="F266" s="11">
        <v>96696</v>
      </c>
      <c r="G266" s="10" t="s">
        <v>75</v>
      </c>
      <c r="H266" s="10" t="s">
        <v>25</v>
      </c>
      <c r="I266" s="13"/>
      <c r="J266" s="13"/>
      <c r="K266" s="10" t="s">
        <v>76</v>
      </c>
      <c r="L266" s="10" t="s">
        <v>77</v>
      </c>
      <c r="M266" s="10" t="s">
        <v>78</v>
      </c>
      <c r="N266" s="19">
        <v>265</v>
      </c>
    </row>
    <row r="267" spans="1:14" hidden="1" x14ac:dyDescent="0.2">
      <c r="A267" s="8" t="s">
        <v>686</v>
      </c>
      <c r="B267" s="9" t="s">
        <v>267</v>
      </c>
      <c r="C267" s="10" t="s">
        <v>24</v>
      </c>
      <c r="D267" s="9" t="s">
        <v>687</v>
      </c>
      <c r="E267" s="9" t="s">
        <v>70</v>
      </c>
      <c r="F267" s="11">
        <v>96679</v>
      </c>
      <c r="G267" s="10" t="s">
        <v>24</v>
      </c>
      <c r="H267" s="10" t="s">
        <v>25</v>
      </c>
      <c r="I267" s="13"/>
      <c r="J267" s="13"/>
      <c r="K267" s="10" t="s">
        <v>26</v>
      </c>
      <c r="L267" s="10" t="s">
        <v>27</v>
      </c>
      <c r="M267" s="10" t="s">
        <v>28</v>
      </c>
      <c r="N267" s="19">
        <v>266</v>
      </c>
    </row>
    <row r="268" spans="1:14" hidden="1" x14ac:dyDescent="0.2">
      <c r="A268" s="8" t="s">
        <v>688</v>
      </c>
      <c r="B268" s="9" t="s">
        <v>689</v>
      </c>
      <c r="C268" s="18" t="s">
        <v>25</v>
      </c>
      <c r="D268" s="9" t="s">
        <v>690</v>
      </c>
      <c r="E268" s="9" t="s">
        <v>70</v>
      </c>
      <c r="F268" s="11">
        <v>96640</v>
      </c>
      <c r="G268" s="18" t="s">
        <v>24</v>
      </c>
      <c r="H268" s="18" t="s">
        <v>25</v>
      </c>
      <c r="I268" s="12"/>
      <c r="J268" s="12"/>
      <c r="K268" s="18" t="s">
        <v>26</v>
      </c>
      <c r="L268" s="10" t="s">
        <v>27</v>
      </c>
      <c r="M268" s="10" t="s">
        <v>28</v>
      </c>
      <c r="N268" s="19">
        <v>267</v>
      </c>
    </row>
    <row r="269" spans="1:14" hidden="1" x14ac:dyDescent="0.2">
      <c r="A269" s="8" t="s">
        <v>691</v>
      </c>
      <c r="B269" s="9" t="s">
        <v>100</v>
      </c>
      <c r="C269" s="10" t="s">
        <v>25</v>
      </c>
      <c r="D269" s="9" t="s">
        <v>692</v>
      </c>
      <c r="E269" s="9" t="s">
        <v>693</v>
      </c>
      <c r="F269" s="11">
        <v>96370</v>
      </c>
      <c r="G269" s="10" t="s">
        <v>24</v>
      </c>
      <c r="H269" s="10" t="s">
        <v>25</v>
      </c>
      <c r="I269" s="11">
        <v>4500</v>
      </c>
      <c r="J269" s="12"/>
      <c r="K269" s="10" t="s">
        <v>26</v>
      </c>
      <c r="L269" s="10" t="s">
        <v>27</v>
      </c>
      <c r="M269" s="10" t="s">
        <v>28</v>
      </c>
      <c r="N269" s="19">
        <v>268</v>
      </c>
    </row>
    <row r="270" spans="1:14" hidden="1" x14ac:dyDescent="0.2">
      <c r="A270" s="8" t="s">
        <v>694</v>
      </c>
      <c r="B270" s="9" t="s">
        <v>469</v>
      </c>
      <c r="C270" s="10" t="s">
        <v>24</v>
      </c>
      <c r="D270" s="9" t="s">
        <v>695</v>
      </c>
      <c r="E270" s="9" t="s">
        <v>319</v>
      </c>
      <c r="F270" s="11">
        <v>96228</v>
      </c>
      <c r="G270" s="10" t="s">
        <v>24</v>
      </c>
      <c r="H270" s="10" t="s">
        <v>25</v>
      </c>
      <c r="I270" s="13"/>
      <c r="J270" s="13"/>
      <c r="K270" s="10" t="s">
        <v>26</v>
      </c>
      <c r="L270" s="10" t="s">
        <v>27</v>
      </c>
      <c r="M270" s="10" t="s">
        <v>28</v>
      </c>
      <c r="N270" s="19">
        <v>269</v>
      </c>
    </row>
    <row r="271" spans="1:14" hidden="1" x14ac:dyDescent="0.2">
      <c r="A271" s="16" t="s">
        <v>696</v>
      </c>
      <c r="B271" s="17" t="s">
        <v>20</v>
      </c>
      <c r="C271" s="10" t="s">
        <v>101</v>
      </c>
      <c r="D271" s="17" t="s">
        <v>687</v>
      </c>
      <c r="E271" s="17" t="s">
        <v>70</v>
      </c>
      <c r="F271" s="13">
        <v>96146</v>
      </c>
      <c r="G271" s="14" t="s">
        <v>24</v>
      </c>
      <c r="H271" s="14" t="s">
        <v>25</v>
      </c>
      <c r="I271" s="13"/>
      <c r="J271" s="12"/>
      <c r="K271" s="15" t="s">
        <v>1</v>
      </c>
      <c r="L271" s="10" t="s">
        <v>27</v>
      </c>
      <c r="M271" s="14" t="s">
        <v>28</v>
      </c>
      <c r="N271" s="19">
        <v>270</v>
      </c>
    </row>
    <row r="272" spans="1:14" x14ac:dyDescent="0.2">
      <c r="A272" s="8" t="s">
        <v>697</v>
      </c>
      <c r="B272" s="9" t="s">
        <v>698</v>
      </c>
      <c r="C272" s="10" t="s">
        <v>75</v>
      </c>
      <c r="D272" s="9" t="s">
        <v>699</v>
      </c>
      <c r="E272" s="9" t="s">
        <v>587</v>
      </c>
      <c r="F272" s="11">
        <v>96126</v>
      </c>
      <c r="G272" s="10" t="s">
        <v>75</v>
      </c>
      <c r="H272" s="10" t="s">
        <v>25</v>
      </c>
      <c r="I272" s="11">
        <v>2000</v>
      </c>
      <c r="J272" s="12"/>
      <c r="K272" s="10" t="s">
        <v>76</v>
      </c>
      <c r="L272" s="10" t="s">
        <v>77</v>
      </c>
      <c r="M272" s="10" t="s">
        <v>78</v>
      </c>
      <c r="N272" s="19">
        <v>271</v>
      </c>
    </row>
    <row r="273" spans="1:14" hidden="1" x14ac:dyDescent="0.2">
      <c r="A273" s="16" t="s">
        <v>700</v>
      </c>
      <c r="B273" s="17" t="s">
        <v>701</v>
      </c>
      <c r="C273" s="10" t="s">
        <v>157</v>
      </c>
      <c r="D273" s="17" t="s">
        <v>702</v>
      </c>
      <c r="E273" s="17" t="s">
        <v>67</v>
      </c>
      <c r="F273" s="11">
        <v>96096</v>
      </c>
      <c r="G273" s="10" t="s">
        <v>24</v>
      </c>
      <c r="H273" s="10" t="s">
        <v>25</v>
      </c>
      <c r="I273" s="11">
        <v>9000</v>
      </c>
      <c r="J273" s="12"/>
      <c r="K273" s="14" t="s">
        <v>34</v>
      </c>
      <c r="L273" s="14" t="s">
        <v>27</v>
      </c>
      <c r="M273" s="14" t="s">
        <v>35</v>
      </c>
      <c r="N273" s="19">
        <v>272</v>
      </c>
    </row>
    <row r="274" spans="1:14" x14ac:dyDescent="0.2">
      <c r="A274" s="8" t="s">
        <v>703</v>
      </c>
      <c r="B274" s="9" t="s">
        <v>704</v>
      </c>
      <c r="C274" s="18" t="s">
        <v>157</v>
      </c>
      <c r="D274" s="9" t="s">
        <v>73</v>
      </c>
      <c r="E274" s="9" t="s">
        <v>280</v>
      </c>
      <c r="F274" s="11">
        <v>96009</v>
      </c>
      <c r="G274" s="18" t="s">
        <v>24</v>
      </c>
      <c r="H274" s="18" t="s">
        <v>25</v>
      </c>
      <c r="I274" s="12"/>
      <c r="J274" s="12"/>
      <c r="K274" s="18" t="s">
        <v>541</v>
      </c>
      <c r="L274" s="10" t="s">
        <v>77</v>
      </c>
      <c r="M274" s="10" t="s">
        <v>78</v>
      </c>
      <c r="N274" s="19">
        <v>273</v>
      </c>
    </row>
    <row r="275" spans="1:14" hidden="1" x14ac:dyDescent="0.2">
      <c r="A275" s="16" t="s">
        <v>705</v>
      </c>
      <c r="B275" s="17" t="s">
        <v>706</v>
      </c>
      <c r="C275" s="14" t="s">
        <v>25</v>
      </c>
      <c r="D275" s="17" t="s">
        <v>339</v>
      </c>
      <c r="E275" s="17" t="s">
        <v>67</v>
      </c>
      <c r="F275" s="13">
        <v>96003</v>
      </c>
      <c r="G275" s="14" t="s">
        <v>24</v>
      </c>
      <c r="H275" s="14" t="s">
        <v>25</v>
      </c>
      <c r="I275" s="11">
        <v>9000</v>
      </c>
      <c r="J275" s="12"/>
      <c r="K275" s="14" t="s">
        <v>34</v>
      </c>
      <c r="L275" s="14" t="s">
        <v>27</v>
      </c>
      <c r="M275" s="14" t="s">
        <v>35</v>
      </c>
      <c r="N275" s="19">
        <v>274</v>
      </c>
    </row>
    <row r="276" spans="1:14" x14ac:dyDescent="0.2">
      <c r="A276" s="8" t="s">
        <v>707</v>
      </c>
      <c r="B276" s="9" t="s">
        <v>708</v>
      </c>
      <c r="C276" s="14"/>
      <c r="D276" s="9" t="s">
        <v>148</v>
      </c>
      <c r="E276" s="9" t="s">
        <v>174</v>
      </c>
      <c r="F276" s="11">
        <v>95873</v>
      </c>
      <c r="G276" s="10" t="s">
        <v>75</v>
      </c>
      <c r="H276" s="10" t="s">
        <v>25</v>
      </c>
      <c r="I276" s="13"/>
      <c r="J276" s="13"/>
      <c r="K276" s="10" t="s">
        <v>76</v>
      </c>
      <c r="L276" s="10" t="s">
        <v>77</v>
      </c>
      <c r="M276" s="10" t="s">
        <v>78</v>
      </c>
      <c r="N276" s="19">
        <v>275</v>
      </c>
    </row>
    <row r="277" spans="1:14" x14ac:dyDescent="0.2">
      <c r="A277" s="8" t="s">
        <v>709</v>
      </c>
      <c r="B277" s="9" t="s">
        <v>49</v>
      </c>
      <c r="C277" s="10" t="s">
        <v>75</v>
      </c>
      <c r="D277" s="9" t="s">
        <v>207</v>
      </c>
      <c r="E277" s="9" t="s">
        <v>241</v>
      </c>
      <c r="F277" s="11">
        <v>95864</v>
      </c>
      <c r="G277" s="10" t="s">
        <v>24</v>
      </c>
      <c r="H277" s="10" t="s">
        <v>25</v>
      </c>
      <c r="I277" s="11">
        <v>1000</v>
      </c>
      <c r="J277" s="13"/>
      <c r="K277" s="10" t="s">
        <v>541</v>
      </c>
      <c r="L277" s="10" t="s">
        <v>77</v>
      </c>
      <c r="M277" s="10" t="s">
        <v>78</v>
      </c>
      <c r="N277" s="19">
        <v>276</v>
      </c>
    </row>
    <row r="278" spans="1:14" hidden="1" x14ac:dyDescent="0.2">
      <c r="A278" s="8" t="s">
        <v>607</v>
      </c>
      <c r="B278" s="9" t="s">
        <v>710</v>
      </c>
      <c r="C278" s="10" t="s">
        <v>41</v>
      </c>
      <c r="D278" s="9" t="s">
        <v>711</v>
      </c>
      <c r="E278" s="9" t="s">
        <v>712</v>
      </c>
      <c r="F278" s="11">
        <v>95861</v>
      </c>
      <c r="G278" s="10" t="s">
        <v>24</v>
      </c>
      <c r="H278" s="10" t="s">
        <v>25</v>
      </c>
      <c r="I278" s="13"/>
      <c r="J278" s="13"/>
      <c r="K278" s="10" t="s">
        <v>26</v>
      </c>
      <c r="L278" s="10" t="s">
        <v>27</v>
      </c>
      <c r="M278" s="10" t="s">
        <v>28</v>
      </c>
      <c r="N278" s="19">
        <v>277</v>
      </c>
    </row>
    <row r="279" spans="1:14" x14ac:dyDescent="0.2">
      <c r="A279" s="8" t="s">
        <v>713</v>
      </c>
      <c r="B279" s="9" t="s">
        <v>714</v>
      </c>
      <c r="C279" s="10" t="s">
        <v>41</v>
      </c>
      <c r="D279" s="9" t="s">
        <v>73</v>
      </c>
      <c r="E279" s="9" t="s">
        <v>677</v>
      </c>
      <c r="F279" s="11">
        <v>95742</v>
      </c>
      <c r="G279" s="10" t="s">
        <v>24</v>
      </c>
      <c r="H279" s="10" t="s">
        <v>25</v>
      </c>
      <c r="I279" s="13"/>
      <c r="J279" s="13"/>
      <c r="K279" s="10" t="s">
        <v>541</v>
      </c>
      <c r="L279" s="10" t="s">
        <v>77</v>
      </c>
      <c r="M279" s="10" t="s">
        <v>78</v>
      </c>
      <c r="N279" s="19">
        <v>278</v>
      </c>
    </row>
    <row r="280" spans="1:14" x14ac:dyDescent="0.2">
      <c r="A280" s="8" t="s">
        <v>715</v>
      </c>
      <c r="B280" s="9" t="s">
        <v>716</v>
      </c>
      <c r="C280" s="10" t="s">
        <v>81</v>
      </c>
      <c r="D280" s="9" t="s">
        <v>73</v>
      </c>
      <c r="E280" s="9" t="s">
        <v>324</v>
      </c>
      <c r="F280" s="11">
        <v>95727</v>
      </c>
      <c r="G280" s="10" t="s">
        <v>24</v>
      </c>
      <c r="H280" s="10" t="s">
        <v>25</v>
      </c>
      <c r="I280" s="13"/>
      <c r="J280" s="13"/>
      <c r="K280" s="10" t="s">
        <v>541</v>
      </c>
      <c r="L280" s="10" t="s">
        <v>77</v>
      </c>
      <c r="M280" s="10" t="s">
        <v>78</v>
      </c>
      <c r="N280" s="19">
        <v>279</v>
      </c>
    </row>
    <row r="281" spans="1:14" x14ac:dyDescent="0.2">
      <c r="A281" s="8" t="s">
        <v>717</v>
      </c>
      <c r="B281" s="9" t="s">
        <v>40</v>
      </c>
      <c r="C281" s="14"/>
      <c r="D281" s="9" t="s">
        <v>73</v>
      </c>
      <c r="E281" s="9" t="s">
        <v>496</v>
      </c>
      <c r="F281" s="11">
        <v>95539</v>
      </c>
      <c r="G281" s="10" t="s">
        <v>24</v>
      </c>
      <c r="H281" s="10" t="s">
        <v>25</v>
      </c>
      <c r="I281" s="13"/>
      <c r="J281" s="13"/>
      <c r="K281" s="10" t="s">
        <v>541</v>
      </c>
      <c r="L281" s="10" t="s">
        <v>77</v>
      </c>
      <c r="M281" s="10" t="s">
        <v>78</v>
      </c>
      <c r="N281" s="19">
        <v>280</v>
      </c>
    </row>
    <row r="282" spans="1:14" x14ac:dyDescent="0.2">
      <c r="A282" s="8" t="s">
        <v>718</v>
      </c>
      <c r="B282" s="9" t="s">
        <v>719</v>
      </c>
      <c r="C282" s="10" t="s">
        <v>54</v>
      </c>
      <c r="D282" s="9" t="s">
        <v>148</v>
      </c>
      <c r="E282" s="9" t="s">
        <v>280</v>
      </c>
      <c r="F282" s="11">
        <v>95453</v>
      </c>
      <c r="G282" s="10" t="s">
        <v>24</v>
      </c>
      <c r="H282" s="10" t="s">
        <v>25</v>
      </c>
      <c r="I282" s="13"/>
      <c r="J282" s="13"/>
      <c r="K282" s="10" t="s">
        <v>541</v>
      </c>
      <c r="L282" s="10" t="s">
        <v>77</v>
      </c>
      <c r="M282" s="10" t="s">
        <v>78</v>
      </c>
      <c r="N282" s="19">
        <v>281</v>
      </c>
    </row>
    <row r="283" spans="1:14" x14ac:dyDescent="0.2">
      <c r="A283" s="16" t="s">
        <v>720</v>
      </c>
      <c r="B283" s="17" t="s">
        <v>721</v>
      </c>
      <c r="C283" s="14" t="s">
        <v>54</v>
      </c>
      <c r="D283" s="17" t="s">
        <v>2726</v>
      </c>
      <c r="E283" s="17" t="s">
        <v>722</v>
      </c>
      <c r="F283" s="13">
        <v>95366</v>
      </c>
      <c r="G283" s="14" t="s">
        <v>24</v>
      </c>
      <c r="H283" s="14" t="s">
        <v>25</v>
      </c>
      <c r="I283" s="13">
        <v>5500</v>
      </c>
      <c r="J283" s="13"/>
      <c r="K283" s="14" t="s">
        <v>541</v>
      </c>
      <c r="L283" s="14" t="s">
        <v>77</v>
      </c>
      <c r="M283" s="14" t="s">
        <v>78</v>
      </c>
      <c r="N283" s="19">
        <v>282</v>
      </c>
    </row>
    <row r="284" spans="1:14" x14ac:dyDescent="0.2">
      <c r="A284" s="8" t="s">
        <v>723</v>
      </c>
      <c r="B284" s="9" t="s">
        <v>724</v>
      </c>
      <c r="C284" s="10" t="s">
        <v>157</v>
      </c>
      <c r="D284" s="9" t="s">
        <v>73</v>
      </c>
      <c r="E284" s="9" t="s">
        <v>297</v>
      </c>
      <c r="F284" s="11">
        <v>95328</v>
      </c>
      <c r="G284" s="10" t="s">
        <v>24</v>
      </c>
      <c r="H284" s="10" t="s">
        <v>25</v>
      </c>
      <c r="I284" s="13"/>
      <c r="J284" s="13"/>
      <c r="K284" s="10" t="s">
        <v>541</v>
      </c>
      <c r="L284" s="10" t="s">
        <v>77</v>
      </c>
      <c r="M284" s="10" t="s">
        <v>78</v>
      </c>
      <c r="N284" s="19">
        <v>283</v>
      </c>
    </row>
    <row r="285" spans="1:14" x14ac:dyDescent="0.2">
      <c r="A285" s="8" t="s">
        <v>725</v>
      </c>
      <c r="B285" s="9" t="s">
        <v>726</v>
      </c>
      <c r="C285" s="10" t="s">
        <v>54</v>
      </c>
      <c r="D285" s="37" t="s">
        <v>2723</v>
      </c>
      <c r="E285" s="9" t="s">
        <v>466</v>
      </c>
      <c r="F285" s="11">
        <v>95321</v>
      </c>
      <c r="G285" s="10" t="s">
        <v>24</v>
      </c>
      <c r="H285" s="10" t="s">
        <v>25</v>
      </c>
      <c r="I285" s="12"/>
      <c r="J285" s="12"/>
      <c r="K285" s="15" t="s">
        <v>3</v>
      </c>
      <c r="L285" s="10" t="s">
        <v>77</v>
      </c>
      <c r="M285" s="10" t="s">
        <v>78</v>
      </c>
      <c r="N285" s="19">
        <v>284</v>
      </c>
    </row>
    <row r="286" spans="1:14" hidden="1" x14ac:dyDescent="0.2">
      <c r="A286" s="8" t="s">
        <v>727</v>
      </c>
      <c r="B286" s="9" t="s">
        <v>728</v>
      </c>
      <c r="C286" s="14" t="s">
        <v>24</v>
      </c>
      <c r="D286" s="9" t="s">
        <v>729</v>
      </c>
      <c r="E286" s="9" t="s">
        <v>70</v>
      </c>
      <c r="F286" s="11">
        <v>95296</v>
      </c>
      <c r="G286" s="14" t="s">
        <v>24</v>
      </c>
      <c r="H286" s="14" t="s">
        <v>25</v>
      </c>
      <c r="I286" s="13"/>
      <c r="J286" s="13"/>
      <c r="K286" s="14" t="s">
        <v>26</v>
      </c>
      <c r="L286" s="10" t="s">
        <v>27</v>
      </c>
      <c r="M286" s="10" t="s">
        <v>28</v>
      </c>
      <c r="N286" s="19">
        <v>285</v>
      </c>
    </row>
    <row r="287" spans="1:14" x14ac:dyDescent="0.2">
      <c r="A287" s="8" t="s">
        <v>730</v>
      </c>
      <c r="B287" s="9" t="s">
        <v>704</v>
      </c>
      <c r="C287" s="10" t="s">
        <v>81</v>
      </c>
      <c r="D287" s="9" t="s">
        <v>73</v>
      </c>
      <c r="E287" s="9" t="s">
        <v>297</v>
      </c>
      <c r="F287" s="11">
        <v>95258</v>
      </c>
      <c r="G287" s="10" t="s">
        <v>24</v>
      </c>
      <c r="H287" s="10" t="s">
        <v>25</v>
      </c>
      <c r="I287" s="11"/>
      <c r="J287" s="13"/>
      <c r="K287" s="10" t="s">
        <v>541</v>
      </c>
      <c r="L287" s="10" t="s">
        <v>77</v>
      </c>
      <c r="M287" s="10" t="s">
        <v>78</v>
      </c>
      <c r="N287" s="19">
        <v>286</v>
      </c>
    </row>
    <row r="288" spans="1:14" x14ac:dyDescent="0.2">
      <c r="A288" s="8" t="s">
        <v>217</v>
      </c>
      <c r="B288" s="9" t="s">
        <v>287</v>
      </c>
      <c r="C288" s="10" t="s">
        <v>24</v>
      </c>
      <c r="D288" s="9" t="s">
        <v>73</v>
      </c>
      <c r="E288" s="9" t="s">
        <v>584</v>
      </c>
      <c r="F288" s="11">
        <v>95113</v>
      </c>
      <c r="G288" s="10" t="s">
        <v>24</v>
      </c>
      <c r="H288" s="10" t="s">
        <v>25</v>
      </c>
      <c r="I288" s="13"/>
      <c r="J288" s="13"/>
      <c r="K288" s="10" t="s">
        <v>541</v>
      </c>
      <c r="L288" s="10" t="s">
        <v>77</v>
      </c>
      <c r="M288" s="10" t="s">
        <v>78</v>
      </c>
      <c r="N288" s="19">
        <v>287</v>
      </c>
    </row>
    <row r="289" spans="1:14" hidden="1" x14ac:dyDescent="0.2">
      <c r="A289" s="8" t="s">
        <v>731</v>
      </c>
      <c r="B289" s="9" t="s">
        <v>53</v>
      </c>
      <c r="C289" s="10" t="s">
        <v>54</v>
      </c>
      <c r="D289" s="9" t="s">
        <v>732</v>
      </c>
      <c r="E289" s="9" t="s">
        <v>346</v>
      </c>
      <c r="F289" s="11">
        <v>95000</v>
      </c>
      <c r="G289" s="14" t="s">
        <v>24</v>
      </c>
      <c r="H289" s="14" t="s">
        <v>25</v>
      </c>
      <c r="I289" s="11"/>
      <c r="J289" s="12"/>
      <c r="K289" s="14" t="s">
        <v>26</v>
      </c>
      <c r="L289" s="10" t="s">
        <v>27</v>
      </c>
      <c r="M289" s="10" t="s">
        <v>28</v>
      </c>
      <c r="N289" s="19">
        <v>288</v>
      </c>
    </row>
    <row r="290" spans="1:14" x14ac:dyDescent="0.2">
      <c r="A290" s="16" t="s">
        <v>733</v>
      </c>
      <c r="B290" s="17" t="s">
        <v>734</v>
      </c>
      <c r="C290" s="14"/>
      <c r="D290" s="17" t="s">
        <v>73</v>
      </c>
      <c r="E290" s="17" t="s">
        <v>297</v>
      </c>
      <c r="F290" s="13">
        <v>94973</v>
      </c>
      <c r="G290" s="10" t="s">
        <v>75</v>
      </c>
      <c r="H290" s="10" t="s">
        <v>25</v>
      </c>
      <c r="I290" s="11">
        <v>1900</v>
      </c>
      <c r="J290" s="12"/>
      <c r="K290" s="14" t="s">
        <v>76</v>
      </c>
      <c r="L290" s="14" t="s">
        <v>77</v>
      </c>
      <c r="M290" s="14" t="s">
        <v>78</v>
      </c>
      <c r="N290" s="19">
        <v>289</v>
      </c>
    </row>
    <row r="291" spans="1:14" hidden="1" x14ac:dyDescent="0.2">
      <c r="A291" s="8" t="s">
        <v>735</v>
      </c>
      <c r="B291" s="9" t="s">
        <v>736</v>
      </c>
      <c r="C291" s="10" t="s">
        <v>157</v>
      </c>
      <c r="D291" s="9" t="s">
        <v>737</v>
      </c>
      <c r="E291" s="9" t="s">
        <v>738</v>
      </c>
      <c r="F291" s="11">
        <v>94860</v>
      </c>
      <c r="G291" s="10" t="s">
        <v>24</v>
      </c>
      <c r="H291" s="10" t="s">
        <v>25</v>
      </c>
      <c r="I291" s="13"/>
      <c r="J291" s="13"/>
      <c r="K291" s="10" t="s">
        <v>26</v>
      </c>
      <c r="L291" s="10" t="s">
        <v>27</v>
      </c>
      <c r="M291" s="10" t="s">
        <v>28</v>
      </c>
      <c r="N291" s="19">
        <v>290</v>
      </c>
    </row>
    <row r="292" spans="1:14" hidden="1" x14ac:dyDescent="0.2">
      <c r="A292" s="8" t="s">
        <v>185</v>
      </c>
      <c r="B292" s="9" t="s">
        <v>739</v>
      </c>
      <c r="C292" s="10" t="s">
        <v>157</v>
      </c>
      <c r="D292" s="9" t="s">
        <v>740</v>
      </c>
      <c r="E292" s="9" t="s">
        <v>712</v>
      </c>
      <c r="F292" s="11">
        <v>94769</v>
      </c>
      <c r="G292" s="10" t="s">
        <v>24</v>
      </c>
      <c r="H292" s="10" t="s">
        <v>25</v>
      </c>
      <c r="I292" s="13"/>
      <c r="J292" s="13"/>
      <c r="K292" s="10" t="s">
        <v>26</v>
      </c>
      <c r="L292" s="10" t="s">
        <v>27</v>
      </c>
      <c r="M292" s="10" t="s">
        <v>28</v>
      </c>
      <c r="N292" s="19">
        <v>291</v>
      </c>
    </row>
    <row r="293" spans="1:14" x14ac:dyDescent="0.2">
      <c r="A293" s="8" t="s">
        <v>741</v>
      </c>
      <c r="B293" s="9" t="s">
        <v>642</v>
      </c>
      <c r="C293" s="10" t="s">
        <v>59</v>
      </c>
      <c r="D293" s="9" t="s">
        <v>73</v>
      </c>
      <c r="E293" s="9" t="s">
        <v>453</v>
      </c>
      <c r="F293" s="11">
        <v>94736</v>
      </c>
      <c r="G293" s="10" t="s">
        <v>24</v>
      </c>
      <c r="H293" s="10" t="s">
        <v>25</v>
      </c>
      <c r="I293" s="13"/>
      <c r="J293" s="13"/>
      <c r="K293" s="10" t="s">
        <v>541</v>
      </c>
      <c r="L293" s="10" t="s">
        <v>77</v>
      </c>
      <c r="M293" s="10" t="s">
        <v>78</v>
      </c>
      <c r="N293" s="19">
        <v>292</v>
      </c>
    </row>
    <row r="294" spans="1:14" x14ac:dyDescent="0.2">
      <c r="A294" s="8" t="s">
        <v>742</v>
      </c>
      <c r="B294" s="9" t="s">
        <v>743</v>
      </c>
      <c r="C294" s="10" t="s">
        <v>21</v>
      </c>
      <c r="D294" s="9" t="s">
        <v>73</v>
      </c>
      <c r="E294" s="9" t="s">
        <v>453</v>
      </c>
      <c r="F294" s="12">
        <v>94593</v>
      </c>
      <c r="G294" s="10" t="s">
        <v>24</v>
      </c>
      <c r="H294" s="18" t="s">
        <v>25</v>
      </c>
      <c r="I294" s="12"/>
      <c r="J294" s="12"/>
      <c r="K294" s="18" t="s">
        <v>541</v>
      </c>
      <c r="L294" s="14" t="s">
        <v>77</v>
      </c>
      <c r="M294" s="14" t="s">
        <v>78</v>
      </c>
      <c r="N294" s="19">
        <v>293</v>
      </c>
    </row>
    <row r="295" spans="1:14" x14ac:dyDescent="0.2">
      <c r="A295" s="8" t="s">
        <v>675</v>
      </c>
      <c r="B295" s="9" t="s">
        <v>744</v>
      </c>
      <c r="C295" s="10" t="s">
        <v>45</v>
      </c>
      <c r="D295" s="9" t="s">
        <v>73</v>
      </c>
      <c r="E295" s="9" t="s">
        <v>466</v>
      </c>
      <c r="F295" s="13">
        <v>94537</v>
      </c>
      <c r="G295" s="18" t="s">
        <v>24</v>
      </c>
      <c r="H295" s="18" t="s">
        <v>25</v>
      </c>
      <c r="I295" s="12"/>
      <c r="J295" s="12"/>
      <c r="K295" s="18" t="s">
        <v>541</v>
      </c>
      <c r="L295" s="14" t="s">
        <v>77</v>
      </c>
      <c r="M295" s="14" t="s">
        <v>78</v>
      </c>
      <c r="N295" s="19">
        <v>294</v>
      </c>
    </row>
    <row r="296" spans="1:14" hidden="1" x14ac:dyDescent="0.2">
      <c r="A296" s="8" t="s">
        <v>745</v>
      </c>
      <c r="B296" s="9" t="s">
        <v>746</v>
      </c>
      <c r="C296" s="10" t="s">
        <v>157</v>
      </c>
      <c r="D296" s="17" t="s">
        <v>747</v>
      </c>
      <c r="E296" s="9" t="s">
        <v>748</v>
      </c>
      <c r="F296" s="13">
        <v>94481</v>
      </c>
      <c r="G296" s="18" t="s">
        <v>24</v>
      </c>
      <c r="H296" s="18" t="s">
        <v>25</v>
      </c>
      <c r="I296" s="11">
        <v>10000</v>
      </c>
      <c r="J296" s="12"/>
      <c r="K296" s="18" t="s">
        <v>26</v>
      </c>
      <c r="L296" s="14" t="s">
        <v>27</v>
      </c>
      <c r="M296" s="14" t="s">
        <v>28</v>
      </c>
      <c r="N296" s="19">
        <v>295</v>
      </c>
    </row>
    <row r="297" spans="1:14" hidden="1" x14ac:dyDescent="0.2">
      <c r="A297" s="8" t="s">
        <v>749</v>
      </c>
      <c r="B297" s="9" t="s">
        <v>287</v>
      </c>
      <c r="C297" s="10" t="s">
        <v>45</v>
      </c>
      <c r="D297" s="9" t="s">
        <v>750</v>
      </c>
      <c r="E297" s="9" t="s">
        <v>154</v>
      </c>
      <c r="F297" s="11">
        <v>94438</v>
      </c>
      <c r="G297" s="10" t="s">
        <v>24</v>
      </c>
      <c r="H297" s="10" t="s">
        <v>25</v>
      </c>
      <c r="I297" s="13"/>
      <c r="J297" s="13"/>
      <c r="K297" s="10" t="s">
        <v>26</v>
      </c>
      <c r="L297" s="10" t="s">
        <v>27</v>
      </c>
      <c r="M297" s="10" t="s">
        <v>28</v>
      </c>
      <c r="N297" s="19">
        <v>296</v>
      </c>
    </row>
    <row r="298" spans="1:14" x14ac:dyDescent="0.2">
      <c r="A298" s="8" t="s">
        <v>751</v>
      </c>
      <c r="B298" s="9" t="s">
        <v>752</v>
      </c>
      <c r="C298" s="14"/>
      <c r="D298" s="9" t="s">
        <v>73</v>
      </c>
      <c r="E298" s="9" t="s">
        <v>219</v>
      </c>
      <c r="F298" s="11">
        <v>94257</v>
      </c>
      <c r="G298" s="14" t="s">
        <v>24</v>
      </c>
      <c r="H298" s="14" t="s">
        <v>25</v>
      </c>
      <c r="I298" s="12"/>
      <c r="J298" s="12"/>
      <c r="K298" s="14" t="s">
        <v>541</v>
      </c>
      <c r="L298" s="10" t="s">
        <v>77</v>
      </c>
      <c r="M298" s="10" t="s">
        <v>78</v>
      </c>
      <c r="N298" s="19">
        <v>297</v>
      </c>
    </row>
    <row r="299" spans="1:14" hidden="1" x14ac:dyDescent="0.2">
      <c r="A299" s="8" t="s">
        <v>753</v>
      </c>
      <c r="B299" s="9" t="s">
        <v>209</v>
      </c>
      <c r="C299" s="10" t="s">
        <v>41</v>
      </c>
      <c r="D299" s="9" t="s">
        <v>754</v>
      </c>
      <c r="E299" s="9" t="s">
        <v>23</v>
      </c>
      <c r="F299" s="11">
        <v>94095</v>
      </c>
      <c r="G299" s="14" t="s">
        <v>24</v>
      </c>
      <c r="H299" s="14" t="s">
        <v>25</v>
      </c>
      <c r="I299" s="13"/>
      <c r="J299" s="13"/>
      <c r="K299" s="14" t="s">
        <v>26</v>
      </c>
      <c r="L299" s="10" t="s">
        <v>27</v>
      </c>
      <c r="M299" s="10" t="s">
        <v>28</v>
      </c>
      <c r="N299" s="19">
        <v>298</v>
      </c>
    </row>
    <row r="300" spans="1:14" hidden="1" x14ac:dyDescent="0.2">
      <c r="A300" s="8" t="s">
        <v>755</v>
      </c>
      <c r="B300" s="9" t="s">
        <v>710</v>
      </c>
      <c r="C300" s="10" t="s">
        <v>24</v>
      </c>
      <c r="D300" s="9" t="s">
        <v>756</v>
      </c>
      <c r="E300" s="9" t="s">
        <v>38</v>
      </c>
      <c r="F300" s="13">
        <v>94095</v>
      </c>
      <c r="G300" s="14" t="s">
        <v>24</v>
      </c>
      <c r="H300" s="14" t="s">
        <v>25</v>
      </c>
      <c r="I300" s="12"/>
      <c r="J300" s="12"/>
      <c r="K300" s="14" t="s">
        <v>26</v>
      </c>
      <c r="L300" s="10" t="s">
        <v>27</v>
      </c>
      <c r="M300" s="10" t="s">
        <v>28</v>
      </c>
      <c r="N300" s="19">
        <v>299</v>
      </c>
    </row>
    <row r="301" spans="1:14" x14ac:dyDescent="0.2">
      <c r="A301" s="8" t="s">
        <v>757</v>
      </c>
      <c r="B301" s="9" t="s">
        <v>469</v>
      </c>
      <c r="C301" s="14"/>
      <c r="D301" s="9" t="s">
        <v>148</v>
      </c>
      <c r="E301" s="9" t="s">
        <v>758</v>
      </c>
      <c r="F301" s="11">
        <v>94068</v>
      </c>
      <c r="G301" s="10" t="s">
        <v>24</v>
      </c>
      <c r="H301" s="10" t="s">
        <v>25</v>
      </c>
      <c r="I301" s="13"/>
      <c r="J301" s="13"/>
      <c r="K301" s="10" t="s">
        <v>541</v>
      </c>
      <c r="L301" s="10" t="s">
        <v>77</v>
      </c>
      <c r="M301" s="10" t="s">
        <v>78</v>
      </c>
      <c r="N301" s="19">
        <v>300</v>
      </c>
    </row>
    <row r="302" spans="1:14" x14ac:dyDescent="0.2">
      <c r="A302" s="8" t="s">
        <v>759</v>
      </c>
      <c r="B302" s="9" t="s">
        <v>760</v>
      </c>
      <c r="C302" s="10" t="s">
        <v>59</v>
      </c>
      <c r="D302" s="9" t="s">
        <v>73</v>
      </c>
      <c r="E302" s="9" t="s">
        <v>566</v>
      </c>
      <c r="F302" s="11">
        <v>93653</v>
      </c>
      <c r="G302" s="10" t="s">
        <v>24</v>
      </c>
      <c r="H302" s="10" t="s">
        <v>25</v>
      </c>
      <c r="I302" s="13"/>
      <c r="J302" s="13"/>
      <c r="K302" s="10" t="s">
        <v>541</v>
      </c>
      <c r="L302" s="10" t="s">
        <v>77</v>
      </c>
      <c r="M302" s="10" t="s">
        <v>78</v>
      </c>
      <c r="N302" s="19">
        <v>301</v>
      </c>
    </row>
    <row r="303" spans="1:14" x14ac:dyDescent="0.2">
      <c r="A303" s="8" t="s">
        <v>761</v>
      </c>
      <c r="B303" s="9" t="s">
        <v>762</v>
      </c>
      <c r="C303" s="10" t="s">
        <v>45</v>
      </c>
      <c r="D303" s="9" t="s">
        <v>73</v>
      </c>
      <c r="E303" s="9" t="s">
        <v>225</v>
      </c>
      <c r="F303" s="11">
        <v>93647</v>
      </c>
      <c r="G303" s="10" t="s">
        <v>75</v>
      </c>
      <c r="H303" s="10" t="s">
        <v>25</v>
      </c>
      <c r="I303" s="11">
        <v>1500</v>
      </c>
      <c r="J303" s="13"/>
      <c r="K303" s="10" t="s">
        <v>76</v>
      </c>
      <c r="L303" s="10" t="s">
        <v>77</v>
      </c>
      <c r="M303" s="10" t="s">
        <v>78</v>
      </c>
      <c r="N303" s="19">
        <v>302</v>
      </c>
    </row>
    <row r="304" spans="1:14" x14ac:dyDescent="0.2">
      <c r="A304" s="16" t="s">
        <v>763</v>
      </c>
      <c r="B304" s="17" t="s">
        <v>49</v>
      </c>
      <c r="C304" s="14" t="s">
        <v>41</v>
      </c>
      <c r="D304" s="17" t="s">
        <v>207</v>
      </c>
      <c r="E304" s="17" t="s">
        <v>241</v>
      </c>
      <c r="F304" s="13">
        <v>93642</v>
      </c>
      <c r="G304" s="14" t="s">
        <v>24</v>
      </c>
      <c r="H304" s="14" t="s">
        <v>25</v>
      </c>
      <c r="I304" s="13"/>
      <c r="J304" s="13"/>
      <c r="K304" s="14" t="s">
        <v>541</v>
      </c>
      <c r="L304" s="14" t="s">
        <v>77</v>
      </c>
      <c r="M304" s="14" t="s">
        <v>78</v>
      </c>
      <c r="N304" s="19">
        <v>303</v>
      </c>
    </row>
    <row r="305" spans="1:14" x14ac:dyDescent="0.2">
      <c r="A305" s="8" t="s">
        <v>205</v>
      </c>
      <c r="B305" s="9" t="s">
        <v>764</v>
      </c>
      <c r="C305" s="10" t="s">
        <v>31</v>
      </c>
      <c r="D305" s="9" t="s">
        <v>73</v>
      </c>
      <c r="E305" s="9" t="s">
        <v>225</v>
      </c>
      <c r="F305" s="11">
        <v>93641</v>
      </c>
      <c r="G305" s="10" t="s">
        <v>24</v>
      </c>
      <c r="H305" s="10" t="s">
        <v>25</v>
      </c>
      <c r="I305" s="13"/>
      <c r="J305" s="13"/>
      <c r="K305" s="10" t="s">
        <v>541</v>
      </c>
      <c r="L305" s="10" t="s">
        <v>77</v>
      </c>
      <c r="M305" s="10" t="s">
        <v>78</v>
      </c>
      <c r="N305" s="19">
        <v>304</v>
      </c>
    </row>
    <row r="306" spans="1:14" hidden="1" x14ac:dyDescent="0.2">
      <c r="A306" s="8" t="s">
        <v>765</v>
      </c>
      <c r="B306" s="9" t="s">
        <v>755</v>
      </c>
      <c r="C306" s="10" t="s">
        <v>210</v>
      </c>
      <c r="D306" s="9" t="s">
        <v>766</v>
      </c>
      <c r="E306" s="9" t="s">
        <v>409</v>
      </c>
      <c r="F306" s="11">
        <v>93311</v>
      </c>
      <c r="G306" s="10" t="s">
        <v>24</v>
      </c>
      <c r="H306" s="10" t="s">
        <v>25</v>
      </c>
      <c r="I306" s="11"/>
      <c r="J306" s="13"/>
      <c r="K306" s="10" t="s">
        <v>26</v>
      </c>
      <c r="L306" s="10" t="s">
        <v>27</v>
      </c>
      <c r="M306" s="10" t="s">
        <v>28</v>
      </c>
      <c r="N306" s="19">
        <v>305</v>
      </c>
    </row>
    <row r="307" spans="1:14" x14ac:dyDescent="0.2">
      <c r="A307" s="8" t="s">
        <v>767</v>
      </c>
      <c r="B307" s="9" t="s">
        <v>768</v>
      </c>
      <c r="C307" s="10" t="s">
        <v>45</v>
      </c>
      <c r="D307" s="9" t="s">
        <v>769</v>
      </c>
      <c r="E307" s="9" t="s">
        <v>331</v>
      </c>
      <c r="F307" s="11">
        <v>93260</v>
      </c>
      <c r="G307" s="10" t="s">
        <v>24</v>
      </c>
      <c r="H307" s="10" t="s">
        <v>25</v>
      </c>
      <c r="I307" s="11">
        <v>3000</v>
      </c>
      <c r="J307" s="13"/>
      <c r="K307" s="10" t="s">
        <v>541</v>
      </c>
      <c r="L307" s="10" t="s">
        <v>27</v>
      </c>
      <c r="M307" s="10" t="s">
        <v>78</v>
      </c>
      <c r="N307" s="19">
        <v>306</v>
      </c>
    </row>
    <row r="308" spans="1:14" hidden="1" x14ac:dyDescent="0.2">
      <c r="A308" s="8" t="s">
        <v>770</v>
      </c>
      <c r="B308" s="9" t="s">
        <v>771</v>
      </c>
      <c r="C308" s="10" t="s">
        <v>54</v>
      </c>
      <c r="D308" s="9" t="s">
        <v>772</v>
      </c>
      <c r="E308" s="9" t="s">
        <v>376</v>
      </c>
      <c r="F308" s="11">
        <v>92955</v>
      </c>
      <c r="G308" s="10" t="s">
        <v>24</v>
      </c>
      <c r="H308" s="10" t="s">
        <v>25</v>
      </c>
      <c r="I308" s="13"/>
      <c r="J308" s="13"/>
      <c r="K308" s="10" t="s">
        <v>26</v>
      </c>
      <c r="L308" s="10" t="s">
        <v>27</v>
      </c>
      <c r="M308" s="10" t="s">
        <v>28</v>
      </c>
      <c r="N308" s="19">
        <v>307</v>
      </c>
    </row>
    <row r="309" spans="1:14" x14ac:dyDescent="0.2">
      <c r="A309" s="8" t="s">
        <v>773</v>
      </c>
      <c r="B309" s="9" t="s">
        <v>774</v>
      </c>
      <c r="C309" s="14"/>
      <c r="D309" s="9" t="s">
        <v>73</v>
      </c>
      <c r="E309" s="17" t="s">
        <v>758</v>
      </c>
      <c r="F309" s="13">
        <v>92712</v>
      </c>
      <c r="G309" s="14" t="s">
        <v>24</v>
      </c>
      <c r="H309" s="14" t="s">
        <v>25</v>
      </c>
      <c r="I309" s="11">
        <v>3800</v>
      </c>
      <c r="J309" s="12"/>
      <c r="K309" s="14" t="s">
        <v>541</v>
      </c>
      <c r="L309" s="14" t="s">
        <v>77</v>
      </c>
      <c r="M309" s="14" t="s">
        <v>78</v>
      </c>
      <c r="N309" s="19">
        <v>308</v>
      </c>
    </row>
    <row r="310" spans="1:14" x14ac:dyDescent="0.2">
      <c r="A310" s="16" t="s">
        <v>775</v>
      </c>
      <c r="B310" s="17" t="s">
        <v>776</v>
      </c>
      <c r="C310" s="10" t="s">
        <v>406</v>
      </c>
      <c r="D310" s="38" t="s">
        <v>2725</v>
      </c>
      <c r="E310" s="17" t="s">
        <v>106</v>
      </c>
      <c r="F310" s="13">
        <v>92524</v>
      </c>
      <c r="G310" s="14" t="s">
        <v>24</v>
      </c>
      <c r="H310" s="14" t="s">
        <v>25</v>
      </c>
      <c r="I310" s="11">
        <v>2000</v>
      </c>
      <c r="J310" s="13"/>
      <c r="K310" s="14" t="s">
        <v>541</v>
      </c>
      <c r="L310" s="14" t="s">
        <v>27</v>
      </c>
      <c r="M310" s="14" t="s">
        <v>78</v>
      </c>
      <c r="N310" s="19">
        <v>309</v>
      </c>
    </row>
    <row r="311" spans="1:14" x14ac:dyDescent="0.2">
      <c r="A311" s="8" t="s">
        <v>562</v>
      </c>
      <c r="B311" s="9" t="s">
        <v>777</v>
      </c>
      <c r="C311" s="14"/>
      <c r="D311" s="9" t="s">
        <v>207</v>
      </c>
      <c r="E311" s="9" t="s">
        <v>241</v>
      </c>
      <c r="F311" s="11">
        <v>92499</v>
      </c>
      <c r="G311" s="10" t="s">
        <v>24</v>
      </c>
      <c r="H311" s="10" t="s">
        <v>25</v>
      </c>
      <c r="I311" s="13"/>
      <c r="J311" s="13"/>
      <c r="K311" s="10" t="s">
        <v>541</v>
      </c>
      <c r="L311" s="10" t="s">
        <v>77</v>
      </c>
      <c r="M311" s="10" t="s">
        <v>78</v>
      </c>
      <c r="N311" s="19">
        <v>310</v>
      </c>
    </row>
    <row r="312" spans="1:14" hidden="1" x14ac:dyDescent="0.2">
      <c r="A312" s="8" t="s">
        <v>778</v>
      </c>
      <c r="B312" s="9" t="s">
        <v>779</v>
      </c>
      <c r="C312" s="14"/>
      <c r="D312" s="9" t="s">
        <v>780</v>
      </c>
      <c r="E312" s="9" t="s">
        <v>70</v>
      </c>
      <c r="F312" s="11">
        <v>92449</v>
      </c>
      <c r="G312" s="10" t="s">
        <v>24</v>
      </c>
      <c r="H312" s="10" t="s">
        <v>25</v>
      </c>
      <c r="I312" s="13"/>
      <c r="J312" s="13"/>
      <c r="K312" s="10" t="s">
        <v>26</v>
      </c>
      <c r="L312" s="10" t="s">
        <v>27</v>
      </c>
      <c r="M312" s="10" t="s">
        <v>28</v>
      </c>
      <c r="N312" s="19">
        <v>311</v>
      </c>
    </row>
    <row r="313" spans="1:14" x14ac:dyDescent="0.2">
      <c r="A313" s="8" t="s">
        <v>781</v>
      </c>
      <c r="B313" s="9" t="s">
        <v>782</v>
      </c>
      <c r="C313" s="14"/>
      <c r="D313" s="9" t="s">
        <v>73</v>
      </c>
      <c r="E313" s="9" t="s">
        <v>677</v>
      </c>
      <c r="F313" s="11">
        <v>92440</v>
      </c>
      <c r="G313" s="10" t="s">
        <v>75</v>
      </c>
      <c r="H313" s="10" t="s">
        <v>25</v>
      </c>
      <c r="I313" s="13"/>
      <c r="J313" s="13"/>
      <c r="K313" s="10" t="s">
        <v>76</v>
      </c>
      <c r="L313" s="10" t="s">
        <v>77</v>
      </c>
      <c r="M313" s="10" t="s">
        <v>78</v>
      </c>
      <c r="N313" s="19">
        <v>312</v>
      </c>
    </row>
    <row r="314" spans="1:14" x14ac:dyDescent="0.2">
      <c r="A314" s="8" t="s">
        <v>783</v>
      </c>
      <c r="B314" s="9" t="s">
        <v>784</v>
      </c>
      <c r="C314" s="10" t="s">
        <v>75</v>
      </c>
      <c r="D314" s="9" t="s">
        <v>207</v>
      </c>
      <c r="E314" s="9" t="s">
        <v>250</v>
      </c>
      <c r="F314" s="11">
        <v>92413</v>
      </c>
      <c r="G314" s="10" t="s">
        <v>24</v>
      </c>
      <c r="H314" s="10" t="s">
        <v>25</v>
      </c>
      <c r="I314" s="13"/>
      <c r="J314" s="13"/>
      <c r="K314" s="10" t="s">
        <v>541</v>
      </c>
      <c r="L314" s="10" t="s">
        <v>77</v>
      </c>
      <c r="M314" s="10" t="s">
        <v>78</v>
      </c>
      <c r="N314" s="19">
        <v>313</v>
      </c>
    </row>
    <row r="315" spans="1:14" x14ac:dyDescent="0.2">
      <c r="A315" s="8" t="s">
        <v>785</v>
      </c>
      <c r="B315" s="9" t="s">
        <v>300</v>
      </c>
      <c r="C315" s="10" t="s">
        <v>41</v>
      </c>
      <c r="D315" s="9" t="s">
        <v>73</v>
      </c>
      <c r="E315" s="9" t="s">
        <v>786</v>
      </c>
      <c r="F315" s="11">
        <v>92382</v>
      </c>
      <c r="G315" s="10" t="s">
        <v>24</v>
      </c>
      <c r="H315" s="10" t="s">
        <v>25</v>
      </c>
      <c r="I315" s="13"/>
      <c r="J315" s="13"/>
      <c r="K315" s="10" t="s">
        <v>541</v>
      </c>
      <c r="L315" s="10" t="s">
        <v>77</v>
      </c>
      <c r="M315" s="10" t="s">
        <v>78</v>
      </c>
      <c r="N315" s="19">
        <v>314</v>
      </c>
    </row>
    <row r="316" spans="1:14" x14ac:dyDescent="0.2">
      <c r="A316" s="8" t="s">
        <v>787</v>
      </c>
      <c r="B316" s="9" t="s">
        <v>788</v>
      </c>
      <c r="C316" s="10" t="s">
        <v>75</v>
      </c>
      <c r="D316" s="9" t="s">
        <v>148</v>
      </c>
      <c r="E316" s="9" t="s">
        <v>418</v>
      </c>
      <c r="F316" s="11">
        <v>92380</v>
      </c>
      <c r="G316" s="10" t="s">
        <v>24</v>
      </c>
      <c r="H316" s="10" t="s">
        <v>25</v>
      </c>
      <c r="I316" s="13"/>
      <c r="J316" s="13"/>
      <c r="K316" s="10" t="s">
        <v>541</v>
      </c>
      <c r="L316" s="10" t="s">
        <v>77</v>
      </c>
      <c r="M316" s="10" t="s">
        <v>78</v>
      </c>
      <c r="N316" s="19">
        <v>315</v>
      </c>
    </row>
    <row r="317" spans="1:14" x14ac:dyDescent="0.2">
      <c r="A317" s="8" t="s">
        <v>789</v>
      </c>
      <c r="B317" s="9" t="s">
        <v>790</v>
      </c>
      <c r="C317" s="14"/>
      <c r="D317" s="9" t="s">
        <v>207</v>
      </c>
      <c r="E317" s="9" t="s">
        <v>241</v>
      </c>
      <c r="F317" s="12">
        <v>92187</v>
      </c>
      <c r="G317" s="10" t="s">
        <v>24</v>
      </c>
      <c r="H317" s="18" t="s">
        <v>25</v>
      </c>
      <c r="I317" s="12"/>
      <c r="J317" s="12"/>
      <c r="K317" s="18" t="s">
        <v>541</v>
      </c>
      <c r="L317" s="10" t="s">
        <v>77</v>
      </c>
      <c r="M317" s="10" t="s">
        <v>78</v>
      </c>
      <c r="N317" s="19">
        <v>316</v>
      </c>
    </row>
    <row r="318" spans="1:14" x14ac:dyDescent="0.2">
      <c r="A318" s="8" t="s">
        <v>791</v>
      </c>
      <c r="B318" s="9" t="s">
        <v>249</v>
      </c>
      <c r="C318" s="10" t="s">
        <v>75</v>
      </c>
      <c r="D318" s="9" t="s">
        <v>73</v>
      </c>
      <c r="E318" s="9" t="s">
        <v>354</v>
      </c>
      <c r="F318" s="11">
        <v>92012</v>
      </c>
      <c r="G318" s="10" t="s">
        <v>24</v>
      </c>
      <c r="H318" s="10" t="s">
        <v>25</v>
      </c>
      <c r="I318" s="13"/>
      <c r="J318" s="13"/>
      <c r="K318" s="10" t="s">
        <v>541</v>
      </c>
      <c r="L318" s="10" t="s">
        <v>77</v>
      </c>
      <c r="M318" s="10" t="s">
        <v>78</v>
      </c>
      <c r="N318" s="19">
        <v>317</v>
      </c>
    </row>
    <row r="319" spans="1:14" hidden="1" x14ac:dyDescent="0.2">
      <c r="A319" s="8" t="s">
        <v>792</v>
      </c>
      <c r="B319" s="9" t="s">
        <v>372</v>
      </c>
      <c r="C319" s="10" t="s">
        <v>41</v>
      </c>
      <c r="D319" s="9" t="s">
        <v>793</v>
      </c>
      <c r="E319" s="9" t="s">
        <v>201</v>
      </c>
      <c r="F319" s="11">
        <v>92004</v>
      </c>
      <c r="G319" s="10" t="s">
        <v>24</v>
      </c>
      <c r="H319" s="10" t="s">
        <v>25</v>
      </c>
      <c r="I319" s="13"/>
      <c r="J319" s="13"/>
      <c r="K319" s="10" t="s">
        <v>26</v>
      </c>
      <c r="L319" s="10" t="s">
        <v>27</v>
      </c>
      <c r="M319" s="10" t="s">
        <v>28</v>
      </c>
      <c r="N319" s="19">
        <v>318</v>
      </c>
    </row>
    <row r="320" spans="1:14" x14ac:dyDescent="0.2">
      <c r="A320" s="8" t="s">
        <v>794</v>
      </c>
      <c r="B320" s="9" t="s">
        <v>795</v>
      </c>
      <c r="C320" s="10" t="s">
        <v>197</v>
      </c>
      <c r="D320" s="9" t="s">
        <v>207</v>
      </c>
      <c r="E320" s="9" t="s">
        <v>174</v>
      </c>
      <c r="F320" s="11">
        <v>92000</v>
      </c>
      <c r="G320" s="10" t="s">
        <v>75</v>
      </c>
      <c r="H320" s="10" t="s">
        <v>25</v>
      </c>
      <c r="I320" s="12"/>
      <c r="J320" s="12"/>
      <c r="K320" s="10" t="s">
        <v>76</v>
      </c>
      <c r="L320" s="10" t="s">
        <v>77</v>
      </c>
      <c r="M320" s="10" t="s">
        <v>78</v>
      </c>
      <c r="N320" s="19">
        <v>319</v>
      </c>
    </row>
    <row r="321" spans="1:14" hidden="1" x14ac:dyDescent="0.2">
      <c r="A321" s="8" t="s">
        <v>649</v>
      </c>
      <c r="B321" s="9" t="s">
        <v>326</v>
      </c>
      <c r="C321" s="18" t="s">
        <v>24</v>
      </c>
      <c r="D321" s="9" t="s">
        <v>796</v>
      </c>
      <c r="E321" s="9" t="s">
        <v>797</v>
      </c>
      <c r="F321" s="13">
        <v>91852</v>
      </c>
      <c r="G321" s="18" t="s">
        <v>24</v>
      </c>
      <c r="H321" s="18" t="s">
        <v>25</v>
      </c>
      <c r="I321" s="12"/>
      <c r="J321" s="12"/>
      <c r="K321" s="18" t="s">
        <v>26</v>
      </c>
      <c r="L321" s="14" t="s">
        <v>27</v>
      </c>
      <c r="M321" s="14" t="s">
        <v>28</v>
      </c>
      <c r="N321" s="19">
        <v>320</v>
      </c>
    </row>
    <row r="322" spans="1:14" hidden="1" x14ac:dyDescent="0.2">
      <c r="A322" s="8" t="s">
        <v>348</v>
      </c>
      <c r="B322" s="9" t="s">
        <v>209</v>
      </c>
      <c r="C322" s="14"/>
      <c r="D322" s="9" t="s">
        <v>798</v>
      </c>
      <c r="E322" s="9" t="s">
        <v>194</v>
      </c>
      <c r="F322" s="13">
        <v>91800</v>
      </c>
      <c r="G322" s="18" t="s">
        <v>24</v>
      </c>
      <c r="H322" s="18" t="s">
        <v>25</v>
      </c>
      <c r="I322" s="12"/>
      <c r="J322" s="12"/>
      <c r="K322" s="18" t="s">
        <v>26</v>
      </c>
      <c r="L322" s="14" t="s">
        <v>27</v>
      </c>
      <c r="M322" s="14" t="s">
        <v>28</v>
      </c>
      <c r="N322" s="19">
        <v>321</v>
      </c>
    </row>
    <row r="323" spans="1:14" hidden="1" x14ac:dyDescent="0.2">
      <c r="A323" s="8" t="s">
        <v>370</v>
      </c>
      <c r="B323" s="9" t="s">
        <v>799</v>
      </c>
      <c r="C323" s="10" t="s">
        <v>157</v>
      </c>
      <c r="D323" s="9" t="s">
        <v>800</v>
      </c>
      <c r="E323" s="9" t="s">
        <v>94</v>
      </c>
      <c r="F323" s="11">
        <v>91800</v>
      </c>
      <c r="G323" s="10" t="s">
        <v>24</v>
      </c>
      <c r="H323" s="10" t="s">
        <v>25</v>
      </c>
      <c r="I323" s="13"/>
      <c r="J323" s="13"/>
      <c r="K323" s="10" t="s">
        <v>26</v>
      </c>
      <c r="L323" s="10" t="s">
        <v>27</v>
      </c>
      <c r="M323" s="10" t="s">
        <v>28</v>
      </c>
      <c r="N323" s="19">
        <v>322</v>
      </c>
    </row>
    <row r="324" spans="1:14" hidden="1" x14ac:dyDescent="0.2">
      <c r="A324" s="8" t="s">
        <v>801</v>
      </c>
      <c r="B324" s="9" t="s">
        <v>92</v>
      </c>
      <c r="C324" s="10" t="s">
        <v>24</v>
      </c>
      <c r="D324" s="9" t="s">
        <v>802</v>
      </c>
      <c r="E324" s="9" t="s">
        <v>194</v>
      </c>
      <c r="F324" s="11">
        <v>91800</v>
      </c>
      <c r="G324" s="10" t="s">
        <v>24</v>
      </c>
      <c r="H324" s="10" t="s">
        <v>25</v>
      </c>
      <c r="I324" s="13"/>
      <c r="J324" s="13"/>
      <c r="K324" s="10" t="s">
        <v>26</v>
      </c>
      <c r="L324" s="10" t="s">
        <v>27</v>
      </c>
      <c r="M324" s="10" t="s">
        <v>28</v>
      </c>
      <c r="N324" s="19">
        <v>323</v>
      </c>
    </row>
    <row r="325" spans="1:14" hidden="1" x14ac:dyDescent="0.2">
      <c r="A325" s="8" t="s">
        <v>803</v>
      </c>
      <c r="B325" s="9" t="s">
        <v>701</v>
      </c>
      <c r="C325" s="10" t="s">
        <v>197</v>
      </c>
      <c r="D325" s="9" t="s">
        <v>804</v>
      </c>
      <c r="E325" s="9" t="s">
        <v>23</v>
      </c>
      <c r="F325" s="11">
        <v>91800</v>
      </c>
      <c r="G325" s="10" t="s">
        <v>24</v>
      </c>
      <c r="H325" s="10" t="s">
        <v>25</v>
      </c>
      <c r="I325" s="13"/>
      <c r="J325" s="13"/>
      <c r="K325" s="10" t="s">
        <v>26</v>
      </c>
      <c r="L325" s="10" t="s">
        <v>27</v>
      </c>
      <c r="M325" s="10" t="s">
        <v>28</v>
      </c>
      <c r="N325" s="19">
        <v>324</v>
      </c>
    </row>
    <row r="326" spans="1:14" hidden="1" x14ac:dyDescent="0.2">
      <c r="A326" s="8" t="s">
        <v>805</v>
      </c>
      <c r="B326" s="9" t="s">
        <v>806</v>
      </c>
      <c r="C326" s="10" t="s">
        <v>24</v>
      </c>
      <c r="D326" s="17" t="s">
        <v>807</v>
      </c>
      <c r="E326" s="17" t="s">
        <v>257</v>
      </c>
      <c r="F326" s="11">
        <v>91800</v>
      </c>
      <c r="G326" s="10" t="s">
        <v>24</v>
      </c>
      <c r="H326" s="18" t="s">
        <v>25</v>
      </c>
      <c r="I326" s="12"/>
      <c r="J326" s="12"/>
      <c r="K326" s="14" t="s">
        <v>26</v>
      </c>
      <c r="L326" s="14" t="s">
        <v>27</v>
      </c>
      <c r="M326" s="10" t="s">
        <v>28</v>
      </c>
      <c r="N326" s="19">
        <v>325</v>
      </c>
    </row>
    <row r="327" spans="1:14" hidden="1" x14ac:dyDescent="0.2">
      <c r="A327" s="16" t="s">
        <v>808</v>
      </c>
      <c r="B327" s="17" t="s">
        <v>809</v>
      </c>
      <c r="C327" s="10" t="s">
        <v>157</v>
      </c>
      <c r="D327" s="17" t="s">
        <v>810</v>
      </c>
      <c r="E327" s="17" t="s">
        <v>131</v>
      </c>
      <c r="F327" s="13">
        <v>91703</v>
      </c>
      <c r="G327" s="10" t="s">
        <v>24</v>
      </c>
      <c r="H327" s="10" t="s">
        <v>25</v>
      </c>
      <c r="I327" s="11">
        <v>6000</v>
      </c>
      <c r="J327" s="12"/>
      <c r="K327" s="14" t="s">
        <v>132</v>
      </c>
      <c r="L327" s="14" t="s">
        <v>27</v>
      </c>
      <c r="M327" s="14" t="s">
        <v>133</v>
      </c>
      <c r="N327" s="19">
        <v>326</v>
      </c>
    </row>
    <row r="328" spans="1:14" x14ac:dyDescent="0.2">
      <c r="A328" s="8" t="s">
        <v>811</v>
      </c>
      <c r="B328" s="9" t="s">
        <v>812</v>
      </c>
      <c r="C328" s="14"/>
      <c r="D328" s="9" t="s">
        <v>73</v>
      </c>
      <c r="E328" s="9" t="s">
        <v>496</v>
      </c>
      <c r="F328" s="11">
        <v>91494</v>
      </c>
      <c r="G328" s="10" t="s">
        <v>24</v>
      </c>
      <c r="H328" s="10" t="s">
        <v>25</v>
      </c>
      <c r="I328" s="13"/>
      <c r="J328" s="13"/>
      <c r="K328" s="10" t="s">
        <v>541</v>
      </c>
      <c r="L328" s="10" t="s">
        <v>77</v>
      </c>
      <c r="M328" s="10" t="s">
        <v>78</v>
      </c>
      <c r="N328" s="19">
        <v>327</v>
      </c>
    </row>
    <row r="329" spans="1:14" x14ac:dyDescent="0.2">
      <c r="A329" s="8" t="s">
        <v>813</v>
      </c>
      <c r="B329" s="9" t="s">
        <v>169</v>
      </c>
      <c r="C329" s="10" t="s">
        <v>54</v>
      </c>
      <c r="D329" s="9" t="s">
        <v>73</v>
      </c>
      <c r="E329" s="9" t="s">
        <v>566</v>
      </c>
      <c r="F329" s="11">
        <v>91431</v>
      </c>
      <c r="G329" s="10" t="s">
        <v>75</v>
      </c>
      <c r="H329" s="10" t="s">
        <v>25</v>
      </c>
      <c r="I329" s="11">
        <v>3000</v>
      </c>
      <c r="J329" s="13"/>
      <c r="K329" s="10" t="s">
        <v>76</v>
      </c>
      <c r="L329" s="10" t="s">
        <v>77</v>
      </c>
      <c r="M329" s="10" t="s">
        <v>78</v>
      </c>
      <c r="N329" s="19">
        <v>328</v>
      </c>
    </row>
    <row r="330" spans="1:14" x14ac:dyDescent="0.2">
      <c r="A330" s="8" t="s">
        <v>814</v>
      </c>
      <c r="B330" s="9" t="s">
        <v>586</v>
      </c>
      <c r="C330" s="10" t="s">
        <v>24</v>
      </c>
      <c r="D330" s="9" t="s">
        <v>73</v>
      </c>
      <c r="E330" s="9" t="s">
        <v>529</v>
      </c>
      <c r="F330" s="11">
        <v>91416</v>
      </c>
      <c r="G330" s="10" t="s">
        <v>24</v>
      </c>
      <c r="H330" s="10" t="s">
        <v>25</v>
      </c>
      <c r="I330" s="11">
        <v>3000</v>
      </c>
      <c r="J330" s="13"/>
      <c r="K330" s="10" t="s">
        <v>541</v>
      </c>
      <c r="L330" s="10" t="s">
        <v>77</v>
      </c>
      <c r="M330" s="10" t="s">
        <v>78</v>
      </c>
      <c r="N330" s="19">
        <v>329</v>
      </c>
    </row>
    <row r="331" spans="1:14" hidden="1" x14ac:dyDescent="0.2">
      <c r="A331" s="8" t="s">
        <v>815</v>
      </c>
      <c r="B331" s="9" t="s">
        <v>356</v>
      </c>
      <c r="C331" s="10" t="s">
        <v>210</v>
      </c>
      <c r="D331" s="9" t="s">
        <v>816</v>
      </c>
      <c r="E331" s="9" t="s">
        <v>51</v>
      </c>
      <c r="F331" s="11">
        <v>91332</v>
      </c>
      <c r="G331" s="10" t="s">
        <v>24</v>
      </c>
      <c r="H331" s="10" t="s">
        <v>25</v>
      </c>
      <c r="I331" s="13"/>
      <c r="J331" s="13"/>
      <c r="K331" s="10" t="s">
        <v>26</v>
      </c>
      <c r="L331" s="10" t="s">
        <v>27</v>
      </c>
      <c r="M331" s="10" t="s">
        <v>28</v>
      </c>
      <c r="N331" s="19">
        <v>330</v>
      </c>
    </row>
    <row r="332" spans="1:14" x14ac:dyDescent="0.2">
      <c r="A332" s="8" t="s">
        <v>817</v>
      </c>
      <c r="B332" s="9" t="s">
        <v>818</v>
      </c>
      <c r="C332" s="10" t="s">
        <v>166</v>
      </c>
      <c r="D332" s="9" t="s">
        <v>73</v>
      </c>
      <c r="E332" s="9" t="s">
        <v>529</v>
      </c>
      <c r="F332" s="11">
        <v>91272</v>
      </c>
      <c r="G332" s="10" t="s">
        <v>75</v>
      </c>
      <c r="H332" s="10" t="s">
        <v>25</v>
      </c>
      <c r="I332" s="13"/>
      <c r="J332" s="13"/>
      <c r="K332" s="10" t="s">
        <v>76</v>
      </c>
      <c r="L332" s="10" t="s">
        <v>77</v>
      </c>
      <c r="M332" s="10" t="s">
        <v>78</v>
      </c>
      <c r="N332" s="19">
        <v>331</v>
      </c>
    </row>
    <row r="333" spans="1:14" hidden="1" x14ac:dyDescent="0.2">
      <c r="A333" s="8" t="s">
        <v>819</v>
      </c>
      <c r="B333" s="9" t="s">
        <v>147</v>
      </c>
      <c r="C333" s="10" t="s">
        <v>25</v>
      </c>
      <c r="D333" s="9" t="s">
        <v>687</v>
      </c>
      <c r="E333" s="9" t="s">
        <v>70</v>
      </c>
      <c r="F333" s="11">
        <v>91134</v>
      </c>
      <c r="G333" s="10" t="s">
        <v>24</v>
      </c>
      <c r="H333" s="10" t="s">
        <v>25</v>
      </c>
      <c r="I333" s="13"/>
      <c r="J333" s="13"/>
      <c r="K333" s="10" t="s">
        <v>26</v>
      </c>
      <c r="L333" s="10" t="s">
        <v>27</v>
      </c>
      <c r="M333" s="10" t="s">
        <v>28</v>
      </c>
      <c r="N333" s="19">
        <v>332</v>
      </c>
    </row>
    <row r="334" spans="1:14" x14ac:dyDescent="0.2">
      <c r="A334" s="8" t="s">
        <v>820</v>
      </c>
      <c r="B334" s="9" t="s">
        <v>821</v>
      </c>
      <c r="C334" s="14"/>
      <c r="D334" s="9" t="s">
        <v>591</v>
      </c>
      <c r="E334" s="9" t="s">
        <v>123</v>
      </c>
      <c r="F334" s="11">
        <v>91124</v>
      </c>
      <c r="G334" s="10" t="s">
        <v>24</v>
      </c>
      <c r="H334" s="10" t="s">
        <v>25</v>
      </c>
      <c r="I334" s="13"/>
      <c r="J334" s="13"/>
      <c r="K334" s="10" t="s">
        <v>541</v>
      </c>
      <c r="L334" s="10" t="s">
        <v>77</v>
      </c>
      <c r="M334" s="10" t="s">
        <v>78</v>
      </c>
      <c r="N334" s="19">
        <v>333</v>
      </c>
    </row>
    <row r="335" spans="1:14" x14ac:dyDescent="0.2">
      <c r="A335" s="8" t="s">
        <v>822</v>
      </c>
      <c r="B335" s="9" t="s">
        <v>823</v>
      </c>
      <c r="C335" s="10" t="s">
        <v>54</v>
      </c>
      <c r="D335" s="9" t="s">
        <v>73</v>
      </c>
      <c r="E335" s="9" t="s">
        <v>74</v>
      </c>
      <c r="F335" s="11">
        <v>91056</v>
      </c>
      <c r="G335" s="10" t="s">
        <v>24</v>
      </c>
      <c r="H335" s="10" t="s">
        <v>25</v>
      </c>
      <c r="I335" s="13"/>
      <c r="J335" s="13"/>
      <c r="K335" s="10" t="s">
        <v>541</v>
      </c>
      <c r="L335" s="10" t="s">
        <v>77</v>
      </c>
      <c r="M335" s="10" t="s">
        <v>78</v>
      </c>
      <c r="N335" s="19">
        <v>334</v>
      </c>
    </row>
    <row r="336" spans="1:14" hidden="1" x14ac:dyDescent="0.2">
      <c r="A336" s="8" t="s">
        <v>824</v>
      </c>
      <c r="B336" s="9" t="s">
        <v>118</v>
      </c>
      <c r="C336" s="10" t="s">
        <v>216</v>
      </c>
      <c r="D336" s="9" t="s">
        <v>825</v>
      </c>
      <c r="E336" s="9" t="s">
        <v>826</v>
      </c>
      <c r="F336" s="11">
        <v>91053</v>
      </c>
      <c r="G336" s="10" t="s">
        <v>24</v>
      </c>
      <c r="H336" s="10" t="s">
        <v>25</v>
      </c>
      <c r="I336" s="13"/>
      <c r="J336" s="13"/>
      <c r="K336" s="10" t="s">
        <v>26</v>
      </c>
      <c r="L336" s="10" t="s">
        <v>27</v>
      </c>
      <c r="M336" s="10" t="s">
        <v>28</v>
      </c>
      <c r="N336" s="19">
        <v>335</v>
      </c>
    </row>
    <row r="337" spans="1:14" hidden="1" x14ac:dyDescent="0.2">
      <c r="A337" s="8" t="s">
        <v>827</v>
      </c>
      <c r="B337" s="9" t="s">
        <v>828</v>
      </c>
      <c r="C337" s="10" t="s">
        <v>157</v>
      </c>
      <c r="D337" s="9" t="s">
        <v>829</v>
      </c>
      <c r="E337" s="9" t="s">
        <v>830</v>
      </c>
      <c r="F337" s="11">
        <v>91013</v>
      </c>
      <c r="G337" s="10" t="s">
        <v>24</v>
      </c>
      <c r="H337" s="10" t="s">
        <v>25</v>
      </c>
      <c r="I337" s="13"/>
      <c r="J337" s="13"/>
      <c r="K337" s="10" t="s">
        <v>26</v>
      </c>
      <c r="L337" s="10" t="s">
        <v>27</v>
      </c>
      <c r="M337" s="10" t="s">
        <v>28</v>
      </c>
      <c r="N337" s="19">
        <v>336</v>
      </c>
    </row>
    <row r="338" spans="1:14" hidden="1" x14ac:dyDescent="0.2">
      <c r="A338" s="8" t="s">
        <v>831</v>
      </c>
      <c r="B338" s="9" t="s">
        <v>832</v>
      </c>
      <c r="C338" s="10" t="s">
        <v>101</v>
      </c>
      <c r="D338" s="9" t="s">
        <v>833</v>
      </c>
      <c r="E338" s="9" t="s">
        <v>120</v>
      </c>
      <c r="F338" s="11">
        <v>91004</v>
      </c>
      <c r="G338" s="10" t="s">
        <v>24</v>
      </c>
      <c r="H338" s="10" t="s">
        <v>25</v>
      </c>
      <c r="I338" s="13"/>
      <c r="J338" s="13"/>
      <c r="K338" s="10" t="s">
        <v>26</v>
      </c>
      <c r="L338" s="10" t="s">
        <v>27</v>
      </c>
      <c r="M338" s="10" t="s">
        <v>28</v>
      </c>
      <c r="N338" s="19">
        <v>337</v>
      </c>
    </row>
    <row r="339" spans="1:14" hidden="1" x14ac:dyDescent="0.2">
      <c r="A339" s="8" t="s">
        <v>834</v>
      </c>
      <c r="B339" s="9" t="s">
        <v>835</v>
      </c>
      <c r="C339" s="10" t="s">
        <v>101</v>
      </c>
      <c r="D339" s="9" t="s">
        <v>836</v>
      </c>
      <c r="E339" s="9" t="s">
        <v>74</v>
      </c>
      <c r="F339" s="11">
        <v>90989</v>
      </c>
      <c r="G339" s="10" t="s">
        <v>24</v>
      </c>
      <c r="H339" s="10" t="s">
        <v>25</v>
      </c>
      <c r="I339" s="11">
        <v>11363</v>
      </c>
      <c r="J339" s="13"/>
      <c r="K339" s="10" t="s">
        <v>34</v>
      </c>
      <c r="L339" s="10" t="s">
        <v>27</v>
      </c>
      <c r="M339" s="10" t="s">
        <v>35</v>
      </c>
      <c r="N339" s="19">
        <v>338</v>
      </c>
    </row>
    <row r="340" spans="1:14" x14ac:dyDescent="0.2">
      <c r="A340" s="8" t="s">
        <v>837</v>
      </c>
      <c r="B340" s="9" t="s">
        <v>53</v>
      </c>
      <c r="C340" s="10" t="s">
        <v>24</v>
      </c>
      <c r="D340" s="9" t="s">
        <v>73</v>
      </c>
      <c r="E340" s="9" t="s">
        <v>324</v>
      </c>
      <c r="F340" s="11">
        <v>90832</v>
      </c>
      <c r="G340" s="10" t="s">
        <v>24</v>
      </c>
      <c r="H340" s="10" t="s">
        <v>25</v>
      </c>
      <c r="I340" s="13"/>
      <c r="J340" s="13"/>
      <c r="K340" s="10" t="s">
        <v>541</v>
      </c>
      <c r="L340" s="10" t="s">
        <v>77</v>
      </c>
      <c r="M340" s="10" t="s">
        <v>78</v>
      </c>
      <c r="N340" s="19">
        <v>339</v>
      </c>
    </row>
    <row r="341" spans="1:14" x14ac:dyDescent="0.2">
      <c r="A341" s="8" t="s">
        <v>838</v>
      </c>
      <c r="B341" s="9" t="s">
        <v>49</v>
      </c>
      <c r="C341" s="10" t="s">
        <v>45</v>
      </c>
      <c r="D341" s="9" t="s">
        <v>2726</v>
      </c>
      <c r="E341" s="9" t="s">
        <v>453</v>
      </c>
      <c r="F341" s="11">
        <v>90815</v>
      </c>
      <c r="G341" s="10" t="s">
        <v>24</v>
      </c>
      <c r="H341" s="10" t="s">
        <v>25</v>
      </c>
      <c r="I341" s="11">
        <v>1500</v>
      </c>
      <c r="J341" s="13"/>
      <c r="K341" s="10" t="s">
        <v>541</v>
      </c>
      <c r="L341" s="10" t="s">
        <v>77</v>
      </c>
      <c r="M341" s="10" t="s">
        <v>78</v>
      </c>
      <c r="N341" s="19">
        <v>340</v>
      </c>
    </row>
    <row r="342" spans="1:14" x14ac:dyDescent="0.2">
      <c r="A342" s="8" t="s">
        <v>839</v>
      </c>
      <c r="B342" s="9" t="s">
        <v>840</v>
      </c>
      <c r="C342" s="10" t="s">
        <v>59</v>
      </c>
      <c r="D342" s="9" t="s">
        <v>73</v>
      </c>
      <c r="E342" s="9" t="s">
        <v>584</v>
      </c>
      <c r="F342" s="11">
        <v>90698</v>
      </c>
      <c r="G342" s="10" t="s">
        <v>24</v>
      </c>
      <c r="H342" s="10" t="s">
        <v>25</v>
      </c>
      <c r="I342" s="11">
        <v>1500</v>
      </c>
      <c r="J342" s="13"/>
      <c r="K342" s="10" t="s">
        <v>541</v>
      </c>
      <c r="L342" s="10" t="s">
        <v>77</v>
      </c>
      <c r="M342" s="10" t="s">
        <v>78</v>
      </c>
      <c r="N342" s="19">
        <v>341</v>
      </c>
    </row>
    <row r="343" spans="1:14" x14ac:dyDescent="0.2">
      <c r="A343" s="8" t="s">
        <v>841</v>
      </c>
      <c r="B343" s="9" t="s">
        <v>469</v>
      </c>
      <c r="C343" s="10" t="s">
        <v>81</v>
      </c>
      <c r="D343" s="9" t="s">
        <v>73</v>
      </c>
      <c r="E343" s="9" t="s">
        <v>331</v>
      </c>
      <c r="F343" s="11">
        <v>90645</v>
      </c>
      <c r="G343" s="10" t="s">
        <v>24</v>
      </c>
      <c r="H343" s="10" t="s">
        <v>25</v>
      </c>
      <c r="I343" s="11">
        <v>3000</v>
      </c>
      <c r="J343" s="13"/>
      <c r="K343" s="10" t="s">
        <v>541</v>
      </c>
      <c r="L343" s="10" t="s">
        <v>77</v>
      </c>
      <c r="M343" s="10" t="s">
        <v>78</v>
      </c>
      <c r="N343" s="19">
        <v>342</v>
      </c>
    </row>
    <row r="344" spans="1:14" hidden="1" x14ac:dyDescent="0.2">
      <c r="A344" s="8" t="s">
        <v>842</v>
      </c>
      <c r="B344" s="9" t="s">
        <v>843</v>
      </c>
      <c r="C344" s="10" t="s">
        <v>157</v>
      </c>
      <c r="D344" s="9" t="s">
        <v>844</v>
      </c>
      <c r="E344" s="9" t="s">
        <v>845</v>
      </c>
      <c r="F344" s="11">
        <v>90343</v>
      </c>
      <c r="G344" s="18" t="s">
        <v>24</v>
      </c>
      <c r="H344" s="18" t="s">
        <v>25</v>
      </c>
      <c r="I344" s="12"/>
      <c r="J344" s="12"/>
      <c r="K344" s="18" t="s">
        <v>26</v>
      </c>
      <c r="L344" s="10" t="s">
        <v>27</v>
      </c>
      <c r="M344" s="10" t="s">
        <v>28</v>
      </c>
      <c r="N344" s="19">
        <v>343</v>
      </c>
    </row>
    <row r="345" spans="1:14" hidden="1" x14ac:dyDescent="0.2">
      <c r="A345" s="8" t="s">
        <v>846</v>
      </c>
      <c r="B345" s="9" t="s">
        <v>847</v>
      </c>
      <c r="C345" s="10" t="s">
        <v>197</v>
      </c>
      <c r="D345" s="9" t="s">
        <v>848</v>
      </c>
      <c r="E345" s="9" t="s">
        <v>120</v>
      </c>
      <c r="F345" s="11">
        <v>90297</v>
      </c>
      <c r="G345" s="10" t="s">
        <v>24</v>
      </c>
      <c r="H345" s="10" t="s">
        <v>25</v>
      </c>
      <c r="I345" s="13"/>
      <c r="J345" s="13"/>
      <c r="K345" s="10" t="s">
        <v>26</v>
      </c>
      <c r="L345" s="10" t="s">
        <v>27</v>
      </c>
      <c r="M345" s="10" t="s">
        <v>28</v>
      </c>
      <c r="N345" s="19">
        <v>344</v>
      </c>
    </row>
    <row r="346" spans="1:14" x14ac:dyDescent="0.2">
      <c r="A346" s="8" t="s">
        <v>745</v>
      </c>
      <c r="B346" s="9" t="s">
        <v>147</v>
      </c>
      <c r="C346" s="18" t="s">
        <v>101</v>
      </c>
      <c r="D346" s="9" t="s">
        <v>73</v>
      </c>
      <c r="E346" s="9" t="s">
        <v>376</v>
      </c>
      <c r="F346" s="11">
        <v>90250</v>
      </c>
      <c r="G346" s="18" t="s">
        <v>24</v>
      </c>
      <c r="H346" s="18" t="s">
        <v>25</v>
      </c>
      <c r="I346" s="12"/>
      <c r="J346" s="12"/>
      <c r="K346" s="18" t="s">
        <v>541</v>
      </c>
      <c r="L346" s="10" t="s">
        <v>77</v>
      </c>
      <c r="M346" s="10" t="s">
        <v>78</v>
      </c>
      <c r="N346" s="19">
        <v>345</v>
      </c>
    </row>
    <row r="347" spans="1:14" x14ac:dyDescent="0.2">
      <c r="A347" s="8" t="s">
        <v>849</v>
      </c>
      <c r="B347" s="9" t="s">
        <v>593</v>
      </c>
      <c r="C347" s="10" t="s">
        <v>75</v>
      </c>
      <c r="D347" s="9" t="s">
        <v>207</v>
      </c>
      <c r="E347" s="9" t="s">
        <v>250</v>
      </c>
      <c r="F347" s="11">
        <v>90148</v>
      </c>
      <c r="G347" s="10" t="s">
        <v>75</v>
      </c>
      <c r="H347" s="10" t="s">
        <v>25</v>
      </c>
      <c r="I347" s="12"/>
      <c r="J347" s="12"/>
      <c r="K347" s="10" t="s">
        <v>76</v>
      </c>
      <c r="L347" s="10" t="s">
        <v>77</v>
      </c>
      <c r="M347" s="10" t="s">
        <v>78</v>
      </c>
      <c r="N347" s="19">
        <v>346</v>
      </c>
    </row>
    <row r="348" spans="1:14" x14ac:dyDescent="0.2">
      <c r="A348" s="8" t="s">
        <v>850</v>
      </c>
      <c r="B348" s="9" t="s">
        <v>851</v>
      </c>
      <c r="C348" s="10" t="s">
        <v>81</v>
      </c>
      <c r="D348" s="9" t="s">
        <v>148</v>
      </c>
      <c r="E348" s="9" t="s">
        <v>336</v>
      </c>
      <c r="F348" s="11">
        <v>90032</v>
      </c>
      <c r="G348" s="10" t="s">
        <v>24</v>
      </c>
      <c r="H348" s="10" t="s">
        <v>25</v>
      </c>
      <c r="I348" s="11">
        <v>500</v>
      </c>
      <c r="J348" s="13"/>
      <c r="K348" s="10" t="s">
        <v>541</v>
      </c>
      <c r="L348" s="10" t="s">
        <v>77</v>
      </c>
      <c r="M348" s="10" t="s">
        <v>78</v>
      </c>
      <c r="N348" s="19">
        <v>347</v>
      </c>
    </row>
    <row r="349" spans="1:14" x14ac:dyDescent="0.2">
      <c r="A349" s="8" t="s">
        <v>852</v>
      </c>
      <c r="B349" s="9" t="s">
        <v>853</v>
      </c>
      <c r="C349" s="10" t="s">
        <v>45</v>
      </c>
      <c r="D349" s="9" t="s">
        <v>73</v>
      </c>
      <c r="E349" s="9" t="s">
        <v>354</v>
      </c>
      <c r="F349" s="11">
        <v>89754</v>
      </c>
      <c r="G349" s="10" t="s">
        <v>24</v>
      </c>
      <c r="H349" s="10" t="s">
        <v>25</v>
      </c>
      <c r="I349" s="11">
        <v>1000</v>
      </c>
      <c r="J349" s="13"/>
      <c r="K349" s="10" t="s">
        <v>541</v>
      </c>
      <c r="L349" s="10" t="s">
        <v>77</v>
      </c>
      <c r="M349" s="10" t="s">
        <v>78</v>
      </c>
      <c r="N349" s="19">
        <v>348</v>
      </c>
    </row>
    <row r="350" spans="1:14" hidden="1" x14ac:dyDescent="0.2">
      <c r="A350" s="8" t="s">
        <v>854</v>
      </c>
      <c r="B350" s="9" t="s">
        <v>855</v>
      </c>
      <c r="C350" s="10" t="s">
        <v>45</v>
      </c>
      <c r="D350" s="9" t="s">
        <v>856</v>
      </c>
      <c r="E350" s="9" t="s">
        <v>70</v>
      </c>
      <c r="F350" s="11">
        <v>89752</v>
      </c>
      <c r="G350" s="10" t="s">
        <v>24</v>
      </c>
      <c r="H350" s="10" t="s">
        <v>25</v>
      </c>
      <c r="I350" s="13"/>
      <c r="J350" s="13"/>
      <c r="K350" s="10" t="s">
        <v>26</v>
      </c>
      <c r="L350" s="10" t="s">
        <v>27</v>
      </c>
      <c r="M350" s="10" t="s">
        <v>28</v>
      </c>
      <c r="N350" s="19">
        <v>349</v>
      </c>
    </row>
    <row r="351" spans="1:14" x14ac:dyDescent="0.2">
      <c r="A351" s="8" t="s">
        <v>857</v>
      </c>
      <c r="B351" s="9" t="s">
        <v>858</v>
      </c>
      <c r="C351" s="10" t="s">
        <v>101</v>
      </c>
      <c r="D351" s="9" t="s">
        <v>148</v>
      </c>
      <c r="E351" s="9" t="s">
        <v>280</v>
      </c>
      <c r="F351" s="11">
        <v>89738</v>
      </c>
      <c r="G351" s="14" t="s">
        <v>24</v>
      </c>
      <c r="H351" s="14" t="s">
        <v>25</v>
      </c>
      <c r="I351" s="12"/>
      <c r="J351" s="12"/>
      <c r="K351" s="14" t="s">
        <v>541</v>
      </c>
      <c r="L351" s="10" t="s">
        <v>77</v>
      </c>
      <c r="M351" s="10" t="s">
        <v>78</v>
      </c>
      <c r="N351" s="19">
        <v>350</v>
      </c>
    </row>
    <row r="352" spans="1:14" x14ac:dyDescent="0.2">
      <c r="A352" s="8" t="s">
        <v>859</v>
      </c>
      <c r="B352" s="9" t="s">
        <v>860</v>
      </c>
      <c r="C352" s="10" t="s">
        <v>81</v>
      </c>
      <c r="D352" s="9" t="s">
        <v>73</v>
      </c>
      <c r="E352" s="9" t="s">
        <v>496</v>
      </c>
      <c r="F352" s="11">
        <v>89667</v>
      </c>
      <c r="G352" s="10" t="s">
        <v>75</v>
      </c>
      <c r="H352" s="10" t="s">
        <v>25</v>
      </c>
      <c r="I352" s="11">
        <v>3000</v>
      </c>
      <c r="J352" s="13"/>
      <c r="K352" s="10" t="s">
        <v>76</v>
      </c>
      <c r="L352" s="10" t="s">
        <v>77</v>
      </c>
      <c r="M352" s="10" t="s">
        <v>78</v>
      </c>
      <c r="N352" s="19">
        <v>351</v>
      </c>
    </row>
    <row r="353" spans="1:14" hidden="1" x14ac:dyDescent="0.2">
      <c r="A353" s="8" t="s">
        <v>161</v>
      </c>
      <c r="B353" s="9" t="s">
        <v>548</v>
      </c>
      <c r="C353" s="10" t="s">
        <v>166</v>
      </c>
      <c r="D353" s="9" t="s">
        <v>861</v>
      </c>
      <c r="E353" s="9" t="s">
        <v>51</v>
      </c>
      <c r="F353" s="11">
        <v>89578</v>
      </c>
      <c r="G353" s="10" t="s">
        <v>24</v>
      </c>
      <c r="H353" s="10" t="s">
        <v>25</v>
      </c>
      <c r="I353" s="13"/>
      <c r="J353" s="13"/>
      <c r="K353" s="10" t="s">
        <v>26</v>
      </c>
      <c r="L353" s="10" t="s">
        <v>27</v>
      </c>
      <c r="M353" s="10" t="s">
        <v>28</v>
      </c>
      <c r="N353" s="19">
        <v>352</v>
      </c>
    </row>
    <row r="354" spans="1:14" x14ac:dyDescent="0.2">
      <c r="A354" s="8" t="s">
        <v>862</v>
      </c>
      <c r="B354" s="9" t="s">
        <v>863</v>
      </c>
      <c r="C354" s="14"/>
      <c r="D354" s="9" t="s">
        <v>148</v>
      </c>
      <c r="E354" s="9" t="s">
        <v>722</v>
      </c>
      <c r="F354" s="12">
        <v>89427</v>
      </c>
      <c r="G354" s="18" t="s">
        <v>24</v>
      </c>
      <c r="H354" s="18" t="s">
        <v>25</v>
      </c>
      <c r="I354" s="12"/>
      <c r="J354" s="12"/>
      <c r="K354" s="18" t="s">
        <v>541</v>
      </c>
      <c r="L354" s="14" t="s">
        <v>77</v>
      </c>
      <c r="M354" s="14" t="s">
        <v>78</v>
      </c>
      <c r="N354" s="19">
        <v>353</v>
      </c>
    </row>
    <row r="355" spans="1:14" x14ac:dyDescent="0.2">
      <c r="A355" s="8" t="s">
        <v>864</v>
      </c>
      <c r="B355" s="9" t="s">
        <v>865</v>
      </c>
      <c r="C355" s="14"/>
      <c r="D355" s="9" t="s">
        <v>73</v>
      </c>
      <c r="E355" s="9" t="s">
        <v>324</v>
      </c>
      <c r="F355" s="11">
        <v>89308</v>
      </c>
      <c r="G355" s="18" t="s">
        <v>24</v>
      </c>
      <c r="H355" s="18" t="s">
        <v>25</v>
      </c>
      <c r="I355" s="12"/>
      <c r="J355" s="12"/>
      <c r="K355" s="18" t="s">
        <v>541</v>
      </c>
      <c r="L355" s="10" t="s">
        <v>77</v>
      </c>
      <c r="M355" s="10" t="s">
        <v>78</v>
      </c>
      <c r="N355" s="19">
        <v>354</v>
      </c>
    </row>
    <row r="356" spans="1:14" hidden="1" x14ac:dyDescent="0.2">
      <c r="A356" s="8" t="s">
        <v>866</v>
      </c>
      <c r="B356" s="9" t="s">
        <v>129</v>
      </c>
      <c r="C356" s="10" t="s">
        <v>101</v>
      </c>
      <c r="D356" s="9" t="s">
        <v>798</v>
      </c>
      <c r="E356" s="17" t="s">
        <v>631</v>
      </c>
      <c r="F356" s="12">
        <v>89250</v>
      </c>
      <c r="G356" s="18" t="s">
        <v>24</v>
      </c>
      <c r="H356" s="18" t="s">
        <v>25</v>
      </c>
      <c r="I356" s="12"/>
      <c r="J356" s="12"/>
      <c r="K356" s="18" t="s">
        <v>26</v>
      </c>
      <c r="L356" s="14" t="s">
        <v>27</v>
      </c>
      <c r="M356" s="14" t="s">
        <v>28</v>
      </c>
      <c r="N356" s="19">
        <v>355</v>
      </c>
    </row>
    <row r="357" spans="1:14" hidden="1" x14ac:dyDescent="0.2">
      <c r="A357" s="8" t="s">
        <v>867</v>
      </c>
      <c r="B357" s="9" t="s">
        <v>218</v>
      </c>
      <c r="C357" s="10" t="s">
        <v>54</v>
      </c>
      <c r="D357" s="9" t="s">
        <v>868</v>
      </c>
      <c r="E357" s="9" t="s">
        <v>103</v>
      </c>
      <c r="F357" s="11">
        <v>89156</v>
      </c>
      <c r="G357" s="10" t="s">
        <v>24</v>
      </c>
      <c r="H357" s="10" t="s">
        <v>25</v>
      </c>
      <c r="I357" s="11">
        <v>365</v>
      </c>
      <c r="J357" s="13"/>
      <c r="K357" s="10" t="s">
        <v>26</v>
      </c>
      <c r="L357" s="10" t="s">
        <v>27</v>
      </c>
      <c r="M357" s="10" t="s">
        <v>28</v>
      </c>
      <c r="N357" s="19">
        <v>356</v>
      </c>
    </row>
    <row r="358" spans="1:14" hidden="1" x14ac:dyDescent="0.2">
      <c r="A358" s="8" t="s">
        <v>869</v>
      </c>
      <c r="B358" s="9" t="s">
        <v>350</v>
      </c>
      <c r="C358" s="10" t="s">
        <v>45</v>
      </c>
      <c r="D358" s="9" t="s">
        <v>870</v>
      </c>
      <c r="E358" s="9" t="s">
        <v>677</v>
      </c>
      <c r="F358" s="11">
        <v>89130</v>
      </c>
      <c r="G358" s="10" t="s">
        <v>24</v>
      </c>
      <c r="H358" s="10" t="s">
        <v>25</v>
      </c>
      <c r="I358" s="11">
        <v>8500</v>
      </c>
      <c r="J358" s="13"/>
      <c r="K358" s="10" t="s">
        <v>34</v>
      </c>
      <c r="L358" s="10" t="s">
        <v>27</v>
      </c>
      <c r="M358" s="10" t="s">
        <v>35</v>
      </c>
      <c r="N358" s="19">
        <v>357</v>
      </c>
    </row>
    <row r="359" spans="1:14" x14ac:dyDescent="0.2">
      <c r="A359" s="8" t="s">
        <v>871</v>
      </c>
      <c r="B359" s="9" t="s">
        <v>147</v>
      </c>
      <c r="C359" s="10" t="s">
        <v>24</v>
      </c>
      <c r="D359" s="9" t="s">
        <v>148</v>
      </c>
      <c r="E359" s="9" t="s">
        <v>360</v>
      </c>
      <c r="F359" s="11">
        <v>89021</v>
      </c>
      <c r="G359" s="10" t="s">
        <v>24</v>
      </c>
      <c r="H359" s="10" t="s">
        <v>25</v>
      </c>
      <c r="I359" s="12"/>
      <c r="J359" s="12"/>
      <c r="K359" s="10" t="s">
        <v>541</v>
      </c>
      <c r="L359" s="10" t="s">
        <v>77</v>
      </c>
      <c r="M359" s="10" t="s">
        <v>78</v>
      </c>
      <c r="N359" s="19">
        <v>358</v>
      </c>
    </row>
    <row r="360" spans="1:14" hidden="1" x14ac:dyDescent="0.2">
      <c r="A360" s="8" t="s">
        <v>872</v>
      </c>
      <c r="B360" s="9" t="s">
        <v>873</v>
      </c>
      <c r="C360" s="10" t="s">
        <v>59</v>
      </c>
      <c r="D360" s="9" t="s">
        <v>874</v>
      </c>
      <c r="E360" s="9" t="s">
        <v>164</v>
      </c>
      <c r="F360" s="11">
        <v>88979</v>
      </c>
      <c r="G360" s="10" t="s">
        <v>24</v>
      </c>
      <c r="H360" s="10" t="s">
        <v>25</v>
      </c>
      <c r="I360" s="13"/>
      <c r="J360" s="13"/>
      <c r="K360" s="10" t="s">
        <v>26</v>
      </c>
      <c r="L360" s="10" t="s">
        <v>27</v>
      </c>
      <c r="M360" s="10" t="s">
        <v>28</v>
      </c>
      <c r="N360" s="19">
        <v>359</v>
      </c>
    </row>
    <row r="361" spans="1:14" hidden="1" x14ac:dyDescent="0.2">
      <c r="A361" s="16" t="s">
        <v>155</v>
      </c>
      <c r="B361" s="17" t="s">
        <v>755</v>
      </c>
      <c r="C361" s="14" t="s">
        <v>54</v>
      </c>
      <c r="D361" s="17" t="s">
        <v>798</v>
      </c>
      <c r="E361" s="17" t="s">
        <v>171</v>
      </c>
      <c r="F361" s="11">
        <v>88868</v>
      </c>
      <c r="G361" s="14" t="s">
        <v>24</v>
      </c>
      <c r="H361" s="14" t="s">
        <v>25</v>
      </c>
      <c r="I361" s="13"/>
      <c r="J361" s="13"/>
      <c r="K361" s="14" t="s">
        <v>26</v>
      </c>
      <c r="L361" s="14" t="s">
        <v>27</v>
      </c>
      <c r="M361" s="14" t="s">
        <v>28</v>
      </c>
      <c r="N361" s="19">
        <v>360</v>
      </c>
    </row>
    <row r="362" spans="1:14" hidden="1" x14ac:dyDescent="0.2">
      <c r="A362" s="8" t="s">
        <v>875</v>
      </c>
      <c r="B362" s="9" t="s">
        <v>876</v>
      </c>
      <c r="C362" s="14"/>
      <c r="D362" s="9" t="s">
        <v>877</v>
      </c>
      <c r="E362" s="9" t="s">
        <v>70</v>
      </c>
      <c r="F362" s="11">
        <v>88868</v>
      </c>
      <c r="G362" s="10" t="s">
        <v>24</v>
      </c>
      <c r="H362" s="10" t="s">
        <v>25</v>
      </c>
      <c r="I362" s="13"/>
      <c r="J362" s="13"/>
      <c r="K362" s="10" t="s">
        <v>26</v>
      </c>
      <c r="L362" s="10" t="s">
        <v>27</v>
      </c>
      <c r="M362" s="10" t="s">
        <v>28</v>
      </c>
      <c r="N362" s="19">
        <v>361</v>
      </c>
    </row>
    <row r="363" spans="1:14" hidden="1" x14ac:dyDescent="0.2">
      <c r="A363" s="8" t="s">
        <v>878</v>
      </c>
      <c r="B363" s="9" t="s">
        <v>879</v>
      </c>
      <c r="C363" s="10" t="s">
        <v>41</v>
      </c>
      <c r="D363" s="9" t="s">
        <v>880</v>
      </c>
      <c r="E363" s="9" t="s">
        <v>179</v>
      </c>
      <c r="F363" s="11">
        <v>88868</v>
      </c>
      <c r="G363" s="10" t="s">
        <v>24</v>
      </c>
      <c r="H363" s="10" t="s">
        <v>25</v>
      </c>
      <c r="I363" s="12"/>
      <c r="J363" s="12"/>
      <c r="K363" s="10" t="s">
        <v>26</v>
      </c>
      <c r="L363" s="10" t="s">
        <v>27</v>
      </c>
      <c r="M363" s="10" t="s">
        <v>28</v>
      </c>
      <c r="N363" s="19">
        <v>362</v>
      </c>
    </row>
    <row r="364" spans="1:14" hidden="1" x14ac:dyDescent="0.2">
      <c r="A364" s="8" t="s">
        <v>881</v>
      </c>
      <c r="B364" s="9" t="s">
        <v>20</v>
      </c>
      <c r="C364" s="10" t="s">
        <v>24</v>
      </c>
      <c r="D364" s="9" t="s">
        <v>882</v>
      </c>
      <c r="E364" s="9" t="s">
        <v>38</v>
      </c>
      <c r="F364" s="11">
        <v>88868</v>
      </c>
      <c r="G364" s="10" t="s">
        <v>24</v>
      </c>
      <c r="H364" s="10" t="s">
        <v>25</v>
      </c>
      <c r="I364" s="13"/>
      <c r="J364" s="13"/>
      <c r="K364" s="10" t="s">
        <v>26</v>
      </c>
      <c r="L364" s="10" t="s">
        <v>27</v>
      </c>
      <c r="M364" s="10" t="s">
        <v>28</v>
      </c>
      <c r="N364" s="19">
        <v>363</v>
      </c>
    </row>
    <row r="365" spans="1:14" x14ac:dyDescent="0.2">
      <c r="A365" s="8" t="s">
        <v>883</v>
      </c>
      <c r="B365" s="9" t="s">
        <v>884</v>
      </c>
      <c r="C365" s="10" t="s">
        <v>41</v>
      </c>
      <c r="D365" s="9" t="s">
        <v>699</v>
      </c>
      <c r="E365" s="9" t="s">
        <v>587</v>
      </c>
      <c r="F365" s="11">
        <v>88582</v>
      </c>
      <c r="G365" s="10" t="s">
        <v>24</v>
      </c>
      <c r="H365" s="10" t="s">
        <v>25</v>
      </c>
      <c r="I365" s="11">
        <v>2000</v>
      </c>
      <c r="J365" s="13"/>
      <c r="K365" s="10" t="s">
        <v>541</v>
      </c>
      <c r="L365" s="10" t="s">
        <v>77</v>
      </c>
      <c r="M365" s="10" t="s">
        <v>78</v>
      </c>
      <c r="N365" s="19">
        <v>364</v>
      </c>
    </row>
    <row r="366" spans="1:14" x14ac:dyDescent="0.2">
      <c r="A366" s="8" t="s">
        <v>885</v>
      </c>
      <c r="B366" s="9" t="s">
        <v>20</v>
      </c>
      <c r="C366" s="14"/>
      <c r="D366" s="9" t="s">
        <v>207</v>
      </c>
      <c r="E366" s="9" t="s">
        <v>241</v>
      </c>
      <c r="F366" s="11">
        <v>88500</v>
      </c>
      <c r="G366" s="10" t="s">
        <v>24</v>
      </c>
      <c r="H366" s="10" t="s">
        <v>25</v>
      </c>
      <c r="I366" s="13"/>
      <c r="J366" s="13"/>
      <c r="K366" s="10" t="s">
        <v>541</v>
      </c>
      <c r="L366" s="10" t="s">
        <v>77</v>
      </c>
      <c r="M366" s="10" t="s">
        <v>78</v>
      </c>
      <c r="N366" s="19">
        <v>365</v>
      </c>
    </row>
    <row r="367" spans="1:14" x14ac:dyDescent="0.2">
      <c r="A367" s="8" t="s">
        <v>886</v>
      </c>
      <c r="B367" s="9" t="s">
        <v>887</v>
      </c>
      <c r="C367" s="10" t="s">
        <v>186</v>
      </c>
      <c r="D367" s="9" t="s">
        <v>148</v>
      </c>
      <c r="E367" s="9" t="s">
        <v>722</v>
      </c>
      <c r="F367" s="11">
        <v>88431</v>
      </c>
      <c r="G367" s="10" t="s">
        <v>75</v>
      </c>
      <c r="H367" s="10" t="s">
        <v>25</v>
      </c>
      <c r="I367" s="13"/>
      <c r="J367" s="13"/>
      <c r="K367" s="10" t="s">
        <v>76</v>
      </c>
      <c r="L367" s="10" t="s">
        <v>77</v>
      </c>
      <c r="M367" s="10" t="s">
        <v>78</v>
      </c>
      <c r="N367" s="19">
        <v>366</v>
      </c>
    </row>
    <row r="368" spans="1:14" x14ac:dyDescent="0.2">
      <c r="A368" s="8" t="s">
        <v>501</v>
      </c>
      <c r="B368" s="9" t="s">
        <v>888</v>
      </c>
      <c r="C368" s="18" t="s">
        <v>197</v>
      </c>
      <c r="D368" s="9" t="s">
        <v>73</v>
      </c>
      <c r="E368" s="9" t="s">
        <v>336</v>
      </c>
      <c r="F368" s="11">
        <v>88392</v>
      </c>
      <c r="G368" s="18" t="s">
        <v>24</v>
      </c>
      <c r="H368" s="18" t="s">
        <v>25</v>
      </c>
      <c r="I368" s="11">
        <v>750</v>
      </c>
      <c r="J368" s="12"/>
      <c r="K368" s="18" t="s">
        <v>541</v>
      </c>
      <c r="L368" s="10" t="s">
        <v>77</v>
      </c>
      <c r="M368" s="10" t="s">
        <v>78</v>
      </c>
      <c r="N368" s="19">
        <v>367</v>
      </c>
    </row>
    <row r="369" spans="1:14" hidden="1" x14ac:dyDescent="0.2">
      <c r="A369" s="8" t="s">
        <v>889</v>
      </c>
      <c r="B369" s="9" t="s">
        <v>890</v>
      </c>
      <c r="C369" s="10" t="s">
        <v>24</v>
      </c>
      <c r="D369" s="9" t="s">
        <v>891</v>
      </c>
      <c r="E369" s="9" t="s">
        <v>70</v>
      </c>
      <c r="F369" s="11">
        <v>88366</v>
      </c>
      <c r="G369" s="10" t="s">
        <v>24</v>
      </c>
      <c r="H369" s="10" t="s">
        <v>25</v>
      </c>
      <c r="I369" s="13"/>
      <c r="J369" s="13"/>
      <c r="K369" s="10" t="s">
        <v>26</v>
      </c>
      <c r="L369" s="10" t="s">
        <v>27</v>
      </c>
      <c r="M369" s="10" t="s">
        <v>28</v>
      </c>
      <c r="N369" s="19">
        <v>368</v>
      </c>
    </row>
    <row r="370" spans="1:14" hidden="1" x14ac:dyDescent="0.2">
      <c r="A370" s="8" t="s">
        <v>892</v>
      </c>
      <c r="B370" s="9" t="s">
        <v>893</v>
      </c>
      <c r="C370" s="10" t="s">
        <v>31</v>
      </c>
      <c r="D370" s="9" t="s">
        <v>894</v>
      </c>
      <c r="E370" s="9" t="s">
        <v>131</v>
      </c>
      <c r="F370" s="11">
        <v>88182</v>
      </c>
      <c r="G370" s="10" t="s">
        <v>24</v>
      </c>
      <c r="H370" s="10" t="s">
        <v>25</v>
      </c>
      <c r="I370" s="12"/>
      <c r="J370" s="12"/>
      <c r="K370" s="15" t="s">
        <v>5</v>
      </c>
      <c r="L370" s="10" t="s">
        <v>27</v>
      </c>
      <c r="M370" s="10" t="s">
        <v>133</v>
      </c>
      <c r="N370" s="19">
        <v>369</v>
      </c>
    </row>
    <row r="371" spans="1:14" x14ac:dyDescent="0.2">
      <c r="A371" s="8" t="s">
        <v>895</v>
      </c>
      <c r="B371" s="9" t="s">
        <v>896</v>
      </c>
      <c r="C371" s="10" t="s">
        <v>157</v>
      </c>
      <c r="D371" s="17" t="s">
        <v>148</v>
      </c>
      <c r="E371" s="9" t="s">
        <v>219</v>
      </c>
      <c r="F371" s="13">
        <v>87973</v>
      </c>
      <c r="G371" s="18" t="s">
        <v>24</v>
      </c>
      <c r="H371" s="18" t="s">
        <v>25</v>
      </c>
      <c r="I371" s="12"/>
      <c r="J371" s="12"/>
      <c r="K371" s="18" t="s">
        <v>541</v>
      </c>
      <c r="L371" s="14" t="s">
        <v>77</v>
      </c>
      <c r="M371" s="14" t="s">
        <v>78</v>
      </c>
      <c r="N371" s="19">
        <v>370</v>
      </c>
    </row>
    <row r="372" spans="1:14" x14ac:dyDescent="0.2">
      <c r="A372" s="8" t="s">
        <v>897</v>
      </c>
      <c r="B372" s="9" t="s">
        <v>611</v>
      </c>
      <c r="C372" s="10" t="s">
        <v>210</v>
      </c>
      <c r="D372" s="9" t="s">
        <v>148</v>
      </c>
      <c r="E372" s="9" t="s">
        <v>587</v>
      </c>
      <c r="F372" s="11">
        <v>87808</v>
      </c>
      <c r="G372" s="10" t="s">
        <v>24</v>
      </c>
      <c r="H372" s="10" t="s">
        <v>25</v>
      </c>
      <c r="I372" s="13"/>
      <c r="J372" s="13"/>
      <c r="K372" s="10" t="s">
        <v>541</v>
      </c>
      <c r="L372" s="10" t="s">
        <v>77</v>
      </c>
      <c r="M372" s="10" t="s">
        <v>78</v>
      </c>
      <c r="N372" s="19">
        <v>371</v>
      </c>
    </row>
    <row r="373" spans="1:14" x14ac:dyDescent="0.2">
      <c r="A373" s="8" t="s">
        <v>898</v>
      </c>
      <c r="B373" s="9" t="s">
        <v>501</v>
      </c>
      <c r="C373" s="10" t="s">
        <v>24</v>
      </c>
      <c r="D373" s="9" t="s">
        <v>148</v>
      </c>
      <c r="E373" s="9" t="s">
        <v>466</v>
      </c>
      <c r="F373" s="11">
        <v>87782</v>
      </c>
      <c r="G373" s="10" t="s">
        <v>24</v>
      </c>
      <c r="H373" s="10" t="s">
        <v>25</v>
      </c>
      <c r="I373" s="11">
        <v>8000</v>
      </c>
      <c r="J373" s="13"/>
      <c r="K373" s="10" t="s">
        <v>541</v>
      </c>
      <c r="L373" s="10" t="s">
        <v>27</v>
      </c>
      <c r="M373" s="10" t="s">
        <v>78</v>
      </c>
      <c r="N373" s="19">
        <v>372</v>
      </c>
    </row>
    <row r="374" spans="1:14" x14ac:dyDescent="0.2">
      <c r="A374" s="8" t="s">
        <v>899</v>
      </c>
      <c r="B374" s="9" t="s">
        <v>350</v>
      </c>
      <c r="C374" s="18" t="s">
        <v>25</v>
      </c>
      <c r="D374" s="9" t="s">
        <v>73</v>
      </c>
      <c r="E374" s="9" t="s">
        <v>336</v>
      </c>
      <c r="F374" s="13">
        <v>87743</v>
      </c>
      <c r="G374" s="10" t="s">
        <v>24</v>
      </c>
      <c r="H374" s="18" t="s">
        <v>25</v>
      </c>
      <c r="I374" s="12"/>
      <c r="J374" s="12"/>
      <c r="K374" s="18" t="s">
        <v>541</v>
      </c>
      <c r="L374" s="10" t="s">
        <v>77</v>
      </c>
      <c r="M374" s="14" t="s">
        <v>78</v>
      </c>
      <c r="N374" s="19">
        <v>373</v>
      </c>
    </row>
    <row r="375" spans="1:14" hidden="1" x14ac:dyDescent="0.2">
      <c r="A375" s="8" t="s">
        <v>900</v>
      </c>
      <c r="B375" s="9" t="s">
        <v>49</v>
      </c>
      <c r="C375" s="10" t="s">
        <v>59</v>
      </c>
      <c r="D375" s="9" t="s">
        <v>737</v>
      </c>
      <c r="E375" s="9" t="s">
        <v>275</v>
      </c>
      <c r="F375" s="11">
        <v>87722</v>
      </c>
      <c r="G375" s="18" t="s">
        <v>24</v>
      </c>
      <c r="H375" s="18" t="s">
        <v>25</v>
      </c>
      <c r="I375" s="12"/>
      <c r="J375" s="12"/>
      <c r="K375" s="18" t="s">
        <v>26</v>
      </c>
      <c r="L375" s="10" t="s">
        <v>27</v>
      </c>
      <c r="M375" s="10" t="s">
        <v>28</v>
      </c>
      <c r="N375" s="19">
        <v>374</v>
      </c>
    </row>
    <row r="376" spans="1:14" x14ac:dyDescent="0.2">
      <c r="A376" s="8" t="s">
        <v>901</v>
      </c>
      <c r="B376" s="9" t="s">
        <v>902</v>
      </c>
      <c r="C376" s="10" t="s">
        <v>157</v>
      </c>
      <c r="D376" s="9" t="s">
        <v>73</v>
      </c>
      <c r="E376" s="17" t="s">
        <v>529</v>
      </c>
      <c r="F376" s="13">
        <v>87638</v>
      </c>
      <c r="G376" s="18" t="s">
        <v>24</v>
      </c>
      <c r="H376" s="18" t="s">
        <v>25</v>
      </c>
      <c r="I376" s="12"/>
      <c r="J376" s="12"/>
      <c r="K376" s="18" t="s">
        <v>541</v>
      </c>
      <c r="L376" s="14" t="s">
        <v>77</v>
      </c>
      <c r="M376" s="14" t="s">
        <v>78</v>
      </c>
      <c r="N376" s="19">
        <v>375</v>
      </c>
    </row>
    <row r="377" spans="1:14" hidden="1" x14ac:dyDescent="0.2">
      <c r="A377" s="8" t="s">
        <v>903</v>
      </c>
      <c r="B377" s="9" t="s">
        <v>597</v>
      </c>
      <c r="C377" s="10" t="s">
        <v>24</v>
      </c>
      <c r="D377" s="9" t="s">
        <v>904</v>
      </c>
      <c r="E377" s="9" t="s">
        <v>131</v>
      </c>
      <c r="F377" s="11">
        <v>87532</v>
      </c>
      <c r="G377" s="10" t="s">
        <v>24</v>
      </c>
      <c r="H377" s="10" t="s">
        <v>25</v>
      </c>
      <c r="I377" s="13"/>
      <c r="J377" s="13"/>
      <c r="K377" s="10" t="s">
        <v>132</v>
      </c>
      <c r="L377" s="10" t="s">
        <v>27</v>
      </c>
      <c r="M377" s="10" t="s">
        <v>133</v>
      </c>
      <c r="N377" s="19">
        <v>376</v>
      </c>
    </row>
    <row r="378" spans="1:14" x14ac:dyDescent="0.2">
      <c r="A378" s="8" t="s">
        <v>905</v>
      </c>
      <c r="B378" s="9" t="s">
        <v>906</v>
      </c>
      <c r="C378" s="10" t="s">
        <v>24</v>
      </c>
      <c r="D378" s="9" t="s">
        <v>148</v>
      </c>
      <c r="E378" s="9" t="s">
        <v>336</v>
      </c>
      <c r="F378" s="11">
        <v>87520</v>
      </c>
      <c r="G378" s="10" t="s">
        <v>24</v>
      </c>
      <c r="H378" s="10" t="s">
        <v>25</v>
      </c>
      <c r="I378" s="13"/>
      <c r="J378" s="13"/>
      <c r="K378" s="10" t="s">
        <v>541</v>
      </c>
      <c r="L378" s="10" t="s">
        <v>77</v>
      </c>
      <c r="M378" s="10" t="s">
        <v>78</v>
      </c>
      <c r="N378" s="19">
        <v>377</v>
      </c>
    </row>
    <row r="379" spans="1:14" hidden="1" x14ac:dyDescent="0.2">
      <c r="A379" s="8" t="s">
        <v>907</v>
      </c>
      <c r="B379" s="9" t="s">
        <v>908</v>
      </c>
      <c r="C379" s="10" t="s">
        <v>157</v>
      </c>
      <c r="D379" s="9" t="s">
        <v>909</v>
      </c>
      <c r="E379" s="9" t="s">
        <v>201</v>
      </c>
      <c r="F379" s="13">
        <v>87406</v>
      </c>
      <c r="G379" s="10" t="s">
        <v>24</v>
      </c>
      <c r="H379" s="18" t="s">
        <v>25</v>
      </c>
      <c r="I379" s="12"/>
      <c r="J379" s="12"/>
      <c r="K379" s="18" t="s">
        <v>26</v>
      </c>
      <c r="L379" s="14" t="s">
        <v>27</v>
      </c>
      <c r="M379" s="14" t="s">
        <v>28</v>
      </c>
      <c r="N379" s="19">
        <v>378</v>
      </c>
    </row>
    <row r="380" spans="1:14" x14ac:dyDescent="0.2">
      <c r="A380" s="8" t="s">
        <v>910</v>
      </c>
      <c r="B380" s="9" t="s">
        <v>633</v>
      </c>
      <c r="C380" s="10" t="s">
        <v>157</v>
      </c>
      <c r="D380" s="9" t="s">
        <v>73</v>
      </c>
      <c r="E380" s="9" t="s">
        <v>290</v>
      </c>
      <c r="F380" s="11">
        <v>87405</v>
      </c>
      <c r="G380" s="10" t="s">
        <v>24</v>
      </c>
      <c r="H380" s="10" t="s">
        <v>25</v>
      </c>
      <c r="I380" s="11">
        <v>3000</v>
      </c>
      <c r="J380" s="12"/>
      <c r="K380" s="15" t="s">
        <v>3</v>
      </c>
      <c r="L380" s="10" t="s">
        <v>77</v>
      </c>
      <c r="M380" s="10" t="s">
        <v>78</v>
      </c>
      <c r="N380" s="19">
        <v>379</v>
      </c>
    </row>
    <row r="381" spans="1:14" hidden="1" x14ac:dyDescent="0.2">
      <c r="A381" s="8" t="s">
        <v>911</v>
      </c>
      <c r="B381" s="9" t="s">
        <v>100</v>
      </c>
      <c r="C381" s="10" t="s">
        <v>59</v>
      </c>
      <c r="D381" s="9" t="s">
        <v>912</v>
      </c>
      <c r="E381" s="9" t="s">
        <v>142</v>
      </c>
      <c r="F381" s="11">
        <v>87304</v>
      </c>
      <c r="G381" s="10" t="s">
        <v>24</v>
      </c>
      <c r="H381" s="10" t="s">
        <v>25</v>
      </c>
      <c r="I381" s="11">
        <v>9000</v>
      </c>
      <c r="J381" s="13"/>
      <c r="K381" s="10" t="s">
        <v>26</v>
      </c>
      <c r="L381" s="10" t="s">
        <v>27</v>
      </c>
      <c r="M381" s="10" t="s">
        <v>28</v>
      </c>
      <c r="N381" s="19">
        <v>380</v>
      </c>
    </row>
    <row r="382" spans="1:14" x14ac:dyDescent="0.2">
      <c r="A382" s="8" t="s">
        <v>913</v>
      </c>
      <c r="B382" s="9" t="s">
        <v>914</v>
      </c>
      <c r="C382" s="10" t="s">
        <v>101</v>
      </c>
      <c r="D382" s="37" t="s">
        <v>2727</v>
      </c>
      <c r="E382" s="9" t="s">
        <v>174</v>
      </c>
      <c r="F382" s="11">
        <v>87275</v>
      </c>
      <c r="G382" s="14" t="s">
        <v>24</v>
      </c>
      <c r="H382" s="14" t="s">
        <v>25</v>
      </c>
      <c r="I382" s="13"/>
      <c r="J382" s="13"/>
      <c r="K382" s="14" t="s">
        <v>541</v>
      </c>
      <c r="L382" s="10" t="s">
        <v>27</v>
      </c>
      <c r="M382" s="10" t="s">
        <v>78</v>
      </c>
      <c r="N382" s="19">
        <v>381</v>
      </c>
    </row>
    <row r="383" spans="1:14" hidden="1" x14ac:dyDescent="0.2">
      <c r="A383" s="8" t="s">
        <v>915</v>
      </c>
      <c r="B383" s="9" t="s">
        <v>169</v>
      </c>
      <c r="C383" s="10" t="s">
        <v>197</v>
      </c>
      <c r="D383" s="9" t="s">
        <v>916</v>
      </c>
      <c r="E383" s="9" t="s">
        <v>70</v>
      </c>
      <c r="F383" s="11">
        <v>87255</v>
      </c>
      <c r="G383" s="10" t="s">
        <v>24</v>
      </c>
      <c r="H383" s="10" t="s">
        <v>25</v>
      </c>
      <c r="I383" s="13"/>
      <c r="J383" s="13"/>
      <c r="K383" s="10" t="s">
        <v>26</v>
      </c>
      <c r="L383" s="10" t="s">
        <v>27</v>
      </c>
      <c r="M383" s="10" t="s">
        <v>28</v>
      </c>
      <c r="N383" s="19">
        <v>382</v>
      </c>
    </row>
    <row r="384" spans="1:14" hidden="1" x14ac:dyDescent="0.2">
      <c r="A384" s="8" t="s">
        <v>917</v>
      </c>
      <c r="B384" s="9" t="s">
        <v>918</v>
      </c>
      <c r="C384" s="18" t="s">
        <v>24</v>
      </c>
      <c r="D384" s="9" t="s">
        <v>919</v>
      </c>
      <c r="E384" s="9" t="s">
        <v>131</v>
      </c>
      <c r="F384" s="11">
        <v>87242</v>
      </c>
      <c r="G384" s="18" t="s">
        <v>24</v>
      </c>
      <c r="H384" s="18" t="s">
        <v>25</v>
      </c>
      <c r="I384" s="12"/>
      <c r="J384" s="12"/>
      <c r="K384" s="14" t="s">
        <v>132</v>
      </c>
      <c r="L384" s="14" t="s">
        <v>27</v>
      </c>
      <c r="M384" s="14" t="s">
        <v>133</v>
      </c>
      <c r="N384" s="19">
        <v>383</v>
      </c>
    </row>
    <row r="385" spans="1:14" x14ac:dyDescent="0.2">
      <c r="A385" s="8" t="s">
        <v>920</v>
      </c>
      <c r="B385" s="9" t="s">
        <v>921</v>
      </c>
      <c r="C385" s="18" t="s">
        <v>25</v>
      </c>
      <c r="D385" s="9" t="s">
        <v>73</v>
      </c>
      <c r="E385" s="17" t="s">
        <v>466</v>
      </c>
      <c r="F385" s="13">
        <v>87237</v>
      </c>
      <c r="G385" s="10" t="s">
        <v>24</v>
      </c>
      <c r="H385" s="18" t="s">
        <v>25</v>
      </c>
      <c r="I385" s="12"/>
      <c r="J385" s="12"/>
      <c r="K385" s="18" t="s">
        <v>541</v>
      </c>
      <c r="L385" s="14" t="s">
        <v>77</v>
      </c>
      <c r="M385" s="14" t="s">
        <v>78</v>
      </c>
      <c r="N385" s="19">
        <v>384</v>
      </c>
    </row>
    <row r="386" spans="1:14" x14ac:dyDescent="0.2">
      <c r="A386" s="8" t="s">
        <v>922</v>
      </c>
      <c r="B386" s="9" t="s">
        <v>923</v>
      </c>
      <c r="C386" s="14"/>
      <c r="D386" s="9" t="s">
        <v>148</v>
      </c>
      <c r="E386" s="9" t="s">
        <v>466</v>
      </c>
      <c r="F386" s="11">
        <v>87182</v>
      </c>
      <c r="G386" s="10" t="s">
        <v>24</v>
      </c>
      <c r="H386" s="10" t="s">
        <v>25</v>
      </c>
      <c r="I386" s="11"/>
      <c r="J386" s="13"/>
      <c r="K386" s="10" t="s">
        <v>541</v>
      </c>
      <c r="L386" s="10" t="s">
        <v>77</v>
      </c>
      <c r="M386" s="10" t="s">
        <v>78</v>
      </c>
      <c r="N386" s="19">
        <v>385</v>
      </c>
    </row>
    <row r="387" spans="1:14" x14ac:dyDescent="0.2">
      <c r="A387" s="8" t="s">
        <v>924</v>
      </c>
      <c r="B387" s="9" t="s">
        <v>925</v>
      </c>
      <c r="C387" s="14"/>
      <c r="D387" s="9" t="s">
        <v>148</v>
      </c>
      <c r="E387" s="9" t="s">
        <v>231</v>
      </c>
      <c r="F387" s="13">
        <v>87142</v>
      </c>
      <c r="G387" s="18" t="s">
        <v>75</v>
      </c>
      <c r="H387" s="18" t="s">
        <v>25</v>
      </c>
      <c r="I387" s="12"/>
      <c r="J387" s="12"/>
      <c r="K387" s="18" t="s">
        <v>76</v>
      </c>
      <c r="L387" s="10" t="s">
        <v>77</v>
      </c>
      <c r="M387" s="14" t="s">
        <v>78</v>
      </c>
      <c r="N387" s="19">
        <v>386</v>
      </c>
    </row>
    <row r="388" spans="1:14" x14ac:dyDescent="0.2">
      <c r="A388" s="8" t="s">
        <v>926</v>
      </c>
      <c r="B388" s="9" t="s">
        <v>927</v>
      </c>
      <c r="C388" s="10" t="s">
        <v>54</v>
      </c>
      <c r="D388" s="9" t="s">
        <v>148</v>
      </c>
      <c r="E388" s="9" t="s">
        <v>297</v>
      </c>
      <c r="F388" s="11">
        <v>87068</v>
      </c>
      <c r="G388" s="10" t="s">
        <v>75</v>
      </c>
      <c r="H388" s="10" t="s">
        <v>25</v>
      </c>
      <c r="I388" s="13"/>
      <c r="J388" s="13"/>
      <c r="K388" s="10" t="s">
        <v>76</v>
      </c>
      <c r="L388" s="10" t="s">
        <v>77</v>
      </c>
      <c r="M388" s="10" t="s">
        <v>78</v>
      </c>
      <c r="N388" s="19">
        <v>387</v>
      </c>
    </row>
    <row r="389" spans="1:14" hidden="1" x14ac:dyDescent="0.2">
      <c r="A389" s="8" t="s">
        <v>928</v>
      </c>
      <c r="B389" s="9" t="s">
        <v>929</v>
      </c>
      <c r="C389" s="10" t="s">
        <v>54</v>
      </c>
      <c r="D389" s="9" t="s">
        <v>912</v>
      </c>
      <c r="E389" s="9" t="s">
        <v>930</v>
      </c>
      <c r="F389" s="12">
        <v>87000</v>
      </c>
      <c r="G389" s="10" t="s">
        <v>24</v>
      </c>
      <c r="H389" s="18" t="s">
        <v>25</v>
      </c>
      <c r="I389" s="12"/>
      <c r="J389" s="12"/>
      <c r="K389" s="10" t="s">
        <v>26</v>
      </c>
      <c r="L389" s="10" t="s">
        <v>27</v>
      </c>
      <c r="M389" s="10" t="s">
        <v>28</v>
      </c>
      <c r="N389" s="19">
        <v>388</v>
      </c>
    </row>
    <row r="390" spans="1:14" x14ac:dyDescent="0.2">
      <c r="A390" s="8" t="s">
        <v>931</v>
      </c>
      <c r="B390" s="17" t="s">
        <v>469</v>
      </c>
      <c r="C390" s="14"/>
      <c r="D390" s="17" t="s">
        <v>148</v>
      </c>
      <c r="E390" s="17" t="s">
        <v>280</v>
      </c>
      <c r="F390" s="13">
        <v>87000</v>
      </c>
      <c r="G390" s="14" t="s">
        <v>24</v>
      </c>
      <c r="H390" s="14" t="s">
        <v>25</v>
      </c>
      <c r="I390" s="11">
        <v>10000</v>
      </c>
      <c r="J390" s="13"/>
      <c r="K390" s="14" t="s">
        <v>541</v>
      </c>
      <c r="L390" s="14" t="s">
        <v>77</v>
      </c>
      <c r="M390" s="14" t="s">
        <v>78</v>
      </c>
      <c r="N390" s="19">
        <v>389</v>
      </c>
    </row>
    <row r="391" spans="1:14" x14ac:dyDescent="0.2">
      <c r="A391" s="8" t="s">
        <v>309</v>
      </c>
      <c r="B391" s="9" t="s">
        <v>932</v>
      </c>
      <c r="C391" s="14"/>
      <c r="D391" s="9" t="s">
        <v>207</v>
      </c>
      <c r="E391" s="9" t="s">
        <v>250</v>
      </c>
      <c r="F391" s="12">
        <v>87000</v>
      </c>
      <c r="G391" s="18" t="s">
        <v>24</v>
      </c>
      <c r="H391" s="18" t="s">
        <v>25</v>
      </c>
      <c r="I391" s="12"/>
      <c r="J391" s="12"/>
      <c r="K391" s="18" t="s">
        <v>541</v>
      </c>
      <c r="L391" s="10" t="s">
        <v>77</v>
      </c>
      <c r="M391" s="10" t="s">
        <v>78</v>
      </c>
      <c r="N391" s="19">
        <v>390</v>
      </c>
    </row>
    <row r="392" spans="1:14" x14ac:dyDescent="0.2">
      <c r="A392" s="8" t="s">
        <v>933</v>
      </c>
      <c r="B392" s="9" t="s">
        <v>934</v>
      </c>
      <c r="C392" s="10" t="s">
        <v>31</v>
      </c>
      <c r="D392" s="9" t="s">
        <v>148</v>
      </c>
      <c r="E392" s="9" t="s">
        <v>225</v>
      </c>
      <c r="F392" s="13">
        <v>86667</v>
      </c>
      <c r="G392" s="14" t="s">
        <v>24</v>
      </c>
      <c r="H392" s="14" t="s">
        <v>25</v>
      </c>
      <c r="I392" s="12"/>
      <c r="J392" s="12"/>
      <c r="K392" s="14" t="s">
        <v>541</v>
      </c>
      <c r="L392" s="10" t="s">
        <v>77</v>
      </c>
      <c r="M392" s="10" t="s">
        <v>78</v>
      </c>
      <c r="N392" s="19">
        <v>391</v>
      </c>
    </row>
    <row r="393" spans="1:14" hidden="1" x14ac:dyDescent="0.2">
      <c r="A393" s="8" t="s">
        <v>217</v>
      </c>
      <c r="B393" s="17" t="s">
        <v>935</v>
      </c>
      <c r="C393" s="10" t="s">
        <v>24</v>
      </c>
      <c r="D393" s="17" t="s">
        <v>936</v>
      </c>
      <c r="E393" s="17" t="s">
        <v>131</v>
      </c>
      <c r="F393" s="11">
        <v>86660</v>
      </c>
      <c r="G393" s="10" t="s">
        <v>24</v>
      </c>
      <c r="H393" s="10" t="s">
        <v>25</v>
      </c>
      <c r="I393" s="12"/>
      <c r="J393" s="12"/>
      <c r="K393" s="14" t="s">
        <v>132</v>
      </c>
      <c r="L393" s="14" t="s">
        <v>27</v>
      </c>
      <c r="M393" s="14" t="s">
        <v>133</v>
      </c>
      <c r="N393" s="19">
        <v>392</v>
      </c>
    </row>
    <row r="394" spans="1:14" x14ac:dyDescent="0.2">
      <c r="A394" s="8" t="s">
        <v>937</v>
      </c>
      <c r="B394" s="9" t="s">
        <v>243</v>
      </c>
      <c r="C394" s="10" t="s">
        <v>166</v>
      </c>
      <c r="D394" s="9" t="s">
        <v>148</v>
      </c>
      <c r="E394" s="9" t="s">
        <v>106</v>
      </c>
      <c r="F394" s="11">
        <v>86570</v>
      </c>
      <c r="G394" s="10" t="s">
        <v>24</v>
      </c>
      <c r="H394" s="10" t="s">
        <v>25</v>
      </c>
      <c r="I394" s="13"/>
      <c r="J394" s="13"/>
      <c r="K394" s="10" t="s">
        <v>541</v>
      </c>
      <c r="L394" s="10" t="s">
        <v>77</v>
      </c>
      <c r="M394" s="10" t="s">
        <v>78</v>
      </c>
      <c r="N394" s="19">
        <v>393</v>
      </c>
    </row>
    <row r="395" spans="1:14" x14ac:dyDescent="0.2">
      <c r="A395" s="8" t="s">
        <v>938</v>
      </c>
      <c r="B395" s="9" t="s">
        <v>53</v>
      </c>
      <c r="C395" s="10" t="s">
        <v>75</v>
      </c>
      <c r="D395" s="37" t="s">
        <v>2726</v>
      </c>
      <c r="E395" s="9" t="s">
        <v>381</v>
      </c>
      <c r="F395" s="13">
        <v>86535</v>
      </c>
      <c r="G395" s="18" t="s">
        <v>24</v>
      </c>
      <c r="H395" s="18" t="s">
        <v>25</v>
      </c>
      <c r="I395" s="11">
        <v>6000</v>
      </c>
      <c r="J395" s="12"/>
      <c r="K395" s="18" t="s">
        <v>541</v>
      </c>
      <c r="L395" s="14" t="s">
        <v>77</v>
      </c>
      <c r="M395" s="14" t="s">
        <v>78</v>
      </c>
      <c r="N395" s="19">
        <v>394</v>
      </c>
    </row>
    <row r="396" spans="1:14" hidden="1" x14ac:dyDescent="0.2">
      <c r="A396" s="8" t="s">
        <v>939</v>
      </c>
      <c r="B396" s="9" t="s">
        <v>940</v>
      </c>
      <c r="C396" s="10" t="s">
        <v>25</v>
      </c>
      <c r="D396" s="9" t="s">
        <v>687</v>
      </c>
      <c r="E396" s="9" t="s">
        <v>70</v>
      </c>
      <c r="F396" s="11">
        <v>86380</v>
      </c>
      <c r="G396" s="10" t="s">
        <v>24</v>
      </c>
      <c r="H396" s="10" t="s">
        <v>25</v>
      </c>
      <c r="I396" s="13"/>
      <c r="J396" s="13"/>
      <c r="K396" s="10" t="s">
        <v>26</v>
      </c>
      <c r="L396" s="10" t="s">
        <v>27</v>
      </c>
      <c r="M396" s="10" t="s">
        <v>28</v>
      </c>
      <c r="N396" s="19">
        <v>395</v>
      </c>
    </row>
    <row r="397" spans="1:14" x14ac:dyDescent="0.2">
      <c r="A397" s="8" t="s">
        <v>941</v>
      </c>
      <c r="B397" s="9" t="s">
        <v>942</v>
      </c>
      <c r="C397" s="10" t="s">
        <v>31</v>
      </c>
      <c r="D397" s="9" t="s">
        <v>73</v>
      </c>
      <c r="E397" s="9" t="s">
        <v>376</v>
      </c>
      <c r="F397" s="12">
        <v>86189</v>
      </c>
      <c r="G397" s="18" t="s">
        <v>24</v>
      </c>
      <c r="H397" s="18" t="s">
        <v>25</v>
      </c>
      <c r="I397" s="12"/>
      <c r="J397" s="12"/>
      <c r="K397" s="18" t="s">
        <v>541</v>
      </c>
      <c r="L397" s="10" t="s">
        <v>77</v>
      </c>
      <c r="M397" s="10" t="s">
        <v>78</v>
      </c>
      <c r="N397" s="19">
        <v>396</v>
      </c>
    </row>
    <row r="398" spans="1:14" x14ac:dyDescent="0.2">
      <c r="A398" s="8" t="s">
        <v>943</v>
      </c>
      <c r="B398" s="9" t="s">
        <v>20</v>
      </c>
      <c r="C398" s="10" t="s">
        <v>21</v>
      </c>
      <c r="D398" s="9" t="s">
        <v>73</v>
      </c>
      <c r="E398" s="9" t="s">
        <v>324</v>
      </c>
      <c r="F398" s="11">
        <v>86069</v>
      </c>
      <c r="G398" s="14" t="s">
        <v>24</v>
      </c>
      <c r="H398" s="14" t="s">
        <v>25</v>
      </c>
      <c r="I398" s="12"/>
      <c r="J398" s="12"/>
      <c r="K398" s="14" t="s">
        <v>541</v>
      </c>
      <c r="L398" s="10" t="s">
        <v>77</v>
      </c>
      <c r="M398" s="10" t="s">
        <v>78</v>
      </c>
      <c r="N398" s="19">
        <v>397</v>
      </c>
    </row>
    <row r="399" spans="1:14" x14ac:dyDescent="0.2">
      <c r="A399" s="8" t="s">
        <v>944</v>
      </c>
      <c r="B399" s="9" t="s">
        <v>53</v>
      </c>
      <c r="C399" s="10" t="s">
        <v>136</v>
      </c>
      <c r="D399" s="9" t="s">
        <v>148</v>
      </c>
      <c r="E399" s="9" t="s">
        <v>297</v>
      </c>
      <c r="F399" s="11">
        <v>86035</v>
      </c>
      <c r="G399" s="10" t="s">
        <v>24</v>
      </c>
      <c r="H399" s="10" t="s">
        <v>25</v>
      </c>
      <c r="I399" s="13"/>
      <c r="J399" s="13"/>
      <c r="K399" s="10" t="s">
        <v>541</v>
      </c>
      <c r="L399" s="10" t="s">
        <v>77</v>
      </c>
      <c r="M399" s="10" t="s">
        <v>78</v>
      </c>
      <c r="N399" s="19">
        <v>398</v>
      </c>
    </row>
    <row r="400" spans="1:14" x14ac:dyDescent="0.2">
      <c r="A400" s="8" t="s">
        <v>945</v>
      </c>
      <c r="B400" s="9" t="s">
        <v>946</v>
      </c>
      <c r="C400" s="18" t="s">
        <v>75</v>
      </c>
      <c r="D400" s="9" t="s">
        <v>148</v>
      </c>
      <c r="E400" s="9" t="s">
        <v>466</v>
      </c>
      <c r="F400" s="11">
        <v>86006</v>
      </c>
      <c r="G400" s="10" t="s">
        <v>24</v>
      </c>
      <c r="H400" s="18" t="s">
        <v>25</v>
      </c>
      <c r="I400" s="13"/>
      <c r="J400" s="13"/>
      <c r="K400" s="18" t="s">
        <v>541</v>
      </c>
      <c r="L400" s="10" t="s">
        <v>77</v>
      </c>
      <c r="M400" s="10" t="s">
        <v>78</v>
      </c>
      <c r="N400" s="19">
        <v>399</v>
      </c>
    </row>
    <row r="401" spans="1:14" x14ac:dyDescent="0.2">
      <c r="A401" s="8" t="s">
        <v>947</v>
      </c>
      <c r="B401" s="9" t="s">
        <v>948</v>
      </c>
      <c r="C401" s="10" t="s">
        <v>24</v>
      </c>
      <c r="D401" s="9" t="s">
        <v>148</v>
      </c>
      <c r="E401" s="9" t="s">
        <v>231</v>
      </c>
      <c r="F401" s="11">
        <v>85984</v>
      </c>
      <c r="G401" s="18" t="s">
        <v>75</v>
      </c>
      <c r="H401" s="18" t="s">
        <v>25</v>
      </c>
      <c r="I401" s="12"/>
      <c r="J401" s="12"/>
      <c r="K401" s="18" t="s">
        <v>76</v>
      </c>
      <c r="L401" s="10" t="s">
        <v>77</v>
      </c>
      <c r="M401" s="10" t="s">
        <v>78</v>
      </c>
      <c r="N401" s="19">
        <v>400</v>
      </c>
    </row>
    <row r="402" spans="1:14" x14ac:dyDescent="0.2">
      <c r="A402" s="8" t="s">
        <v>937</v>
      </c>
      <c r="B402" s="9" t="s">
        <v>88</v>
      </c>
      <c r="C402" s="10" t="s">
        <v>157</v>
      </c>
      <c r="D402" s="37" t="s">
        <v>2723</v>
      </c>
      <c r="E402" s="9" t="s">
        <v>949</v>
      </c>
      <c r="F402" s="11">
        <v>85784</v>
      </c>
      <c r="G402" s="10" t="s">
        <v>24</v>
      </c>
      <c r="H402" s="10" t="s">
        <v>25</v>
      </c>
      <c r="I402" s="11">
        <v>6000</v>
      </c>
      <c r="J402" s="13"/>
      <c r="K402" s="10" t="s">
        <v>541</v>
      </c>
      <c r="L402" s="10" t="s">
        <v>77</v>
      </c>
      <c r="M402" s="10" t="s">
        <v>78</v>
      </c>
      <c r="N402" s="19">
        <v>401</v>
      </c>
    </row>
    <row r="403" spans="1:14" x14ac:dyDescent="0.2">
      <c r="A403" s="8" t="s">
        <v>950</v>
      </c>
      <c r="B403" s="9" t="s">
        <v>951</v>
      </c>
      <c r="C403" s="10" t="s">
        <v>157</v>
      </c>
      <c r="D403" s="9" t="s">
        <v>148</v>
      </c>
      <c r="E403" s="9" t="s">
        <v>328</v>
      </c>
      <c r="F403" s="11">
        <v>85745</v>
      </c>
      <c r="G403" s="10" t="s">
        <v>24</v>
      </c>
      <c r="H403" s="10" t="s">
        <v>25</v>
      </c>
      <c r="I403" s="13"/>
      <c r="J403" s="13"/>
      <c r="K403" s="10" t="s">
        <v>541</v>
      </c>
      <c r="L403" s="10" t="s">
        <v>77</v>
      </c>
      <c r="M403" s="10" t="s">
        <v>78</v>
      </c>
      <c r="N403" s="19">
        <v>402</v>
      </c>
    </row>
    <row r="404" spans="1:14" hidden="1" x14ac:dyDescent="0.2">
      <c r="A404" s="8" t="s">
        <v>952</v>
      </c>
      <c r="B404" s="9" t="s">
        <v>953</v>
      </c>
      <c r="C404" s="10" t="s">
        <v>41</v>
      </c>
      <c r="D404" s="9" t="s">
        <v>870</v>
      </c>
      <c r="E404" s="9" t="s">
        <v>566</v>
      </c>
      <c r="F404" s="11">
        <v>85703</v>
      </c>
      <c r="G404" s="10" t="s">
        <v>24</v>
      </c>
      <c r="H404" s="10" t="s">
        <v>25</v>
      </c>
      <c r="I404" s="11">
        <v>6500</v>
      </c>
      <c r="J404" s="12"/>
      <c r="K404" s="10" t="s">
        <v>34</v>
      </c>
      <c r="L404" s="10" t="s">
        <v>27</v>
      </c>
      <c r="M404" s="10" t="s">
        <v>35</v>
      </c>
      <c r="N404" s="19">
        <v>403</v>
      </c>
    </row>
    <row r="405" spans="1:14" x14ac:dyDescent="0.2">
      <c r="A405" s="8" t="s">
        <v>954</v>
      </c>
      <c r="B405" s="9" t="s">
        <v>249</v>
      </c>
      <c r="C405" s="10" t="s">
        <v>41</v>
      </c>
      <c r="D405" s="9" t="s">
        <v>148</v>
      </c>
      <c r="E405" s="9" t="s">
        <v>336</v>
      </c>
      <c r="F405" s="11">
        <v>85610</v>
      </c>
      <c r="G405" s="10" t="s">
        <v>24</v>
      </c>
      <c r="H405" s="10" t="s">
        <v>25</v>
      </c>
      <c r="I405" s="12"/>
      <c r="J405" s="12"/>
      <c r="K405" s="10" t="s">
        <v>541</v>
      </c>
      <c r="L405" s="10" t="s">
        <v>77</v>
      </c>
      <c r="M405" s="10" t="s">
        <v>78</v>
      </c>
      <c r="N405" s="19">
        <v>404</v>
      </c>
    </row>
    <row r="406" spans="1:14" x14ac:dyDescent="0.2">
      <c r="A406" s="8" t="s">
        <v>955</v>
      </c>
      <c r="B406" s="9" t="s">
        <v>956</v>
      </c>
      <c r="C406" s="10" t="s">
        <v>54</v>
      </c>
      <c r="D406" s="9" t="s">
        <v>73</v>
      </c>
      <c r="E406" s="9" t="s">
        <v>453</v>
      </c>
      <c r="F406" s="11">
        <v>85606</v>
      </c>
      <c r="G406" s="10" t="s">
        <v>24</v>
      </c>
      <c r="H406" s="10" t="s">
        <v>25</v>
      </c>
      <c r="I406" s="13"/>
      <c r="J406" s="13"/>
      <c r="K406" s="10" t="s">
        <v>541</v>
      </c>
      <c r="L406" s="10" t="s">
        <v>77</v>
      </c>
      <c r="M406" s="10" t="s">
        <v>78</v>
      </c>
      <c r="N406" s="19">
        <v>405</v>
      </c>
    </row>
    <row r="407" spans="1:14" x14ac:dyDescent="0.2">
      <c r="A407" s="8" t="s">
        <v>957</v>
      </c>
      <c r="B407" s="9" t="s">
        <v>548</v>
      </c>
      <c r="C407" s="10" t="s">
        <v>197</v>
      </c>
      <c r="D407" s="9" t="s">
        <v>148</v>
      </c>
      <c r="E407" s="9" t="s">
        <v>280</v>
      </c>
      <c r="F407" s="11">
        <v>85473</v>
      </c>
      <c r="G407" s="10" t="s">
        <v>24</v>
      </c>
      <c r="H407" s="10" t="s">
        <v>25</v>
      </c>
      <c r="I407" s="13"/>
      <c r="J407" s="13"/>
      <c r="K407" s="10" t="s">
        <v>541</v>
      </c>
      <c r="L407" s="10" t="s">
        <v>77</v>
      </c>
      <c r="M407" s="10" t="s">
        <v>78</v>
      </c>
      <c r="N407" s="19">
        <v>406</v>
      </c>
    </row>
    <row r="408" spans="1:14" x14ac:dyDescent="0.2">
      <c r="A408" s="8" t="s">
        <v>958</v>
      </c>
      <c r="B408" s="9" t="s">
        <v>959</v>
      </c>
      <c r="C408" s="10" t="s">
        <v>24</v>
      </c>
      <c r="D408" s="9" t="s">
        <v>148</v>
      </c>
      <c r="E408" s="9" t="s">
        <v>360</v>
      </c>
      <c r="F408" s="11">
        <v>85404</v>
      </c>
      <c r="G408" s="10" t="s">
        <v>24</v>
      </c>
      <c r="H408" s="10" t="s">
        <v>25</v>
      </c>
      <c r="I408" s="13"/>
      <c r="J408" s="13"/>
      <c r="K408" s="10" t="s">
        <v>541</v>
      </c>
      <c r="L408" s="10" t="s">
        <v>77</v>
      </c>
      <c r="M408" s="10" t="s">
        <v>78</v>
      </c>
      <c r="N408" s="19">
        <v>407</v>
      </c>
    </row>
    <row r="409" spans="1:14" x14ac:dyDescent="0.2">
      <c r="A409" s="8" t="s">
        <v>960</v>
      </c>
      <c r="B409" s="9" t="s">
        <v>961</v>
      </c>
      <c r="C409" s="14"/>
      <c r="D409" s="9" t="s">
        <v>148</v>
      </c>
      <c r="E409" s="9" t="s">
        <v>297</v>
      </c>
      <c r="F409" s="11">
        <v>85346</v>
      </c>
      <c r="G409" s="10" t="s">
        <v>75</v>
      </c>
      <c r="H409" s="10" t="s">
        <v>25</v>
      </c>
      <c r="I409" s="13"/>
      <c r="J409" s="13"/>
      <c r="K409" s="10" t="s">
        <v>76</v>
      </c>
      <c r="L409" s="10" t="s">
        <v>77</v>
      </c>
      <c r="M409" s="10" t="s">
        <v>78</v>
      </c>
      <c r="N409" s="19">
        <v>408</v>
      </c>
    </row>
    <row r="410" spans="1:14" hidden="1" x14ac:dyDescent="0.2">
      <c r="A410" s="8" t="s">
        <v>962</v>
      </c>
      <c r="B410" s="17" t="s">
        <v>963</v>
      </c>
      <c r="C410" s="10" t="s">
        <v>157</v>
      </c>
      <c r="D410" s="17" t="s">
        <v>964</v>
      </c>
      <c r="E410" s="9" t="s">
        <v>51</v>
      </c>
      <c r="F410" s="13">
        <v>85313</v>
      </c>
      <c r="G410" s="10" t="s">
        <v>24</v>
      </c>
      <c r="H410" s="18" t="s">
        <v>25</v>
      </c>
      <c r="I410" s="12"/>
      <c r="J410" s="12"/>
      <c r="K410" s="14" t="s">
        <v>26</v>
      </c>
      <c r="L410" s="14" t="s">
        <v>27</v>
      </c>
      <c r="M410" s="10" t="s">
        <v>28</v>
      </c>
      <c r="N410" s="19">
        <v>409</v>
      </c>
    </row>
    <row r="411" spans="1:14" hidden="1" x14ac:dyDescent="0.2">
      <c r="A411" s="8" t="s">
        <v>965</v>
      </c>
      <c r="B411" s="9" t="s">
        <v>966</v>
      </c>
      <c r="C411" s="10" t="s">
        <v>31</v>
      </c>
      <c r="D411" s="9" t="s">
        <v>967</v>
      </c>
      <c r="E411" s="9" t="s">
        <v>171</v>
      </c>
      <c r="F411" s="11">
        <v>85279</v>
      </c>
      <c r="G411" s="10" t="s">
        <v>24</v>
      </c>
      <c r="H411" s="10" t="s">
        <v>25</v>
      </c>
      <c r="I411" s="11">
        <v>23705</v>
      </c>
      <c r="J411" s="12"/>
      <c r="K411" s="10" t="s">
        <v>34</v>
      </c>
      <c r="L411" s="10" t="s">
        <v>27</v>
      </c>
      <c r="M411" s="10" t="s">
        <v>35</v>
      </c>
      <c r="N411" s="19">
        <v>410</v>
      </c>
    </row>
    <row r="412" spans="1:14" x14ac:dyDescent="0.2">
      <c r="A412" s="16" t="s">
        <v>968</v>
      </c>
      <c r="B412" s="9" t="s">
        <v>341</v>
      </c>
      <c r="C412" s="10" t="s">
        <v>101</v>
      </c>
      <c r="D412" s="9" t="s">
        <v>148</v>
      </c>
      <c r="E412" s="9" t="s">
        <v>566</v>
      </c>
      <c r="F412" s="13">
        <v>85255</v>
      </c>
      <c r="G412" s="18" t="s">
        <v>24</v>
      </c>
      <c r="H412" s="18" t="s">
        <v>25</v>
      </c>
      <c r="I412" s="12"/>
      <c r="J412" s="12"/>
      <c r="K412" s="18" t="s">
        <v>541</v>
      </c>
      <c r="L412" s="14" t="s">
        <v>77</v>
      </c>
      <c r="M412" s="14" t="s">
        <v>78</v>
      </c>
      <c r="N412" s="19">
        <v>411</v>
      </c>
    </row>
    <row r="413" spans="1:14" hidden="1" x14ac:dyDescent="0.2">
      <c r="A413" s="8" t="s">
        <v>969</v>
      </c>
      <c r="B413" s="9" t="s">
        <v>970</v>
      </c>
      <c r="C413" s="14"/>
      <c r="D413" s="9" t="s">
        <v>971</v>
      </c>
      <c r="E413" s="9" t="s">
        <v>70</v>
      </c>
      <c r="F413" s="11">
        <v>85236</v>
      </c>
      <c r="G413" s="10" t="s">
        <v>24</v>
      </c>
      <c r="H413" s="10" t="s">
        <v>25</v>
      </c>
      <c r="I413" s="13"/>
      <c r="J413" s="13"/>
      <c r="K413" s="10" t="s">
        <v>26</v>
      </c>
      <c r="L413" s="10" t="s">
        <v>27</v>
      </c>
      <c r="M413" s="10" t="s">
        <v>28</v>
      </c>
      <c r="N413" s="19">
        <v>412</v>
      </c>
    </row>
    <row r="414" spans="1:14" x14ac:dyDescent="0.2">
      <c r="A414" s="8" t="s">
        <v>972</v>
      </c>
      <c r="B414" s="9" t="s">
        <v>169</v>
      </c>
      <c r="C414" s="10" t="s">
        <v>41</v>
      </c>
      <c r="D414" s="9" t="s">
        <v>73</v>
      </c>
      <c r="E414" s="9" t="s">
        <v>324</v>
      </c>
      <c r="F414" s="11">
        <v>85234</v>
      </c>
      <c r="G414" s="10" t="s">
        <v>24</v>
      </c>
      <c r="H414" s="10" t="s">
        <v>25</v>
      </c>
      <c r="I414" s="13"/>
      <c r="J414" s="13"/>
      <c r="K414" s="10" t="s">
        <v>541</v>
      </c>
      <c r="L414" s="10" t="s">
        <v>77</v>
      </c>
      <c r="M414" s="10" t="s">
        <v>78</v>
      </c>
      <c r="N414" s="19">
        <v>413</v>
      </c>
    </row>
    <row r="415" spans="1:14" x14ac:dyDescent="0.2">
      <c r="A415" s="8" t="s">
        <v>973</v>
      </c>
      <c r="B415" s="9" t="s">
        <v>350</v>
      </c>
      <c r="C415" s="10" t="s">
        <v>197</v>
      </c>
      <c r="D415" s="9" t="s">
        <v>73</v>
      </c>
      <c r="E415" s="9" t="s">
        <v>587</v>
      </c>
      <c r="F415" s="11">
        <v>85030</v>
      </c>
      <c r="G415" s="10" t="s">
        <v>24</v>
      </c>
      <c r="H415" s="10" t="s">
        <v>25</v>
      </c>
      <c r="I415" s="11">
        <v>2000</v>
      </c>
      <c r="J415" s="13"/>
      <c r="K415" s="10" t="s">
        <v>541</v>
      </c>
      <c r="L415" s="10" t="s">
        <v>77</v>
      </c>
      <c r="M415" s="10" t="s">
        <v>78</v>
      </c>
      <c r="N415" s="19">
        <v>414</v>
      </c>
    </row>
    <row r="416" spans="1:14" hidden="1" x14ac:dyDescent="0.2">
      <c r="A416" s="8" t="s">
        <v>974</v>
      </c>
      <c r="B416" s="9" t="s">
        <v>975</v>
      </c>
      <c r="C416" s="10" t="s">
        <v>216</v>
      </c>
      <c r="D416" s="9" t="s">
        <v>976</v>
      </c>
      <c r="E416" s="9" t="s">
        <v>70</v>
      </c>
      <c r="F416" s="12">
        <v>85000</v>
      </c>
      <c r="G416" s="18" t="s">
        <v>24</v>
      </c>
      <c r="H416" s="18" t="s">
        <v>25</v>
      </c>
      <c r="I416" s="12"/>
      <c r="J416" s="12"/>
      <c r="K416" s="18" t="s">
        <v>26</v>
      </c>
      <c r="L416" s="10" t="s">
        <v>27</v>
      </c>
      <c r="M416" s="10" t="s">
        <v>28</v>
      </c>
      <c r="N416" s="19">
        <v>415</v>
      </c>
    </row>
    <row r="417" spans="1:14" x14ac:dyDescent="0.2">
      <c r="A417" s="8" t="s">
        <v>977</v>
      </c>
      <c r="B417" s="9" t="s">
        <v>20</v>
      </c>
      <c r="C417" s="10" t="s">
        <v>41</v>
      </c>
      <c r="D417" s="9" t="s">
        <v>148</v>
      </c>
      <c r="E417" s="9" t="s">
        <v>280</v>
      </c>
      <c r="F417" s="11">
        <v>84978</v>
      </c>
      <c r="G417" s="10" t="s">
        <v>75</v>
      </c>
      <c r="H417" s="10" t="s">
        <v>25</v>
      </c>
      <c r="I417" s="12"/>
      <c r="J417" s="12"/>
      <c r="K417" s="10" t="s">
        <v>76</v>
      </c>
      <c r="L417" s="10" t="s">
        <v>77</v>
      </c>
      <c r="M417" s="10" t="s">
        <v>78</v>
      </c>
      <c r="N417" s="19">
        <v>416</v>
      </c>
    </row>
    <row r="418" spans="1:14" hidden="1" x14ac:dyDescent="0.2">
      <c r="A418" s="8" t="s">
        <v>276</v>
      </c>
      <c r="B418" s="17" t="s">
        <v>935</v>
      </c>
      <c r="C418" s="10" t="s">
        <v>24</v>
      </c>
      <c r="D418" s="17" t="s">
        <v>978</v>
      </c>
      <c r="E418" s="17" t="s">
        <v>131</v>
      </c>
      <c r="F418" s="11">
        <v>84614</v>
      </c>
      <c r="G418" s="10" t="s">
        <v>24</v>
      </c>
      <c r="H418" s="10" t="s">
        <v>25</v>
      </c>
      <c r="I418" s="12"/>
      <c r="J418" s="12"/>
      <c r="K418" s="14" t="s">
        <v>132</v>
      </c>
      <c r="L418" s="14" t="s">
        <v>27</v>
      </c>
      <c r="M418" s="14" t="s">
        <v>133</v>
      </c>
      <c r="N418" s="19">
        <v>417</v>
      </c>
    </row>
    <row r="419" spans="1:14" x14ac:dyDescent="0.2">
      <c r="A419" s="8" t="s">
        <v>979</v>
      </c>
      <c r="B419" s="9" t="s">
        <v>980</v>
      </c>
      <c r="C419" s="10" t="s">
        <v>45</v>
      </c>
      <c r="D419" s="9" t="s">
        <v>148</v>
      </c>
      <c r="E419" s="9" t="s">
        <v>504</v>
      </c>
      <c r="F419" s="11">
        <v>84554</v>
      </c>
      <c r="G419" s="10" t="s">
        <v>24</v>
      </c>
      <c r="H419" s="10" t="s">
        <v>25</v>
      </c>
      <c r="I419" s="13"/>
      <c r="J419" s="13"/>
      <c r="K419" s="10" t="s">
        <v>541</v>
      </c>
      <c r="L419" s="10" t="s">
        <v>77</v>
      </c>
      <c r="M419" s="10" t="s">
        <v>78</v>
      </c>
      <c r="N419" s="19">
        <v>418</v>
      </c>
    </row>
    <row r="420" spans="1:14" hidden="1" x14ac:dyDescent="0.2">
      <c r="A420" s="8" t="s">
        <v>694</v>
      </c>
      <c r="B420" s="9" t="s">
        <v>85</v>
      </c>
      <c r="C420" s="10" t="s">
        <v>54</v>
      </c>
      <c r="D420" s="9" t="s">
        <v>981</v>
      </c>
      <c r="E420" s="9" t="s">
        <v>982</v>
      </c>
      <c r="F420" s="11">
        <v>84537</v>
      </c>
      <c r="G420" s="10" t="s">
        <v>24</v>
      </c>
      <c r="H420" s="10" t="s">
        <v>25</v>
      </c>
      <c r="I420" s="11">
        <v>13417.2</v>
      </c>
      <c r="J420" s="13"/>
      <c r="K420" s="10" t="s">
        <v>26</v>
      </c>
      <c r="L420" s="10" t="s">
        <v>27</v>
      </c>
      <c r="M420" s="10" t="s">
        <v>28</v>
      </c>
      <c r="N420" s="19">
        <v>419</v>
      </c>
    </row>
    <row r="421" spans="1:14" hidden="1" x14ac:dyDescent="0.2">
      <c r="A421" s="8" t="s">
        <v>983</v>
      </c>
      <c r="B421" s="9" t="s">
        <v>984</v>
      </c>
      <c r="C421" s="10" t="s">
        <v>45</v>
      </c>
      <c r="D421" s="9" t="s">
        <v>985</v>
      </c>
      <c r="E421" s="9" t="s">
        <v>90</v>
      </c>
      <c r="F421" s="11">
        <v>84500</v>
      </c>
      <c r="G421" s="10" t="s">
        <v>75</v>
      </c>
      <c r="H421" s="10" t="s">
        <v>25</v>
      </c>
      <c r="I421" s="12"/>
      <c r="J421" s="12"/>
      <c r="K421" s="10" t="s">
        <v>34</v>
      </c>
      <c r="L421" s="10" t="s">
        <v>27</v>
      </c>
      <c r="M421" s="10" t="s">
        <v>35</v>
      </c>
      <c r="N421" s="19">
        <v>420</v>
      </c>
    </row>
    <row r="422" spans="1:14" x14ac:dyDescent="0.2">
      <c r="A422" s="8" t="s">
        <v>986</v>
      </c>
      <c r="B422" s="9" t="s">
        <v>486</v>
      </c>
      <c r="C422" s="10" t="s">
        <v>216</v>
      </c>
      <c r="D422" s="37" t="s">
        <v>2723</v>
      </c>
      <c r="E422" s="9" t="s">
        <v>324</v>
      </c>
      <c r="F422" s="11">
        <v>84383</v>
      </c>
      <c r="G422" s="10" t="s">
        <v>24</v>
      </c>
      <c r="H422" s="10" t="s">
        <v>25</v>
      </c>
      <c r="I422" s="11">
        <v>1000</v>
      </c>
      <c r="J422" s="13"/>
      <c r="K422" s="10" t="s">
        <v>541</v>
      </c>
      <c r="L422" s="10" t="s">
        <v>77</v>
      </c>
      <c r="M422" s="10" t="s">
        <v>78</v>
      </c>
      <c r="N422" s="19">
        <v>421</v>
      </c>
    </row>
    <row r="423" spans="1:14" x14ac:dyDescent="0.2">
      <c r="A423" s="8" t="s">
        <v>987</v>
      </c>
      <c r="B423" s="9" t="s">
        <v>988</v>
      </c>
      <c r="C423" s="14"/>
      <c r="D423" s="9" t="s">
        <v>148</v>
      </c>
      <c r="E423" s="9" t="s">
        <v>470</v>
      </c>
      <c r="F423" s="11">
        <v>84351</v>
      </c>
      <c r="G423" s="10" t="s">
        <v>24</v>
      </c>
      <c r="H423" s="10" t="s">
        <v>25</v>
      </c>
      <c r="I423" s="13"/>
      <c r="J423" s="13"/>
      <c r="K423" s="10" t="s">
        <v>541</v>
      </c>
      <c r="L423" s="10" t="s">
        <v>77</v>
      </c>
      <c r="M423" s="10" t="s">
        <v>78</v>
      </c>
      <c r="N423" s="19">
        <v>422</v>
      </c>
    </row>
    <row r="424" spans="1:14" x14ac:dyDescent="0.2">
      <c r="A424" s="8" t="s">
        <v>989</v>
      </c>
      <c r="B424" s="9" t="s">
        <v>990</v>
      </c>
      <c r="C424" s="14"/>
      <c r="D424" s="9" t="s">
        <v>148</v>
      </c>
      <c r="E424" s="9" t="s">
        <v>219</v>
      </c>
      <c r="F424" s="11">
        <v>84157</v>
      </c>
      <c r="G424" s="10" t="s">
        <v>75</v>
      </c>
      <c r="H424" s="10" t="s">
        <v>25</v>
      </c>
      <c r="I424" s="13"/>
      <c r="J424" s="13"/>
      <c r="K424" s="10" t="s">
        <v>76</v>
      </c>
      <c r="L424" s="10" t="s">
        <v>77</v>
      </c>
      <c r="M424" s="10" t="s">
        <v>78</v>
      </c>
      <c r="N424" s="19">
        <v>423</v>
      </c>
    </row>
    <row r="425" spans="1:14" x14ac:dyDescent="0.2">
      <c r="A425" s="8" t="s">
        <v>991</v>
      </c>
      <c r="B425" s="9" t="s">
        <v>455</v>
      </c>
      <c r="C425" s="14"/>
      <c r="D425" s="9" t="s">
        <v>148</v>
      </c>
      <c r="E425" s="9" t="s">
        <v>490</v>
      </c>
      <c r="F425" s="11">
        <v>84145</v>
      </c>
      <c r="G425" s="14" t="s">
        <v>24</v>
      </c>
      <c r="H425" s="14" t="s">
        <v>25</v>
      </c>
      <c r="I425" s="12"/>
      <c r="J425" s="12"/>
      <c r="K425" s="14" t="s">
        <v>541</v>
      </c>
      <c r="L425" s="10" t="s">
        <v>77</v>
      </c>
      <c r="M425" s="10" t="s">
        <v>78</v>
      </c>
      <c r="N425" s="19">
        <v>424</v>
      </c>
    </row>
    <row r="426" spans="1:14" hidden="1" x14ac:dyDescent="0.2">
      <c r="A426" s="8" t="s">
        <v>992</v>
      </c>
      <c r="B426" s="9" t="s">
        <v>993</v>
      </c>
      <c r="C426" s="10" t="s">
        <v>75</v>
      </c>
      <c r="D426" s="9" t="s">
        <v>804</v>
      </c>
      <c r="E426" s="9" t="s">
        <v>23</v>
      </c>
      <c r="F426" s="11">
        <v>84100</v>
      </c>
      <c r="G426" s="14" t="s">
        <v>24</v>
      </c>
      <c r="H426" s="14" t="s">
        <v>25</v>
      </c>
      <c r="I426" s="12"/>
      <c r="J426" s="12"/>
      <c r="K426" s="14" t="s">
        <v>26</v>
      </c>
      <c r="L426" s="10" t="s">
        <v>27</v>
      </c>
      <c r="M426" s="10" t="s">
        <v>28</v>
      </c>
      <c r="N426" s="19">
        <v>425</v>
      </c>
    </row>
    <row r="427" spans="1:14" x14ac:dyDescent="0.2">
      <c r="A427" s="8" t="s">
        <v>805</v>
      </c>
      <c r="B427" s="9" t="s">
        <v>129</v>
      </c>
      <c r="C427" s="14"/>
      <c r="D427" s="9" t="s">
        <v>148</v>
      </c>
      <c r="E427" s="9" t="s">
        <v>313</v>
      </c>
      <c r="F427" s="11">
        <v>84068</v>
      </c>
      <c r="G427" s="10" t="s">
        <v>24</v>
      </c>
      <c r="H427" s="18" t="s">
        <v>25</v>
      </c>
      <c r="I427" s="13"/>
      <c r="J427" s="13"/>
      <c r="K427" s="18" t="s">
        <v>541</v>
      </c>
      <c r="L427" s="10" t="s">
        <v>77</v>
      </c>
      <c r="M427" s="14" t="s">
        <v>78</v>
      </c>
      <c r="N427" s="19">
        <v>426</v>
      </c>
    </row>
    <row r="428" spans="1:14" hidden="1" x14ac:dyDescent="0.2">
      <c r="A428" s="8" t="s">
        <v>994</v>
      </c>
      <c r="B428" s="9" t="s">
        <v>20</v>
      </c>
      <c r="C428" s="14"/>
      <c r="D428" s="9" t="s">
        <v>995</v>
      </c>
      <c r="E428" s="9" t="s">
        <v>319</v>
      </c>
      <c r="F428" s="11">
        <v>84012</v>
      </c>
      <c r="G428" s="10" t="s">
        <v>24</v>
      </c>
      <c r="H428" s="10" t="s">
        <v>25</v>
      </c>
      <c r="I428" s="13"/>
      <c r="J428" s="13"/>
      <c r="K428" s="10" t="s">
        <v>26</v>
      </c>
      <c r="L428" s="10" t="s">
        <v>27</v>
      </c>
      <c r="M428" s="10" t="s">
        <v>28</v>
      </c>
      <c r="N428" s="19">
        <v>427</v>
      </c>
    </row>
    <row r="429" spans="1:14" hidden="1" x14ac:dyDescent="0.2">
      <c r="A429" s="8" t="s">
        <v>996</v>
      </c>
      <c r="B429" s="9" t="s">
        <v>876</v>
      </c>
      <c r="C429" s="10" t="s">
        <v>59</v>
      </c>
      <c r="D429" s="9" t="s">
        <v>997</v>
      </c>
      <c r="E429" s="9" t="s">
        <v>70</v>
      </c>
      <c r="F429" s="11">
        <v>83980</v>
      </c>
      <c r="G429" s="10" t="s">
        <v>24</v>
      </c>
      <c r="H429" s="10" t="s">
        <v>25</v>
      </c>
      <c r="I429" s="13"/>
      <c r="J429" s="13"/>
      <c r="K429" s="10" t="s">
        <v>26</v>
      </c>
      <c r="L429" s="10" t="s">
        <v>27</v>
      </c>
      <c r="M429" s="10" t="s">
        <v>28</v>
      </c>
      <c r="N429" s="19">
        <v>428</v>
      </c>
    </row>
    <row r="430" spans="1:14" x14ac:dyDescent="0.2">
      <c r="A430" s="8" t="s">
        <v>998</v>
      </c>
      <c r="B430" s="9" t="s">
        <v>49</v>
      </c>
      <c r="C430" s="10" t="s">
        <v>166</v>
      </c>
      <c r="D430" s="9" t="s">
        <v>207</v>
      </c>
      <c r="E430" s="9" t="s">
        <v>510</v>
      </c>
      <c r="F430" s="11">
        <v>83738</v>
      </c>
      <c r="G430" s="10" t="s">
        <v>75</v>
      </c>
      <c r="H430" s="10" t="s">
        <v>25</v>
      </c>
      <c r="I430" s="12"/>
      <c r="J430" s="12"/>
      <c r="K430" s="10" t="s">
        <v>76</v>
      </c>
      <c r="L430" s="10" t="s">
        <v>77</v>
      </c>
      <c r="M430" s="10" t="s">
        <v>78</v>
      </c>
      <c r="N430" s="19">
        <v>429</v>
      </c>
    </row>
    <row r="431" spans="1:14" x14ac:dyDescent="0.2">
      <c r="A431" s="16" t="s">
        <v>999</v>
      </c>
      <c r="B431" s="17" t="s">
        <v>1000</v>
      </c>
      <c r="C431" s="10" t="s">
        <v>166</v>
      </c>
      <c r="D431" s="17" t="s">
        <v>148</v>
      </c>
      <c r="E431" s="17" t="s">
        <v>354</v>
      </c>
      <c r="F431" s="13">
        <v>83664</v>
      </c>
      <c r="G431" s="14" t="s">
        <v>24</v>
      </c>
      <c r="H431" s="14" t="s">
        <v>25</v>
      </c>
      <c r="I431" s="11">
        <v>1000</v>
      </c>
      <c r="J431" s="13"/>
      <c r="K431" s="14" t="s">
        <v>541</v>
      </c>
      <c r="L431" s="14" t="s">
        <v>77</v>
      </c>
      <c r="M431" s="14" t="s">
        <v>78</v>
      </c>
      <c r="N431" s="19">
        <v>430</v>
      </c>
    </row>
    <row r="432" spans="1:14" hidden="1" x14ac:dyDescent="0.2">
      <c r="A432" s="16" t="s">
        <v>1001</v>
      </c>
      <c r="B432" s="17" t="s">
        <v>1002</v>
      </c>
      <c r="C432" s="14" t="s">
        <v>101</v>
      </c>
      <c r="D432" s="17" t="s">
        <v>995</v>
      </c>
      <c r="E432" s="17" t="s">
        <v>319</v>
      </c>
      <c r="F432" s="13">
        <v>83640</v>
      </c>
      <c r="G432" s="14" t="s">
        <v>24</v>
      </c>
      <c r="H432" s="14" t="s">
        <v>25</v>
      </c>
      <c r="I432" s="13"/>
      <c r="J432" s="13"/>
      <c r="K432" s="14" t="s">
        <v>26</v>
      </c>
      <c r="L432" s="14" t="s">
        <v>27</v>
      </c>
      <c r="M432" s="14" t="s">
        <v>28</v>
      </c>
      <c r="N432" s="19">
        <v>431</v>
      </c>
    </row>
    <row r="433" spans="1:14" hidden="1" x14ac:dyDescent="0.2">
      <c r="A433" s="8" t="s">
        <v>1003</v>
      </c>
      <c r="B433" s="9" t="s">
        <v>739</v>
      </c>
      <c r="C433" s="10" t="s">
        <v>54</v>
      </c>
      <c r="D433" s="9" t="s">
        <v>1004</v>
      </c>
      <c r="E433" s="9" t="s">
        <v>463</v>
      </c>
      <c r="F433" s="11">
        <v>83630</v>
      </c>
      <c r="G433" s="10" t="s">
        <v>24</v>
      </c>
      <c r="H433" s="10" t="s">
        <v>25</v>
      </c>
      <c r="I433" s="13"/>
      <c r="J433" s="13"/>
      <c r="K433" s="10" t="s">
        <v>26</v>
      </c>
      <c r="L433" s="10" t="s">
        <v>27</v>
      </c>
      <c r="M433" s="10" t="s">
        <v>28</v>
      </c>
      <c r="N433" s="19">
        <v>432</v>
      </c>
    </row>
    <row r="434" spans="1:14" x14ac:dyDescent="0.2">
      <c r="A434" s="8" t="s">
        <v>1005</v>
      </c>
      <c r="B434" s="9" t="s">
        <v>1006</v>
      </c>
      <c r="C434" s="10" t="s">
        <v>54</v>
      </c>
      <c r="D434" s="9" t="s">
        <v>148</v>
      </c>
      <c r="E434" s="9" t="s">
        <v>677</v>
      </c>
      <c r="F434" s="11">
        <v>83590</v>
      </c>
      <c r="G434" s="10" t="s">
        <v>24</v>
      </c>
      <c r="H434" s="10" t="s">
        <v>25</v>
      </c>
      <c r="I434" s="11">
        <v>3682</v>
      </c>
      <c r="J434" s="12"/>
      <c r="K434" s="10" t="s">
        <v>541</v>
      </c>
      <c r="L434" s="10" t="s">
        <v>77</v>
      </c>
      <c r="M434" s="10" t="s">
        <v>78</v>
      </c>
      <c r="N434" s="19">
        <v>433</v>
      </c>
    </row>
    <row r="435" spans="1:14" hidden="1" x14ac:dyDescent="0.2">
      <c r="A435" s="8" t="s">
        <v>1007</v>
      </c>
      <c r="B435" s="9" t="s">
        <v>1008</v>
      </c>
      <c r="C435" s="10" t="s">
        <v>54</v>
      </c>
      <c r="D435" s="9" t="s">
        <v>1009</v>
      </c>
      <c r="E435" s="9" t="s">
        <v>1010</v>
      </c>
      <c r="F435" s="11">
        <v>83547</v>
      </c>
      <c r="G435" s="10" t="s">
        <v>24</v>
      </c>
      <c r="H435" s="10" t="s">
        <v>25</v>
      </c>
      <c r="I435" s="13"/>
      <c r="J435" s="13"/>
      <c r="K435" s="10" t="s">
        <v>26</v>
      </c>
      <c r="L435" s="10" t="s">
        <v>27</v>
      </c>
      <c r="M435" s="10" t="s">
        <v>28</v>
      </c>
      <c r="N435" s="19">
        <v>434</v>
      </c>
    </row>
    <row r="436" spans="1:14" hidden="1" x14ac:dyDescent="0.2">
      <c r="A436" s="8" t="s">
        <v>1011</v>
      </c>
      <c r="B436" s="9" t="s">
        <v>300</v>
      </c>
      <c r="C436" s="10" t="s">
        <v>24</v>
      </c>
      <c r="D436" s="9" t="s">
        <v>1012</v>
      </c>
      <c r="E436" s="9" t="s">
        <v>70</v>
      </c>
      <c r="F436" s="11">
        <v>83544</v>
      </c>
      <c r="G436" s="10" t="s">
        <v>24</v>
      </c>
      <c r="H436" s="10" t="s">
        <v>25</v>
      </c>
      <c r="I436" s="13"/>
      <c r="J436" s="13"/>
      <c r="K436" s="10" t="s">
        <v>26</v>
      </c>
      <c r="L436" s="10" t="s">
        <v>27</v>
      </c>
      <c r="M436" s="10" t="s">
        <v>28</v>
      </c>
      <c r="N436" s="19">
        <v>435</v>
      </c>
    </row>
    <row r="437" spans="1:14" x14ac:dyDescent="0.2">
      <c r="A437" s="8" t="s">
        <v>999</v>
      </c>
      <c r="B437" s="9" t="s">
        <v>1013</v>
      </c>
      <c r="C437" s="14"/>
      <c r="D437" s="9" t="s">
        <v>148</v>
      </c>
      <c r="E437" s="9" t="s">
        <v>354</v>
      </c>
      <c r="F437" s="11">
        <v>83525</v>
      </c>
      <c r="G437" s="10" t="s">
        <v>24</v>
      </c>
      <c r="H437" s="10" t="s">
        <v>25</v>
      </c>
      <c r="I437" s="13"/>
      <c r="J437" s="13"/>
      <c r="K437" s="10" t="s">
        <v>541</v>
      </c>
      <c r="L437" s="10" t="s">
        <v>77</v>
      </c>
      <c r="M437" s="10" t="s">
        <v>78</v>
      </c>
      <c r="N437" s="19">
        <v>436</v>
      </c>
    </row>
    <row r="438" spans="1:14" hidden="1" x14ac:dyDescent="0.2">
      <c r="A438" s="8" t="s">
        <v>1014</v>
      </c>
      <c r="B438" s="9" t="s">
        <v>779</v>
      </c>
      <c r="C438" s="10" t="s">
        <v>101</v>
      </c>
      <c r="D438" s="9" t="s">
        <v>1015</v>
      </c>
      <c r="E438" s="9" t="s">
        <v>1016</v>
      </c>
      <c r="F438" s="11">
        <v>83481</v>
      </c>
      <c r="G438" s="10" t="s">
        <v>24</v>
      </c>
      <c r="H438" s="10" t="s">
        <v>25</v>
      </c>
      <c r="I438" s="13"/>
      <c r="J438" s="13"/>
      <c r="K438" s="10" t="s">
        <v>26</v>
      </c>
      <c r="L438" s="10" t="s">
        <v>27</v>
      </c>
      <c r="M438" s="10" t="s">
        <v>28</v>
      </c>
      <c r="N438" s="19">
        <v>437</v>
      </c>
    </row>
    <row r="439" spans="1:14" hidden="1" x14ac:dyDescent="0.2">
      <c r="A439" s="8" t="s">
        <v>901</v>
      </c>
      <c r="B439" s="9" t="s">
        <v>469</v>
      </c>
      <c r="C439" s="10" t="s">
        <v>41</v>
      </c>
      <c r="D439" s="9" t="s">
        <v>1017</v>
      </c>
      <c r="E439" s="9" t="s">
        <v>1018</v>
      </c>
      <c r="F439" s="11">
        <v>83447</v>
      </c>
      <c r="G439" s="18" t="s">
        <v>24</v>
      </c>
      <c r="H439" s="18" t="s">
        <v>25</v>
      </c>
      <c r="I439" s="12"/>
      <c r="J439" s="12"/>
      <c r="K439" s="18" t="s">
        <v>26</v>
      </c>
      <c r="L439" s="10" t="s">
        <v>27</v>
      </c>
      <c r="M439" s="10" t="s">
        <v>28</v>
      </c>
      <c r="N439" s="19">
        <v>438</v>
      </c>
    </row>
    <row r="440" spans="1:14" x14ac:dyDescent="0.2">
      <c r="A440" s="8" t="s">
        <v>1019</v>
      </c>
      <c r="B440" s="9" t="s">
        <v>1020</v>
      </c>
      <c r="C440" s="14"/>
      <c r="D440" s="9" t="s">
        <v>73</v>
      </c>
      <c r="E440" s="9" t="s">
        <v>677</v>
      </c>
      <c r="F440" s="11">
        <v>83277</v>
      </c>
      <c r="G440" s="10" t="s">
        <v>24</v>
      </c>
      <c r="H440" s="10" t="s">
        <v>25</v>
      </c>
      <c r="I440" s="13"/>
      <c r="J440" s="13"/>
      <c r="K440" s="10" t="s">
        <v>541</v>
      </c>
      <c r="L440" s="10" t="s">
        <v>77</v>
      </c>
      <c r="M440" s="10" t="s">
        <v>78</v>
      </c>
      <c r="N440" s="19">
        <v>439</v>
      </c>
    </row>
    <row r="441" spans="1:14" x14ac:dyDescent="0.2">
      <c r="A441" s="8" t="s">
        <v>1021</v>
      </c>
      <c r="B441" s="9" t="s">
        <v>348</v>
      </c>
      <c r="C441" s="10" t="s">
        <v>186</v>
      </c>
      <c r="D441" s="9" t="s">
        <v>148</v>
      </c>
      <c r="E441" s="9" t="s">
        <v>174</v>
      </c>
      <c r="F441" s="11">
        <v>83179</v>
      </c>
      <c r="G441" s="10" t="s">
        <v>24</v>
      </c>
      <c r="H441" s="10" t="s">
        <v>25</v>
      </c>
      <c r="I441" s="13"/>
      <c r="J441" s="13"/>
      <c r="K441" s="10" t="s">
        <v>541</v>
      </c>
      <c r="L441" s="10" t="s">
        <v>77</v>
      </c>
      <c r="M441" s="10" t="s">
        <v>78</v>
      </c>
      <c r="N441" s="19">
        <v>440</v>
      </c>
    </row>
    <row r="442" spans="1:14" hidden="1" x14ac:dyDescent="0.2">
      <c r="A442" s="8" t="s">
        <v>1022</v>
      </c>
      <c r="B442" s="9" t="s">
        <v>719</v>
      </c>
      <c r="C442" s="10" t="s">
        <v>31</v>
      </c>
      <c r="D442" s="9" t="s">
        <v>1023</v>
      </c>
      <c r="E442" s="9" t="s">
        <v>131</v>
      </c>
      <c r="F442" s="11">
        <v>83160</v>
      </c>
      <c r="G442" s="10" t="s">
        <v>24</v>
      </c>
      <c r="H442" s="10" t="s">
        <v>25</v>
      </c>
      <c r="I442" s="11">
        <v>6000</v>
      </c>
      <c r="J442" s="12"/>
      <c r="K442" s="10" t="s">
        <v>132</v>
      </c>
      <c r="L442" s="10" t="s">
        <v>27</v>
      </c>
      <c r="M442" s="10" t="s">
        <v>133</v>
      </c>
      <c r="N442" s="19">
        <v>441</v>
      </c>
    </row>
    <row r="443" spans="1:14" x14ac:dyDescent="0.2">
      <c r="A443" s="8" t="s">
        <v>1024</v>
      </c>
      <c r="B443" s="9" t="s">
        <v>896</v>
      </c>
      <c r="C443" s="10" t="s">
        <v>54</v>
      </c>
      <c r="D443" s="9" t="s">
        <v>148</v>
      </c>
      <c r="E443" s="9" t="s">
        <v>466</v>
      </c>
      <c r="F443" s="11">
        <v>83156</v>
      </c>
      <c r="G443" s="10" t="s">
        <v>24</v>
      </c>
      <c r="H443" s="10" t="s">
        <v>25</v>
      </c>
      <c r="I443" s="13"/>
      <c r="J443" s="13"/>
      <c r="K443" s="10" t="s">
        <v>541</v>
      </c>
      <c r="L443" s="10" t="s">
        <v>77</v>
      </c>
      <c r="M443" s="10" t="s">
        <v>78</v>
      </c>
      <c r="N443" s="19">
        <v>442</v>
      </c>
    </row>
    <row r="444" spans="1:14" x14ac:dyDescent="0.2">
      <c r="A444" s="8" t="s">
        <v>1025</v>
      </c>
      <c r="B444" s="9" t="s">
        <v>169</v>
      </c>
      <c r="C444" s="10" t="s">
        <v>101</v>
      </c>
      <c r="D444" s="9" t="s">
        <v>73</v>
      </c>
      <c r="E444" s="9" t="s">
        <v>453</v>
      </c>
      <c r="F444" s="11">
        <v>82960</v>
      </c>
      <c r="G444" s="10" t="s">
        <v>24</v>
      </c>
      <c r="H444" s="10" t="s">
        <v>25</v>
      </c>
      <c r="I444" s="13"/>
      <c r="J444" s="13"/>
      <c r="K444" s="10" t="s">
        <v>541</v>
      </c>
      <c r="L444" s="10" t="s">
        <v>77</v>
      </c>
      <c r="M444" s="10" t="s">
        <v>78</v>
      </c>
      <c r="N444" s="19">
        <v>443</v>
      </c>
    </row>
    <row r="445" spans="1:14" x14ac:dyDescent="0.2">
      <c r="A445" s="8" t="s">
        <v>1026</v>
      </c>
      <c r="B445" s="9" t="s">
        <v>1027</v>
      </c>
      <c r="C445" s="10" t="s">
        <v>101</v>
      </c>
      <c r="D445" s="9" t="s">
        <v>148</v>
      </c>
      <c r="E445" s="9" t="s">
        <v>786</v>
      </c>
      <c r="F445" s="11">
        <v>82914</v>
      </c>
      <c r="G445" s="10" t="s">
        <v>24</v>
      </c>
      <c r="H445" s="10" t="s">
        <v>25</v>
      </c>
      <c r="I445" s="13"/>
      <c r="J445" s="13"/>
      <c r="K445" s="10" t="s">
        <v>541</v>
      </c>
      <c r="L445" s="10" t="s">
        <v>77</v>
      </c>
      <c r="M445" s="10" t="s">
        <v>78</v>
      </c>
      <c r="N445" s="19">
        <v>444</v>
      </c>
    </row>
    <row r="446" spans="1:14" x14ac:dyDescent="0.2">
      <c r="A446" s="16" t="s">
        <v>1028</v>
      </c>
      <c r="B446" s="17" t="s">
        <v>147</v>
      </c>
      <c r="C446" s="14" t="s">
        <v>24</v>
      </c>
      <c r="D446" s="9" t="s">
        <v>148</v>
      </c>
      <c r="E446" s="17" t="s">
        <v>336</v>
      </c>
      <c r="F446" s="13">
        <v>82838</v>
      </c>
      <c r="G446" s="14" t="s">
        <v>24</v>
      </c>
      <c r="H446" s="14" t="s">
        <v>25</v>
      </c>
      <c r="I446" s="11">
        <v>2000</v>
      </c>
      <c r="J446" s="13"/>
      <c r="K446" s="14" t="s">
        <v>541</v>
      </c>
      <c r="L446" s="14" t="s">
        <v>77</v>
      </c>
      <c r="M446" s="14" t="s">
        <v>78</v>
      </c>
      <c r="N446" s="19">
        <v>445</v>
      </c>
    </row>
    <row r="447" spans="1:14" x14ac:dyDescent="0.2">
      <c r="A447" s="8" t="s">
        <v>1029</v>
      </c>
      <c r="B447" s="9" t="s">
        <v>469</v>
      </c>
      <c r="C447" s="10" t="s">
        <v>101</v>
      </c>
      <c r="D447" s="9" t="s">
        <v>148</v>
      </c>
      <c r="E447" s="9" t="s">
        <v>354</v>
      </c>
      <c r="F447" s="11">
        <v>82829</v>
      </c>
      <c r="G447" s="10" t="s">
        <v>24</v>
      </c>
      <c r="H447" s="10" t="s">
        <v>25</v>
      </c>
      <c r="I447" s="13"/>
      <c r="J447" s="13"/>
      <c r="K447" s="10" t="s">
        <v>541</v>
      </c>
      <c r="L447" s="10" t="s">
        <v>77</v>
      </c>
      <c r="M447" s="10" t="s">
        <v>78</v>
      </c>
      <c r="N447" s="19">
        <v>446</v>
      </c>
    </row>
    <row r="448" spans="1:14" x14ac:dyDescent="0.2">
      <c r="A448" s="8" t="s">
        <v>1030</v>
      </c>
      <c r="B448" s="9" t="s">
        <v>125</v>
      </c>
      <c r="C448" s="10" t="s">
        <v>157</v>
      </c>
      <c r="D448" s="9" t="s">
        <v>148</v>
      </c>
      <c r="E448" s="9" t="s">
        <v>324</v>
      </c>
      <c r="F448" s="11">
        <v>82709</v>
      </c>
      <c r="G448" s="10" t="s">
        <v>24</v>
      </c>
      <c r="H448" s="10" t="s">
        <v>25</v>
      </c>
      <c r="I448" s="11">
        <v>3273</v>
      </c>
      <c r="J448" s="13"/>
      <c r="K448" s="10" t="s">
        <v>541</v>
      </c>
      <c r="L448" s="10" t="s">
        <v>77</v>
      </c>
      <c r="M448" s="10" t="s">
        <v>78</v>
      </c>
      <c r="N448" s="19">
        <v>447</v>
      </c>
    </row>
    <row r="449" spans="1:14" x14ac:dyDescent="0.2">
      <c r="A449" s="8" t="s">
        <v>1031</v>
      </c>
      <c r="B449" s="9" t="s">
        <v>1032</v>
      </c>
      <c r="C449" s="10" t="s">
        <v>294</v>
      </c>
      <c r="D449" s="9" t="s">
        <v>148</v>
      </c>
      <c r="E449" s="9" t="s">
        <v>280</v>
      </c>
      <c r="F449" s="11">
        <v>82517</v>
      </c>
      <c r="G449" s="10" t="s">
        <v>75</v>
      </c>
      <c r="H449" s="10" t="s">
        <v>25</v>
      </c>
      <c r="I449" s="12"/>
      <c r="J449" s="12"/>
      <c r="K449" s="10" t="s">
        <v>76</v>
      </c>
      <c r="L449" s="10" t="s">
        <v>77</v>
      </c>
      <c r="M449" s="10" t="s">
        <v>78</v>
      </c>
      <c r="N449" s="19">
        <v>448</v>
      </c>
    </row>
    <row r="450" spans="1:14" x14ac:dyDescent="0.2">
      <c r="A450" s="8" t="s">
        <v>1033</v>
      </c>
      <c r="B450" s="9" t="s">
        <v>1034</v>
      </c>
      <c r="C450" s="10" t="s">
        <v>101</v>
      </c>
      <c r="D450" s="9" t="s">
        <v>148</v>
      </c>
      <c r="E450" s="9" t="s">
        <v>328</v>
      </c>
      <c r="F450" s="13">
        <v>82506</v>
      </c>
      <c r="G450" s="14" t="s">
        <v>24</v>
      </c>
      <c r="H450" s="14" t="s">
        <v>25</v>
      </c>
      <c r="I450" s="12"/>
      <c r="J450" s="12"/>
      <c r="K450" s="14" t="s">
        <v>541</v>
      </c>
      <c r="L450" s="10" t="s">
        <v>77</v>
      </c>
      <c r="M450" s="10" t="s">
        <v>78</v>
      </c>
      <c r="N450" s="19">
        <v>449</v>
      </c>
    </row>
    <row r="451" spans="1:14" hidden="1" x14ac:dyDescent="0.2">
      <c r="A451" s="8" t="s">
        <v>1035</v>
      </c>
      <c r="B451" s="9" t="s">
        <v>330</v>
      </c>
      <c r="C451" s="10" t="s">
        <v>54</v>
      </c>
      <c r="D451" s="9" t="s">
        <v>1036</v>
      </c>
      <c r="E451" s="9" t="s">
        <v>164</v>
      </c>
      <c r="F451" s="11">
        <v>82396</v>
      </c>
      <c r="G451" s="10" t="s">
        <v>24</v>
      </c>
      <c r="H451" s="10" t="s">
        <v>25</v>
      </c>
      <c r="I451" s="13"/>
      <c r="J451" s="13"/>
      <c r="K451" s="10" t="s">
        <v>26</v>
      </c>
      <c r="L451" s="10" t="s">
        <v>27</v>
      </c>
      <c r="M451" s="10" t="s">
        <v>28</v>
      </c>
      <c r="N451" s="19">
        <v>450</v>
      </c>
    </row>
    <row r="452" spans="1:14" hidden="1" x14ac:dyDescent="0.2">
      <c r="A452" s="8" t="s">
        <v>1037</v>
      </c>
      <c r="B452" s="9" t="s">
        <v>85</v>
      </c>
      <c r="C452" s="10" t="s">
        <v>25</v>
      </c>
      <c r="D452" s="9" t="s">
        <v>1036</v>
      </c>
      <c r="E452" s="9" t="s">
        <v>164</v>
      </c>
      <c r="F452" s="11">
        <v>82396</v>
      </c>
      <c r="G452" s="10" t="s">
        <v>24</v>
      </c>
      <c r="H452" s="10" t="s">
        <v>25</v>
      </c>
      <c r="I452" s="13"/>
      <c r="J452" s="13"/>
      <c r="K452" s="10" t="s">
        <v>26</v>
      </c>
      <c r="L452" s="10" t="s">
        <v>27</v>
      </c>
      <c r="M452" s="10" t="s">
        <v>28</v>
      </c>
      <c r="N452" s="19">
        <v>451</v>
      </c>
    </row>
    <row r="453" spans="1:14" x14ac:dyDescent="0.2">
      <c r="A453" s="8" t="s">
        <v>1038</v>
      </c>
      <c r="B453" s="9" t="s">
        <v>548</v>
      </c>
      <c r="C453" s="10" t="s">
        <v>197</v>
      </c>
      <c r="D453" s="9" t="s">
        <v>73</v>
      </c>
      <c r="E453" s="9" t="s">
        <v>1039</v>
      </c>
      <c r="F453" s="11">
        <v>82396</v>
      </c>
      <c r="G453" s="10" t="s">
        <v>24</v>
      </c>
      <c r="H453" s="10" t="s">
        <v>25</v>
      </c>
      <c r="I453" s="13"/>
      <c r="J453" s="13"/>
      <c r="K453" s="10" t="s">
        <v>541</v>
      </c>
      <c r="L453" s="10" t="s">
        <v>77</v>
      </c>
      <c r="M453" s="10" t="s">
        <v>78</v>
      </c>
      <c r="N453" s="19">
        <v>452</v>
      </c>
    </row>
    <row r="454" spans="1:14" x14ac:dyDescent="0.2">
      <c r="A454" s="8" t="s">
        <v>1040</v>
      </c>
      <c r="B454" s="9" t="s">
        <v>85</v>
      </c>
      <c r="C454" s="10" t="s">
        <v>25</v>
      </c>
      <c r="D454" s="9" t="s">
        <v>148</v>
      </c>
      <c r="E454" s="9" t="s">
        <v>405</v>
      </c>
      <c r="F454" s="11">
        <v>82240</v>
      </c>
      <c r="G454" s="10" t="s">
        <v>75</v>
      </c>
      <c r="H454" s="10" t="s">
        <v>25</v>
      </c>
      <c r="I454" s="13"/>
      <c r="J454" s="13"/>
      <c r="K454" s="10" t="s">
        <v>76</v>
      </c>
      <c r="L454" s="10" t="s">
        <v>77</v>
      </c>
      <c r="M454" s="10" t="s">
        <v>78</v>
      </c>
      <c r="N454" s="19">
        <v>453</v>
      </c>
    </row>
    <row r="455" spans="1:14" x14ac:dyDescent="0.2">
      <c r="A455" s="8" t="s">
        <v>1041</v>
      </c>
      <c r="B455" s="9" t="s">
        <v>1032</v>
      </c>
      <c r="C455" s="10" t="s">
        <v>197</v>
      </c>
      <c r="D455" s="9" t="s">
        <v>148</v>
      </c>
      <c r="E455" s="9" t="s">
        <v>722</v>
      </c>
      <c r="F455" s="11">
        <v>82221</v>
      </c>
      <c r="G455" s="10" t="s">
        <v>24</v>
      </c>
      <c r="H455" s="10" t="s">
        <v>25</v>
      </c>
      <c r="I455" s="12"/>
      <c r="J455" s="12"/>
      <c r="K455" s="10" t="s">
        <v>541</v>
      </c>
      <c r="L455" s="10" t="s">
        <v>77</v>
      </c>
      <c r="M455" s="10" t="s">
        <v>78</v>
      </c>
      <c r="N455" s="19">
        <v>454</v>
      </c>
    </row>
    <row r="456" spans="1:14" x14ac:dyDescent="0.2">
      <c r="A456" s="16" t="s">
        <v>1042</v>
      </c>
      <c r="B456" s="17" t="s">
        <v>209</v>
      </c>
      <c r="C456" s="10" t="s">
        <v>216</v>
      </c>
      <c r="D456" s="17" t="s">
        <v>148</v>
      </c>
      <c r="E456" s="17" t="s">
        <v>219</v>
      </c>
      <c r="F456" s="11">
        <v>82021</v>
      </c>
      <c r="G456" s="14" t="s">
        <v>24</v>
      </c>
      <c r="H456" s="14" t="s">
        <v>25</v>
      </c>
      <c r="I456" s="13">
        <v>4000</v>
      </c>
      <c r="J456" s="13"/>
      <c r="K456" s="14" t="s">
        <v>541</v>
      </c>
      <c r="L456" s="14" t="s">
        <v>77</v>
      </c>
      <c r="M456" s="14" t="s">
        <v>78</v>
      </c>
      <c r="N456" s="19">
        <v>455</v>
      </c>
    </row>
    <row r="457" spans="1:14" x14ac:dyDescent="0.2">
      <c r="A457" s="8" t="s">
        <v>1043</v>
      </c>
      <c r="B457" s="9" t="s">
        <v>1044</v>
      </c>
      <c r="C457" s="10" t="s">
        <v>21</v>
      </c>
      <c r="D457" s="17" t="s">
        <v>148</v>
      </c>
      <c r="E457" s="9" t="s">
        <v>587</v>
      </c>
      <c r="F457" s="11">
        <v>81872</v>
      </c>
      <c r="G457" s="10" t="s">
        <v>24</v>
      </c>
      <c r="H457" s="10" t="s">
        <v>25</v>
      </c>
      <c r="I457" s="13"/>
      <c r="J457" s="13"/>
      <c r="K457" s="10" t="s">
        <v>541</v>
      </c>
      <c r="L457" s="10" t="s">
        <v>77</v>
      </c>
      <c r="M457" s="10" t="s">
        <v>78</v>
      </c>
      <c r="N457" s="19">
        <v>456</v>
      </c>
    </row>
    <row r="458" spans="1:14" x14ac:dyDescent="0.2">
      <c r="A458" s="8" t="s">
        <v>1045</v>
      </c>
      <c r="B458" s="9" t="s">
        <v>1046</v>
      </c>
      <c r="C458" s="10" t="s">
        <v>101</v>
      </c>
      <c r="D458" s="9" t="s">
        <v>148</v>
      </c>
      <c r="E458" s="9" t="s">
        <v>106</v>
      </c>
      <c r="F458" s="11">
        <v>81750</v>
      </c>
      <c r="G458" s="10" t="s">
        <v>75</v>
      </c>
      <c r="H458" s="10" t="s">
        <v>25</v>
      </c>
      <c r="I458" s="12"/>
      <c r="J458" s="12"/>
      <c r="K458" s="10" t="s">
        <v>76</v>
      </c>
      <c r="L458" s="10" t="s">
        <v>77</v>
      </c>
      <c r="M458" s="10" t="s">
        <v>78</v>
      </c>
      <c r="N458" s="19">
        <v>457</v>
      </c>
    </row>
    <row r="459" spans="1:14" hidden="1" x14ac:dyDescent="0.2">
      <c r="A459" s="8" t="s">
        <v>1047</v>
      </c>
      <c r="B459" s="9" t="s">
        <v>1048</v>
      </c>
      <c r="C459" s="14"/>
      <c r="D459" s="9" t="s">
        <v>1049</v>
      </c>
      <c r="E459" s="9" t="s">
        <v>463</v>
      </c>
      <c r="F459" s="11">
        <v>81715</v>
      </c>
      <c r="G459" s="10" t="s">
        <v>24</v>
      </c>
      <c r="H459" s="10" t="s">
        <v>25</v>
      </c>
      <c r="I459" s="13"/>
      <c r="J459" s="13"/>
      <c r="K459" s="10" t="s">
        <v>26</v>
      </c>
      <c r="L459" s="10" t="s">
        <v>27</v>
      </c>
      <c r="M459" s="10" t="s">
        <v>28</v>
      </c>
      <c r="N459" s="19">
        <v>458</v>
      </c>
    </row>
    <row r="460" spans="1:14" hidden="1" x14ac:dyDescent="0.2">
      <c r="A460" s="8" t="s">
        <v>1050</v>
      </c>
      <c r="B460" s="9" t="s">
        <v>1051</v>
      </c>
      <c r="C460" s="10" t="s">
        <v>157</v>
      </c>
      <c r="D460" s="17" t="s">
        <v>1052</v>
      </c>
      <c r="E460" s="17" t="s">
        <v>131</v>
      </c>
      <c r="F460" s="11">
        <v>81628</v>
      </c>
      <c r="G460" s="18" t="s">
        <v>24</v>
      </c>
      <c r="H460" s="18" t="s">
        <v>25</v>
      </c>
      <c r="I460" s="11">
        <v>6000</v>
      </c>
      <c r="J460" s="12"/>
      <c r="K460" s="14" t="s">
        <v>132</v>
      </c>
      <c r="L460" s="14" t="s">
        <v>27</v>
      </c>
      <c r="M460" s="14" t="s">
        <v>133</v>
      </c>
      <c r="N460" s="19">
        <v>459</v>
      </c>
    </row>
    <row r="461" spans="1:14" hidden="1" x14ac:dyDescent="0.2">
      <c r="A461" s="8" t="s">
        <v>1053</v>
      </c>
      <c r="B461" s="9" t="s">
        <v>636</v>
      </c>
      <c r="C461" s="10" t="s">
        <v>31</v>
      </c>
      <c r="D461" s="9" t="s">
        <v>1054</v>
      </c>
      <c r="E461" s="9" t="s">
        <v>131</v>
      </c>
      <c r="F461" s="11">
        <v>81600</v>
      </c>
      <c r="G461" s="10" t="s">
        <v>24</v>
      </c>
      <c r="H461" s="10" t="s">
        <v>25</v>
      </c>
      <c r="I461" s="13"/>
      <c r="J461" s="13"/>
      <c r="K461" s="10" t="s">
        <v>26</v>
      </c>
      <c r="L461" s="10" t="s">
        <v>27</v>
      </c>
      <c r="M461" s="10" t="s">
        <v>28</v>
      </c>
      <c r="N461" s="19">
        <v>460</v>
      </c>
    </row>
    <row r="462" spans="1:14" hidden="1" x14ac:dyDescent="0.2">
      <c r="A462" s="8" t="s">
        <v>1055</v>
      </c>
      <c r="B462" s="9" t="s">
        <v>362</v>
      </c>
      <c r="C462" s="10" t="s">
        <v>101</v>
      </c>
      <c r="D462" s="9" t="s">
        <v>1056</v>
      </c>
      <c r="E462" s="9" t="s">
        <v>346</v>
      </c>
      <c r="F462" s="11">
        <v>81600</v>
      </c>
      <c r="G462" s="18" t="s">
        <v>24</v>
      </c>
      <c r="H462" s="18" t="s">
        <v>25</v>
      </c>
      <c r="I462" s="12"/>
      <c r="J462" s="12"/>
      <c r="K462" s="18" t="s">
        <v>26</v>
      </c>
      <c r="L462" s="10" t="s">
        <v>27</v>
      </c>
      <c r="M462" s="10" t="s">
        <v>28</v>
      </c>
      <c r="N462" s="19">
        <v>461</v>
      </c>
    </row>
    <row r="463" spans="1:14" hidden="1" x14ac:dyDescent="0.2">
      <c r="A463" s="8" t="s">
        <v>1057</v>
      </c>
      <c r="B463" s="9" t="s">
        <v>1058</v>
      </c>
      <c r="C463" s="10" t="s">
        <v>24</v>
      </c>
      <c r="D463" s="9" t="s">
        <v>1059</v>
      </c>
      <c r="E463" s="9" t="s">
        <v>201</v>
      </c>
      <c r="F463" s="11">
        <v>81581</v>
      </c>
      <c r="G463" s="10" t="s">
        <v>24</v>
      </c>
      <c r="H463" s="10" t="s">
        <v>25</v>
      </c>
      <c r="I463" s="13"/>
      <c r="J463" s="13"/>
      <c r="K463" s="10" t="s">
        <v>26</v>
      </c>
      <c r="L463" s="10" t="s">
        <v>27</v>
      </c>
      <c r="M463" s="10" t="s">
        <v>28</v>
      </c>
      <c r="N463" s="19">
        <v>462</v>
      </c>
    </row>
    <row r="464" spans="1:14" x14ac:dyDescent="0.2">
      <c r="A464" s="8" t="s">
        <v>1060</v>
      </c>
      <c r="B464" s="9" t="s">
        <v>315</v>
      </c>
      <c r="C464" s="14"/>
      <c r="D464" s="9" t="s">
        <v>148</v>
      </c>
      <c r="E464" s="9" t="s">
        <v>522</v>
      </c>
      <c r="F464" s="11">
        <v>81512</v>
      </c>
      <c r="G464" s="10" t="s">
        <v>75</v>
      </c>
      <c r="H464" s="10" t="s">
        <v>25</v>
      </c>
      <c r="I464" s="12"/>
      <c r="J464" s="12"/>
      <c r="K464" s="10" t="s">
        <v>76</v>
      </c>
      <c r="L464" s="10" t="s">
        <v>77</v>
      </c>
      <c r="M464" s="10" t="s">
        <v>78</v>
      </c>
      <c r="N464" s="19">
        <v>463</v>
      </c>
    </row>
    <row r="465" spans="1:14" x14ac:dyDescent="0.2">
      <c r="A465" s="8" t="s">
        <v>615</v>
      </c>
      <c r="B465" s="9" t="s">
        <v>1061</v>
      </c>
      <c r="C465" s="14"/>
      <c r="D465" s="9" t="s">
        <v>148</v>
      </c>
      <c r="E465" s="9" t="s">
        <v>231</v>
      </c>
      <c r="F465" s="11">
        <v>81379</v>
      </c>
      <c r="G465" s="10" t="s">
        <v>75</v>
      </c>
      <c r="H465" s="10" t="s">
        <v>25</v>
      </c>
      <c r="I465" s="13"/>
      <c r="J465" s="13"/>
      <c r="K465" s="10" t="s">
        <v>76</v>
      </c>
      <c r="L465" s="10" t="s">
        <v>77</v>
      </c>
      <c r="M465" s="10" t="s">
        <v>78</v>
      </c>
      <c r="N465" s="19">
        <v>464</v>
      </c>
    </row>
    <row r="466" spans="1:14" x14ac:dyDescent="0.2">
      <c r="A466" s="8" t="s">
        <v>1062</v>
      </c>
      <c r="B466" s="9" t="s">
        <v>1063</v>
      </c>
      <c r="C466" s="10" t="s">
        <v>101</v>
      </c>
      <c r="D466" s="9" t="s">
        <v>148</v>
      </c>
      <c r="E466" s="9" t="s">
        <v>297</v>
      </c>
      <c r="F466" s="11">
        <v>81328</v>
      </c>
      <c r="G466" s="14" t="s">
        <v>24</v>
      </c>
      <c r="H466" s="14" t="s">
        <v>25</v>
      </c>
      <c r="I466" s="12"/>
      <c r="J466" s="12"/>
      <c r="K466" s="14" t="s">
        <v>541</v>
      </c>
      <c r="L466" s="10" t="s">
        <v>77</v>
      </c>
      <c r="M466" s="10" t="s">
        <v>78</v>
      </c>
      <c r="N466" s="19">
        <v>465</v>
      </c>
    </row>
    <row r="467" spans="1:14" hidden="1" x14ac:dyDescent="0.2">
      <c r="A467" s="8" t="s">
        <v>1064</v>
      </c>
      <c r="B467" s="9" t="s">
        <v>249</v>
      </c>
      <c r="C467" s="14"/>
      <c r="D467" s="17" t="s">
        <v>1065</v>
      </c>
      <c r="E467" s="9" t="s">
        <v>131</v>
      </c>
      <c r="F467" s="11">
        <v>81311</v>
      </c>
      <c r="G467" s="18" t="s">
        <v>24</v>
      </c>
      <c r="H467" s="18" t="s">
        <v>25</v>
      </c>
      <c r="I467" s="12"/>
      <c r="J467" s="12"/>
      <c r="K467" s="14" t="s">
        <v>132</v>
      </c>
      <c r="L467" s="14" t="s">
        <v>27</v>
      </c>
      <c r="M467" s="14" t="s">
        <v>133</v>
      </c>
      <c r="N467" s="19">
        <v>466</v>
      </c>
    </row>
    <row r="468" spans="1:14" x14ac:dyDescent="0.2">
      <c r="A468" s="8" t="s">
        <v>1066</v>
      </c>
      <c r="B468" s="9" t="s">
        <v>1067</v>
      </c>
      <c r="C468" s="14"/>
      <c r="D468" s="9" t="s">
        <v>148</v>
      </c>
      <c r="E468" s="9" t="s">
        <v>231</v>
      </c>
      <c r="F468" s="11">
        <v>81261</v>
      </c>
      <c r="G468" s="10" t="s">
        <v>24</v>
      </c>
      <c r="H468" s="10" t="s">
        <v>25</v>
      </c>
      <c r="I468" s="13"/>
      <c r="J468" s="13"/>
      <c r="K468" s="10" t="s">
        <v>541</v>
      </c>
      <c r="L468" s="10" t="s">
        <v>77</v>
      </c>
      <c r="M468" s="10" t="s">
        <v>78</v>
      </c>
      <c r="N468" s="19">
        <v>467</v>
      </c>
    </row>
    <row r="469" spans="1:14" hidden="1" x14ac:dyDescent="0.2">
      <c r="A469" s="8" t="s">
        <v>503</v>
      </c>
      <c r="B469" s="9" t="s">
        <v>1068</v>
      </c>
      <c r="C469" s="10" t="s">
        <v>197</v>
      </c>
      <c r="D469" s="9" t="s">
        <v>1069</v>
      </c>
      <c r="E469" s="9" t="s">
        <v>70</v>
      </c>
      <c r="F469" s="11">
        <v>81103</v>
      </c>
      <c r="G469" s="10" t="s">
        <v>24</v>
      </c>
      <c r="H469" s="10" t="s">
        <v>25</v>
      </c>
      <c r="I469" s="13"/>
      <c r="J469" s="12"/>
      <c r="K469" s="15" t="s">
        <v>1</v>
      </c>
      <c r="L469" s="10" t="s">
        <v>27</v>
      </c>
      <c r="M469" s="10" t="s">
        <v>28</v>
      </c>
      <c r="N469" s="19">
        <v>468</v>
      </c>
    </row>
    <row r="470" spans="1:14" hidden="1" x14ac:dyDescent="0.2">
      <c r="A470" s="8" t="s">
        <v>1070</v>
      </c>
      <c r="B470" s="9" t="s">
        <v>1071</v>
      </c>
      <c r="C470" s="10" t="s">
        <v>54</v>
      </c>
      <c r="D470" s="9" t="s">
        <v>1072</v>
      </c>
      <c r="E470" s="9" t="s">
        <v>56</v>
      </c>
      <c r="F470" s="11">
        <v>81027</v>
      </c>
      <c r="G470" s="10" t="s">
        <v>24</v>
      </c>
      <c r="H470" s="10" t="s">
        <v>25</v>
      </c>
      <c r="I470" s="13"/>
      <c r="J470" s="13"/>
      <c r="K470" s="10" t="s">
        <v>26</v>
      </c>
      <c r="L470" s="10" t="s">
        <v>27</v>
      </c>
      <c r="M470" s="10" t="s">
        <v>28</v>
      </c>
      <c r="N470" s="19">
        <v>469</v>
      </c>
    </row>
    <row r="471" spans="1:14" x14ac:dyDescent="0.2">
      <c r="A471" s="8" t="s">
        <v>1073</v>
      </c>
      <c r="B471" s="9" t="s">
        <v>118</v>
      </c>
      <c r="C471" s="10" t="s">
        <v>101</v>
      </c>
      <c r="D471" s="9" t="s">
        <v>207</v>
      </c>
      <c r="E471" s="9" t="s">
        <v>360</v>
      </c>
      <c r="F471" s="11">
        <v>81020</v>
      </c>
      <c r="G471" s="10" t="s">
        <v>75</v>
      </c>
      <c r="H471" s="10" t="s">
        <v>25</v>
      </c>
      <c r="I471" s="13"/>
      <c r="J471" s="13"/>
      <c r="K471" s="10" t="s">
        <v>76</v>
      </c>
      <c r="L471" s="10" t="s">
        <v>77</v>
      </c>
      <c r="M471" s="10" t="s">
        <v>78</v>
      </c>
      <c r="N471" s="19">
        <v>470</v>
      </c>
    </row>
    <row r="472" spans="1:14" x14ac:dyDescent="0.2">
      <c r="A472" s="8" t="s">
        <v>1074</v>
      </c>
      <c r="B472" s="9" t="s">
        <v>1075</v>
      </c>
      <c r="C472" s="14"/>
      <c r="D472" s="9" t="s">
        <v>148</v>
      </c>
      <c r="E472" s="9" t="s">
        <v>1076</v>
      </c>
      <c r="F472" s="11">
        <v>80824</v>
      </c>
      <c r="G472" s="10" t="s">
        <v>24</v>
      </c>
      <c r="H472" s="10" t="s">
        <v>25</v>
      </c>
      <c r="I472" s="13"/>
      <c r="J472" s="13"/>
      <c r="K472" s="10" t="s">
        <v>541</v>
      </c>
      <c r="L472" s="10" t="s">
        <v>77</v>
      </c>
      <c r="M472" s="10" t="s">
        <v>78</v>
      </c>
      <c r="N472" s="19">
        <v>471</v>
      </c>
    </row>
    <row r="473" spans="1:14" hidden="1" x14ac:dyDescent="0.2">
      <c r="A473" s="8" t="s">
        <v>1077</v>
      </c>
      <c r="B473" s="9" t="s">
        <v>367</v>
      </c>
      <c r="C473" s="10" t="s">
        <v>157</v>
      </c>
      <c r="D473" s="9" t="s">
        <v>1078</v>
      </c>
      <c r="E473" s="9" t="s">
        <v>188</v>
      </c>
      <c r="F473" s="11">
        <v>80748</v>
      </c>
      <c r="G473" s="10" t="s">
        <v>24</v>
      </c>
      <c r="H473" s="10" t="s">
        <v>25</v>
      </c>
      <c r="I473" s="11">
        <v>1000</v>
      </c>
      <c r="J473" s="12"/>
      <c r="K473" s="10" t="s">
        <v>26</v>
      </c>
      <c r="L473" s="10" t="s">
        <v>27</v>
      </c>
      <c r="M473" s="10" t="s">
        <v>28</v>
      </c>
      <c r="N473" s="19">
        <v>472</v>
      </c>
    </row>
    <row r="474" spans="1:14" x14ac:dyDescent="0.2">
      <c r="A474" s="8" t="s">
        <v>1079</v>
      </c>
      <c r="B474" s="9" t="s">
        <v>273</v>
      </c>
      <c r="C474" s="10" t="s">
        <v>24</v>
      </c>
      <c r="D474" s="9" t="s">
        <v>148</v>
      </c>
      <c r="E474" s="9" t="s">
        <v>225</v>
      </c>
      <c r="F474" s="11">
        <v>80714</v>
      </c>
      <c r="G474" s="10" t="s">
        <v>24</v>
      </c>
      <c r="H474" s="10" t="s">
        <v>25</v>
      </c>
      <c r="I474" s="11">
        <v>2000</v>
      </c>
      <c r="J474" s="13"/>
      <c r="K474" s="10" t="s">
        <v>541</v>
      </c>
      <c r="L474" s="10" t="s">
        <v>77</v>
      </c>
      <c r="M474" s="10" t="s">
        <v>78</v>
      </c>
      <c r="N474" s="19">
        <v>473</v>
      </c>
    </row>
    <row r="475" spans="1:14" x14ac:dyDescent="0.2">
      <c r="A475" s="8" t="s">
        <v>1080</v>
      </c>
      <c r="B475" s="9" t="s">
        <v>58</v>
      </c>
      <c r="C475" s="10" t="s">
        <v>24</v>
      </c>
      <c r="D475" s="9" t="s">
        <v>148</v>
      </c>
      <c r="E475" s="9" t="s">
        <v>280</v>
      </c>
      <c r="F475" s="11">
        <v>80643</v>
      </c>
      <c r="G475" s="10" t="s">
        <v>75</v>
      </c>
      <c r="H475" s="10" t="s">
        <v>25</v>
      </c>
      <c r="I475" s="12"/>
      <c r="J475" s="12"/>
      <c r="K475" s="10" t="s">
        <v>76</v>
      </c>
      <c r="L475" s="10" t="s">
        <v>77</v>
      </c>
      <c r="M475" s="10" t="s">
        <v>78</v>
      </c>
      <c r="N475" s="19">
        <v>474</v>
      </c>
    </row>
    <row r="476" spans="1:14" x14ac:dyDescent="0.2">
      <c r="A476" s="8" t="s">
        <v>1081</v>
      </c>
      <c r="B476" s="9" t="s">
        <v>1032</v>
      </c>
      <c r="C476" s="10" t="s">
        <v>41</v>
      </c>
      <c r="D476" s="9" t="s">
        <v>699</v>
      </c>
      <c r="E476" s="9" t="s">
        <v>116</v>
      </c>
      <c r="F476" s="11">
        <v>80619</v>
      </c>
      <c r="G476" s="10" t="s">
        <v>24</v>
      </c>
      <c r="H476" s="10" t="s">
        <v>25</v>
      </c>
      <c r="I476" s="11">
        <v>5000</v>
      </c>
      <c r="J476" s="13"/>
      <c r="K476" s="10" t="s">
        <v>541</v>
      </c>
      <c r="L476" s="10" t="s">
        <v>77</v>
      </c>
      <c r="M476" s="10" t="s">
        <v>78</v>
      </c>
      <c r="N476" s="19">
        <v>475</v>
      </c>
    </row>
    <row r="477" spans="1:14" hidden="1" x14ac:dyDescent="0.2">
      <c r="A477" s="8" t="s">
        <v>1082</v>
      </c>
      <c r="B477" s="9" t="s">
        <v>548</v>
      </c>
      <c r="C477" s="10" t="s">
        <v>101</v>
      </c>
      <c r="D477" s="9" t="s">
        <v>1083</v>
      </c>
      <c r="E477" s="9" t="s">
        <v>1084</v>
      </c>
      <c r="F477" s="11">
        <v>80617</v>
      </c>
      <c r="G477" s="10" t="s">
        <v>24</v>
      </c>
      <c r="H477" s="10" t="s">
        <v>25</v>
      </c>
      <c r="I477" s="13"/>
      <c r="J477" s="13"/>
      <c r="K477" s="10" t="s">
        <v>26</v>
      </c>
      <c r="L477" s="10" t="s">
        <v>27</v>
      </c>
      <c r="M477" s="10" t="s">
        <v>28</v>
      </c>
      <c r="N477" s="19">
        <v>476</v>
      </c>
    </row>
    <row r="478" spans="1:14" x14ac:dyDescent="0.2">
      <c r="A478" s="8" t="s">
        <v>1085</v>
      </c>
      <c r="B478" s="9" t="s">
        <v>1086</v>
      </c>
      <c r="C478" s="14" t="s">
        <v>54</v>
      </c>
      <c r="D478" s="9" t="s">
        <v>148</v>
      </c>
      <c r="E478" s="9" t="s">
        <v>225</v>
      </c>
      <c r="F478" s="11">
        <v>80612</v>
      </c>
      <c r="G478" s="14" t="s">
        <v>24</v>
      </c>
      <c r="H478" s="14" t="s">
        <v>25</v>
      </c>
      <c r="I478" s="12"/>
      <c r="J478" s="12"/>
      <c r="K478" s="14" t="s">
        <v>541</v>
      </c>
      <c r="L478" s="10" t="s">
        <v>77</v>
      </c>
      <c r="M478" s="10" t="s">
        <v>78</v>
      </c>
      <c r="N478" s="19">
        <v>477</v>
      </c>
    </row>
    <row r="479" spans="1:14" x14ac:dyDescent="0.2">
      <c r="A479" s="8" t="s">
        <v>1087</v>
      </c>
      <c r="B479" s="9" t="s">
        <v>393</v>
      </c>
      <c r="C479" s="10" t="s">
        <v>41</v>
      </c>
      <c r="D479" s="9" t="s">
        <v>699</v>
      </c>
      <c r="E479" s="9" t="s">
        <v>241</v>
      </c>
      <c r="F479" s="11">
        <v>80550</v>
      </c>
      <c r="G479" s="10" t="s">
        <v>75</v>
      </c>
      <c r="H479" s="10" t="s">
        <v>25</v>
      </c>
      <c r="I479" s="13"/>
      <c r="J479" s="13"/>
      <c r="K479" s="10" t="s">
        <v>76</v>
      </c>
      <c r="L479" s="10" t="s">
        <v>77</v>
      </c>
      <c r="M479" s="10" t="s">
        <v>78</v>
      </c>
      <c r="N479" s="19">
        <v>478</v>
      </c>
    </row>
    <row r="480" spans="1:14" x14ac:dyDescent="0.2">
      <c r="A480" s="8" t="s">
        <v>1088</v>
      </c>
      <c r="B480" s="9" t="s">
        <v>1089</v>
      </c>
      <c r="C480" s="10" t="s">
        <v>197</v>
      </c>
      <c r="D480" s="9" t="s">
        <v>591</v>
      </c>
      <c r="E480" s="17" t="s">
        <v>183</v>
      </c>
      <c r="F480" s="11">
        <v>80535</v>
      </c>
      <c r="G480" s="18" t="s">
        <v>24</v>
      </c>
      <c r="H480" s="18" t="s">
        <v>25</v>
      </c>
      <c r="I480" s="13">
        <v>1450</v>
      </c>
      <c r="J480" s="12"/>
      <c r="K480" s="18" t="s">
        <v>541</v>
      </c>
      <c r="L480" s="14" t="s">
        <v>77</v>
      </c>
      <c r="M480" s="14" t="s">
        <v>78</v>
      </c>
      <c r="N480" s="19">
        <v>479</v>
      </c>
    </row>
    <row r="481" spans="1:14" x14ac:dyDescent="0.2">
      <c r="A481" s="8" t="s">
        <v>1090</v>
      </c>
      <c r="B481" s="9" t="s">
        <v>1091</v>
      </c>
      <c r="C481" s="14"/>
      <c r="D481" s="9" t="s">
        <v>148</v>
      </c>
      <c r="E481" s="9" t="s">
        <v>470</v>
      </c>
      <c r="F481" s="11">
        <v>80458</v>
      </c>
      <c r="G481" s="10" t="s">
        <v>24</v>
      </c>
      <c r="H481" s="10" t="s">
        <v>25</v>
      </c>
      <c r="I481" s="11"/>
      <c r="J481" s="13"/>
      <c r="K481" s="10" t="s">
        <v>541</v>
      </c>
      <c r="L481" s="10" t="s">
        <v>77</v>
      </c>
      <c r="M481" s="10" t="s">
        <v>78</v>
      </c>
      <c r="N481" s="19">
        <v>480</v>
      </c>
    </row>
    <row r="482" spans="1:14" x14ac:dyDescent="0.2">
      <c r="A482" s="8" t="s">
        <v>1092</v>
      </c>
      <c r="B482" s="9" t="s">
        <v>1093</v>
      </c>
      <c r="C482" s="10" t="s">
        <v>157</v>
      </c>
      <c r="D482" s="9" t="s">
        <v>148</v>
      </c>
      <c r="E482" s="9" t="s">
        <v>354</v>
      </c>
      <c r="F482" s="11">
        <v>80428</v>
      </c>
      <c r="G482" s="10" t="s">
        <v>24</v>
      </c>
      <c r="H482" s="10" t="s">
        <v>25</v>
      </c>
      <c r="I482" s="11">
        <v>4500</v>
      </c>
      <c r="J482" s="13"/>
      <c r="K482" s="10" t="s">
        <v>541</v>
      </c>
      <c r="L482" s="10" t="s">
        <v>77</v>
      </c>
      <c r="M482" s="10" t="s">
        <v>78</v>
      </c>
      <c r="N482" s="19">
        <v>481</v>
      </c>
    </row>
    <row r="483" spans="1:14" x14ac:dyDescent="0.2">
      <c r="A483" s="8" t="s">
        <v>1005</v>
      </c>
      <c r="B483" s="9" t="s">
        <v>835</v>
      </c>
      <c r="C483" s="10" t="s">
        <v>41</v>
      </c>
      <c r="D483" s="9" t="s">
        <v>148</v>
      </c>
      <c r="E483" s="9" t="s">
        <v>758</v>
      </c>
      <c r="F483" s="11">
        <v>80412</v>
      </c>
      <c r="G483" s="18" t="s">
        <v>24</v>
      </c>
      <c r="H483" s="18" t="s">
        <v>25</v>
      </c>
      <c r="I483" s="12"/>
      <c r="J483" s="12"/>
      <c r="K483" s="18" t="s">
        <v>541</v>
      </c>
      <c r="L483" s="10" t="s">
        <v>77</v>
      </c>
      <c r="M483" s="10" t="s">
        <v>78</v>
      </c>
      <c r="N483" s="19">
        <v>482</v>
      </c>
    </row>
    <row r="484" spans="1:14" x14ac:dyDescent="0.2">
      <c r="A484" s="8" t="s">
        <v>1094</v>
      </c>
      <c r="B484" s="9" t="s">
        <v>1095</v>
      </c>
      <c r="C484" s="10" t="s">
        <v>24</v>
      </c>
      <c r="D484" s="9" t="s">
        <v>148</v>
      </c>
      <c r="E484" s="9" t="s">
        <v>405</v>
      </c>
      <c r="F484" s="11">
        <v>80375</v>
      </c>
      <c r="G484" s="10" t="s">
        <v>24</v>
      </c>
      <c r="H484" s="10" t="s">
        <v>25</v>
      </c>
      <c r="I484" s="11">
        <v>1500</v>
      </c>
      <c r="J484" s="12"/>
      <c r="K484" s="10" t="s">
        <v>541</v>
      </c>
      <c r="L484" s="10" t="s">
        <v>77</v>
      </c>
      <c r="M484" s="10" t="s">
        <v>78</v>
      </c>
      <c r="N484" s="19">
        <v>483</v>
      </c>
    </row>
    <row r="485" spans="1:14" x14ac:dyDescent="0.2">
      <c r="A485" s="8" t="s">
        <v>1096</v>
      </c>
      <c r="B485" s="9" t="s">
        <v>1097</v>
      </c>
      <c r="C485" s="10" t="s">
        <v>75</v>
      </c>
      <c r="D485" s="9" t="s">
        <v>148</v>
      </c>
      <c r="E485" s="9" t="s">
        <v>106</v>
      </c>
      <c r="F485" s="11">
        <v>80363</v>
      </c>
      <c r="G485" s="10" t="s">
        <v>75</v>
      </c>
      <c r="H485" s="10" t="s">
        <v>25</v>
      </c>
      <c r="I485" s="13"/>
      <c r="J485" s="13"/>
      <c r="K485" s="10" t="s">
        <v>76</v>
      </c>
      <c r="L485" s="10" t="s">
        <v>77</v>
      </c>
      <c r="M485" s="10" t="s">
        <v>78</v>
      </c>
      <c r="N485" s="19">
        <v>484</v>
      </c>
    </row>
    <row r="486" spans="1:14" x14ac:dyDescent="0.2">
      <c r="A486" s="8" t="s">
        <v>1098</v>
      </c>
      <c r="B486" s="9" t="s">
        <v>1099</v>
      </c>
      <c r="C486" s="10" t="s">
        <v>31</v>
      </c>
      <c r="D486" s="9" t="s">
        <v>591</v>
      </c>
      <c r="E486" s="9" t="s">
        <v>183</v>
      </c>
      <c r="F486" s="11">
        <v>80316</v>
      </c>
      <c r="G486" s="10" t="s">
        <v>24</v>
      </c>
      <c r="H486" s="10" t="s">
        <v>25</v>
      </c>
      <c r="I486" s="13"/>
      <c r="J486" s="13"/>
      <c r="K486" s="10" t="s">
        <v>541</v>
      </c>
      <c r="L486" s="10" t="s">
        <v>77</v>
      </c>
      <c r="M486" s="10" t="s">
        <v>78</v>
      </c>
      <c r="N486" s="19">
        <v>485</v>
      </c>
    </row>
    <row r="487" spans="1:14" x14ac:dyDescent="0.2">
      <c r="A487" s="8" t="s">
        <v>1100</v>
      </c>
      <c r="B487" s="9" t="s">
        <v>1101</v>
      </c>
      <c r="C487" s="10" t="s">
        <v>197</v>
      </c>
      <c r="D487" s="9" t="s">
        <v>148</v>
      </c>
      <c r="E487" s="9" t="s">
        <v>297</v>
      </c>
      <c r="F487" s="13">
        <v>80167</v>
      </c>
      <c r="G487" s="14" t="s">
        <v>24</v>
      </c>
      <c r="H487" s="14" t="s">
        <v>25</v>
      </c>
      <c r="I487" s="12"/>
      <c r="J487" s="12"/>
      <c r="K487" s="14" t="s">
        <v>541</v>
      </c>
      <c r="L487" s="10" t="s">
        <v>77</v>
      </c>
      <c r="M487" s="10" t="s">
        <v>78</v>
      </c>
      <c r="N487" s="19">
        <v>486</v>
      </c>
    </row>
    <row r="488" spans="1:14" x14ac:dyDescent="0.2">
      <c r="A488" s="8" t="s">
        <v>1102</v>
      </c>
      <c r="B488" s="9" t="s">
        <v>1103</v>
      </c>
      <c r="C488" s="10" t="s">
        <v>41</v>
      </c>
      <c r="D488" s="9" t="s">
        <v>148</v>
      </c>
      <c r="E488" s="9" t="s">
        <v>566</v>
      </c>
      <c r="F488" s="12">
        <v>80151</v>
      </c>
      <c r="G488" s="18" t="s">
        <v>24</v>
      </c>
      <c r="H488" s="18" t="s">
        <v>25</v>
      </c>
      <c r="I488" s="12"/>
      <c r="J488" s="12"/>
      <c r="K488" s="18" t="s">
        <v>541</v>
      </c>
      <c r="L488" s="10" t="s">
        <v>77</v>
      </c>
      <c r="M488" s="10" t="s">
        <v>78</v>
      </c>
      <c r="N488" s="19">
        <v>487</v>
      </c>
    </row>
    <row r="489" spans="1:14" x14ac:dyDescent="0.2">
      <c r="A489" s="8" t="s">
        <v>1104</v>
      </c>
      <c r="B489" s="9" t="s">
        <v>362</v>
      </c>
      <c r="C489" s="10" t="s">
        <v>210</v>
      </c>
      <c r="D489" s="9" t="s">
        <v>148</v>
      </c>
      <c r="E489" s="9" t="s">
        <v>336</v>
      </c>
      <c r="F489" s="13">
        <v>80147</v>
      </c>
      <c r="G489" s="10" t="s">
        <v>24</v>
      </c>
      <c r="H489" s="18" t="s">
        <v>25</v>
      </c>
      <c r="I489" s="12"/>
      <c r="J489" s="12"/>
      <c r="K489" s="18" t="s">
        <v>541</v>
      </c>
      <c r="L489" s="14" t="s">
        <v>77</v>
      </c>
      <c r="M489" s="14" t="s">
        <v>78</v>
      </c>
      <c r="N489" s="19">
        <v>488</v>
      </c>
    </row>
    <row r="490" spans="1:14" hidden="1" x14ac:dyDescent="0.2">
      <c r="A490" s="8" t="s">
        <v>1105</v>
      </c>
      <c r="B490" s="9" t="s">
        <v>1106</v>
      </c>
      <c r="C490" s="10" t="s">
        <v>101</v>
      </c>
      <c r="D490" s="9" t="s">
        <v>1107</v>
      </c>
      <c r="E490" s="9" t="s">
        <v>1108</v>
      </c>
      <c r="F490" s="11">
        <v>80123</v>
      </c>
      <c r="G490" s="10" t="s">
        <v>24</v>
      </c>
      <c r="H490" s="10" t="s">
        <v>25</v>
      </c>
      <c r="I490" s="13"/>
      <c r="J490" s="13"/>
      <c r="K490" s="10" t="s">
        <v>26</v>
      </c>
      <c r="L490" s="10" t="s">
        <v>27</v>
      </c>
      <c r="M490" s="10" t="s">
        <v>28</v>
      </c>
      <c r="N490" s="19">
        <v>489</v>
      </c>
    </row>
    <row r="491" spans="1:14" hidden="1" x14ac:dyDescent="0.2">
      <c r="A491" s="8" t="s">
        <v>1109</v>
      </c>
      <c r="B491" s="9" t="s">
        <v>1110</v>
      </c>
      <c r="C491" s="14"/>
      <c r="D491" s="9" t="s">
        <v>1111</v>
      </c>
      <c r="E491" s="9" t="s">
        <v>409</v>
      </c>
      <c r="F491" s="11">
        <v>80087</v>
      </c>
      <c r="G491" s="10" t="s">
        <v>24</v>
      </c>
      <c r="H491" s="10" t="s">
        <v>25</v>
      </c>
      <c r="I491" s="13"/>
      <c r="J491" s="13"/>
      <c r="K491" s="10" t="s">
        <v>26</v>
      </c>
      <c r="L491" s="10" t="s">
        <v>27</v>
      </c>
      <c r="M491" s="10" t="s">
        <v>28</v>
      </c>
      <c r="N491" s="19">
        <v>490</v>
      </c>
    </row>
    <row r="492" spans="1:14" x14ac:dyDescent="0.2">
      <c r="A492" s="8" t="s">
        <v>1112</v>
      </c>
      <c r="B492" s="9" t="s">
        <v>1113</v>
      </c>
      <c r="C492" s="10" t="s">
        <v>31</v>
      </c>
      <c r="D492" s="9" t="s">
        <v>148</v>
      </c>
      <c r="E492" s="9" t="s">
        <v>106</v>
      </c>
      <c r="F492" s="11">
        <v>80077</v>
      </c>
      <c r="G492" s="10" t="s">
        <v>24</v>
      </c>
      <c r="H492" s="10" t="s">
        <v>25</v>
      </c>
      <c r="I492" s="13"/>
      <c r="J492" s="13"/>
      <c r="K492" s="10" t="s">
        <v>541</v>
      </c>
      <c r="L492" s="10" t="s">
        <v>77</v>
      </c>
      <c r="M492" s="10" t="s">
        <v>78</v>
      </c>
      <c r="N492" s="19">
        <v>491</v>
      </c>
    </row>
    <row r="493" spans="1:14" x14ac:dyDescent="0.2">
      <c r="A493" s="8" t="s">
        <v>1114</v>
      </c>
      <c r="B493" s="9" t="s">
        <v>1115</v>
      </c>
      <c r="C493" s="10" t="s">
        <v>45</v>
      </c>
      <c r="D493" s="9" t="s">
        <v>148</v>
      </c>
      <c r="E493" s="9" t="s">
        <v>496</v>
      </c>
      <c r="F493" s="11">
        <v>80052</v>
      </c>
      <c r="G493" s="10" t="s">
        <v>24</v>
      </c>
      <c r="H493" s="10" t="s">
        <v>25</v>
      </c>
      <c r="I493" s="13"/>
      <c r="J493" s="13"/>
      <c r="K493" s="10" t="s">
        <v>541</v>
      </c>
      <c r="L493" s="10" t="s">
        <v>77</v>
      </c>
      <c r="M493" s="10" t="s">
        <v>78</v>
      </c>
      <c r="N493" s="19">
        <v>492</v>
      </c>
    </row>
    <row r="494" spans="1:14" hidden="1" x14ac:dyDescent="0.2">
      <c r="A494" s="8" t="s">
        <v>1116</v>
      </c>
      <c r="B494" s="9" t="s">
        <v>1117</v>
      </c>
      <c r="C494" s="14"/>
      <c r="D494" s="9" t="s">
        <v>1118</v>
      </c>
      <c r="E494" s="9" t="s">
        <v>1119</v>
      </c>
      <c r="F494" s="11">
        <v>80000</v>
      </c>
      <c r="G494" s="10" t="s">
        <v>24</v>
      </c>
      <c r="H494" s="10" t="s">
        <v>25</v>
      </c>
      <c r="I494" s="13"/>
      <c r="J494" s="13"/>
      <c r="K494" s="10" t="s">
        <v>26</v>
      </c>
      <c r="L494" s="10" t="s">
        <v>27</v>
      </c>
      <c r="M494" s="10" t="s">
        <v>28</v>
      </c>
      <c r="N494" s="19">
        <v>493</v>
      </c>
    </row>
    <row r="495" spans="1:14" hidden="1" x14ac:dyDescent="0.2">
      <c r="A495" s="8" t="s">
        <v>1120</v>
      </c>
      <c r="B495" s="9" t="s">
        <v>448</v>
      </c>
      <c r="C495" s="14"/>
      <c r="D495" s="9" t="s">
        <v>1121</v>
      </c>
      <c r="E495" s="9" t="s">
        <v>154</v>
      </c>
      <c r="F495" s="11">
        <v>80000</v>
      </c>
      <c r="G495" s="10" t="s">
        <v>24</v>
      </c>
      <c r="H495" s="10" t="s">
        <v>25</v>
      </c>
      <c r="I495" s="13"/>
      <c r="J495" s="13"/>
      <c r="K495" s="10" t="s">
        <v>26</v>
      </c>
      <c r="L495" s="10" t="s">
        <v>27</v>
      </c>
      <c r="M495" s="10" t="s">
        <v>28</v>
      </c>
      <c r="N495" s="19">
        <v>494</v>
      </c>
    </row>
    <row r="496" spans="1:14" x14ac:dyDescent="0.2">
      <c r="A496" s="8" t="s">
        <v>1122</v>
      </c>
      <c r="B496" s="9" t="s">
        <v>1123</v>
      </c>
      <c r="C496" s="10" t="s">
        <v>21</v>
      </c>
      <c r="D496" s="9" t="s">
        <v>207</v>
      </c>
      <c r="E496" s="9" t="s">
        <v>106</v>
      </c>
      <c r="F496" s="11">
        <v>80000</v>
      </c>
      <c r="G496" s="14" t="s">
        <v>24</v>
      </c>
      <c r="H496" s="14" t="s">
        <v>25</v>
      </c>
      <c r="I496" s="13"/>
      <c r="J496" s="13"/>
      <c r="K496" s="14" t="s">
        <v>541</v>
      </c>
      <c r="L496" s="10" t="s">
        <v>77</v>
      </c>
      <c r="M496" s="10" t="s">
        <v>78</v>
      </c>
      <c r="N496" s="19">
        <v>495</v>
      </c>
    </row>
    <row r="497" spans="1:14" x14ac:dyDescent="0.2">
      <c r="A497" s="8" t="s">
        <v>1124</v>
      </c>
      <c r="B497" s="9" t="s">
        <v>586</v>
      </c>
      <c r="C497" s="10" t="s">
        <v>197</v>
      </c>
      <c r="D497" s="9" t="s">
        <v>148</v>
      </c>
      <c r="E497" s="9" t="s">
        <v>354</v>
      </c>
      <c r="F497" s="11">
        <v>79873</v>
      </c>
      <c r="G497" s="10" t="s">
        <v>24</v>
      </c>
      <c r="H497" s="10" t="s">
        <v>25</v>
      </c>
      <c r="I497" s="11">
        <v>1000</v>
      </c>
      <c r="J497" s="13"/>
      <c r="K497" s="10" t="s">
        <v>541</v>
      </c>
      <c r="L497" s="10" t="s">
        <v>77</v>
      </c>
      <c r="M497" s="10" t="s">
        <v>78</v>
      </c>
      <c r="N497" s="19">
        <v>496</v>
      </c>
    </row>
    <row r="498" spans="1:14" x14ac:dyDescent="0.2">
      <c r="A498" s="8" t="s">
        <v>1125</v>
      </c>
      <c r="B498" s="9" t="s">
        <v>162</v>
      </c>
      <c r="C498" s="10" t="s">
        <v>24</v>
      </c>
      <c r="D498" s="9" t="s">
        <v>148</v>
      </c>
      <c r="E498" s="9" t="s">
        <v>328</v>
      </c>
      <c r="F498" s="11">
        <v>79809</v>
      </c>
      <c r="G498" s="10" t="s">
        <v>24</v>
      </c>
      <c r="H498" s="10" t="s">
        <v>25</v>
      </c>
      <c r="I498" s="11">
        <v>1500</v>
      </c>
      <c r="J498" s="13"/>
      <c r="K498" s="10" t="s">
        <v>541</v>
      </c>
      <c r="L498" s="10" t="s">
        <v>77</v>
      </c>
      <c r="M498" s="10" t="s">
        <v>78</v>
      </c>
      <c r="N498" s="19">
        <v>497</v>
      </c>
    </row>
    <row r="499" spans="1:14" x14ac:dyDescent="0.2">
      <c r="A499" s="8" t="s">
        <v>1126</v>
      </c>
      <c r="B499" s="9" t="s">
        <v>370</v>
      </c>
      <c r="C499" s="10" t="s">
        <v>210</v>
      </c>
      <c r="D499" s="9" t="s">
        <v>148</v>
      </c>
      <c r="E499" s="9" t="s">
        <v>405</v>
      </c>
      <c r="F499" s="11">
        <v>79780</v>
      </c>
      <c r="G499" s="10" t="s">
        <v>24</v>
      </c>
      <c r="H499" s="10" t="s">
        <v>25</v>
      </c>
      <c r="I499" s="13"/>
      <c r="J499" s="13"/>
      <c r="K499" s="10" t="s">
        <v>541</v>
      </c>
      <c r="L499" s="10" t="s">
        <v>77</v>
      </c>
      <c r="M499" s="10" t="s">
        <v>78</v>
      </c>
      <c r="N499" s="19">
        <v>498</v>
      </c>
    </row>
    <row r="500" spans="1:14" x14ac:dyDescent="0.2">
      <c r="A500" s="8" t="s">
        <v>1127</v>
      </c>
      <c r="B500" s="9" t="s">
        <v>1128</v>
      </c>
      <c r="C500" s="14"/>
      <c r="D500" s="9" t="s">
        <v>148</v>
      </c>
      <c r="E500" s="9" t="s">
        <v>336</v>
      </c>
      <c r="F500" s="11">
        <v>79779</v>
      </c>
      <c r="G500" s="10" t="s">
        <v>75</v>
      </c>
      <c r="H500" s="10" t="s">
        <v>25</v>
      </c>
      <c r="I500" s="11">
        <v>1500</v>
      </c>
      <c r="J500" s="13"/>
      <c r="K500" s="10" t="s">
        <v>76</v>
      </c>
      <c r="L500" s="10" t="s">
        <v>77</v>
      </c>
      <c r="M500" s="10" t="s">
        <v>78</v>
      </c>
      <c r="N500" s="19">
        <v>499</v>
      </c>
    </row>
    <row r="501" spans="1:14" x14ac:dyDescent="0.2">
      <c r="A501" s="8" t="s">
        <v>1129</v>
      </c>
      <c r="B501" s="9" t="s">
        <v>273</v>
      </c>
      <c r="C501" s="18" t="s">
        <v>101</v>
      </c>
      <c r="D501" s="9" t="s">
        <v>591</v>
      </c>
      <c r="E501" s="9" t="s">
        <v>183</v>
      </c>
      <c r="F501" s="12">
        <v>79766</v>
      </c>
      <c r="G501" s="10" t="s">
        <v>24</v>
      </c>
      <c r="H501" s="18" t="s">
        <v>25</v>
      </c>
      <c r="I501" s="12"/>
      <c r="J501" s="12"/>
      <c r="K501" s="18" t="s">
        <v>541</v>
      </c>
      <c r="L501" s="10" t="s">
        <v>77</v>
      </c>
      <c r="M501" s="10" t="s">
        <v>78</v>
      </c>
      <c r="N501" s="19">
        <v>500</v>
      </c>
    </row>
    <row r="502" spans="1:14" x14ac:dyDescent="0.2">
      <c r="A502" s="8" t="s">
        <v>1130</v>
      </c>
      <c r="B502" s="9" t="s">
        <v>1131</v>
      </c>
      <c r="C502" s="10" t="s">
        <v>21</v>
      </c>
      <c r="D502" s="9" t="s">
        <v>148</v>
      </c>
      <c r="E502" s="9" t="s">
        <v>354</v>
      </c>
      <c r="F502" s="11">
        <v>79753</v>
      </c>
      <c r="G502" s="10" t="s">
        <v>24</v>
      </c>
      <c r="H502" s="10" t="s">
        <v>25</v>
      </c>
      <c r="I502" s="13"/>
      <c r="J502" s="13"/>
      <c r="K502" s="10" t="s">
        <v>541</v>
      </c>
      <c r="L502" s="10" t="s">
        <v>77</v>
      </c>
      <c r="M502" s="10" t="s">
        <v>78</v>
      </c>
      <c r="N502" s="19">
        <v>501</v>
      </c>
    </row>
    <row r="503" spans="1:14" x14ac:dyDescent="0.2">
      <c r="A503" s="8" t="s">
        <v>1132</v>
      </c>
      <c r="B503" s="9" t="s">
        <v>1133</v>
      </c>
      <c r="C503" s="10" t="s">
        <v>31</v>
      </c>
      <c r="D503" s="9" t="s">
        <v>148</v>
      </c>
      <c r="E503" s="9" t="s">
        <v>280</v>
      </c>
      <c r="F503" s="11">
        <v>79736</v>
      </c>
      <c r="G503" s="10" t="s">
        <v>24</v>
      </c>
      <c r="H503" s="10" t="s">
        <v>25</v>
      </c>
      <c r="I503" s="13"/>
      <c r="J503" s="13"/>
      <c r="K503" s="10" t="s">
        <v>541</v>
      </c>
      <c r="L503" s="10" t="s">
        <v>77</v>
      </c>
      <c r="M503" s="10" t="s">
        <v>78</v>
      </c>
      <c r="N503" s="19">
        <v>502</v>
      </c>
    </row>
    <row r="504" spans="1:14" x14ac:dyDescent="0.2">
      <c r="A504" s="8" t="s">
        <v>1134</v>
      </c>
      <c r="B504" s="9" t="s">
        <v>1135</v>
      </c>
      <c r="C504" s="10" t="s">
        <v>101</v>
      </c>
      <c r="D504" s="9" t="s">
        <v>699</v>
      </c>
      <c r="E504" s="9" t="s">
        <v>241</v>
      </c>
      <c r="F504" s="11">
        <v>79707</v>
      </c>
      <c r="G504" s="10" t="s">
        <v>24</v>
      </c>
      <c r="H504" s="10" t="s">
        <v>25</v>
      </c>
      <c r="I504" s="13"/>
      <c r="J504" s="13"/>
      <c r="K504" s="10" t="s">
        <v>541</v>
      </c>
      <c r="L504" s="10" t="s">
        <v>77</v>
      </c>
      <c r="M504" s="10" t="s">
        <v>78</v>
      </c>
      <c r="N504" s="19">
        <v>503</v>
      </c>
    </row>
    <row r="505" spans="1:14" x14ac:dyDescent="0.2">
      <c r="A505" s="8" t="s">
        <v>1136</v>
      </c>
      <c r="B505" s="9" t="s">
        <v>1137</v>
      </c>
      <c r="C505" s="14"/>
      <c r="D505" s="9" t="s">
        <v>148</v>
      </c>
      <c r="E505" s="9" t="s">
        <v>336</v>
      </c>
      <c r="F505" s="11">
        <v>79691</v>
      </c>
      <c r="G505" s="10" t="s">
        <v>24</v>
      </c>
      <c r="H505" s="10" t="s">
        <v>25</v>
      </c>
      <c r="I505" s="13"/>
      <c r="J505" s="13"/>
      <c r="K505" s="10" t="s">
        <v>541</v>
      </c>
      <c r="L505" s="10" t="s">
        <v>77</v>
      </c>
      <c r="M505" s="10" t="s">
        <v>78</v>
      </c>
      <c r="N505" s="19">
        <v>504</v>
      </c>
    </row>
    <row r="506" spans="1:14" x14ac:dyDescent="0.2">
      <c r="A506" s="8" t="s">
        <v>1138</v>
      </c>
      <c r="B506" s="9" t="s">
        <v>590</v>
      </c>
      <c r="C506" s="10" t="s">
        <v>59</v>
      </c>
      <c r="D506" s="9" t="s">
        <v>148</v>
      </c>
      <c r="E506" s="17" t="s">
        <v>336</v>
      </c>
      <c r="F506" s="13">
        <v>79492</v>
      </c>
      <c r="G506" s="10" t="s">
        <v>75</v>
      </c>
      <c r="H506" s="14" t="s">
        <v>25</v>
      </c>
      <c r="I506" s="12"/>
      <c r="J506" s="12"/>
      <c r="K506" s="14" t="s">
        <v>76</v>
      </c>
      <c r="L506" s="10" t="s">
        <v>77</v>
      </c>
      <c r="M506" s="10" t="s">
        <v>78</v>
      </c>
      <c r="N506" s="19">
        <v>505</v>
      </c>
    </row>
    <row r="507" spans="1:14" x14ac:dyDescent="0.2">
      <c r="A507" s="8" t="s">
        <v>899</v>
      </c>
      <c r="B507" s="9" t="s">
        <v>1139</v>
      </c>
      <c r="C507" s="14"/>
      <c r="D507" s="9" t="s">
        <v>148</v>
      </c>
      <c r="E507" s="9" t="s">
        <v>297</v>
      </c>
      <c r="F507" s="11">
        <v>79485</v>
      </c>
      <c r="G507" s="18" t="s">
        <v>75</v>
      </c>
      <c r="H507" s="18" t="s">
        <v>25</v>
      </c>
      <c r="I507" s="12"/>
      <c r="J507" s="12"/>
      <c r="K507" s="18" t="s">
        <v>76</v>
      </c>
      <c r="L507" s="10" t="s">
        <v>77</v>
      </c>
      <c r="M507" s="10" t="s">
        <v>78</v>
      </c>
      <c r="N507" s="19">
        <v>506</v>
      </c>
    </row>
    <row r="508" spans="1:14" hidden="1" x14ac:dyDescent="0.2">
      <c r="A508" s="8" t="s">
        <v>1140</v>
      </c>
      <c r="B508" s="9" t="s">
        <v>1141</v>
      </c>
      <c r="C508" s="10" t="s">
        <v>24</v>
      </c>
      <c r="D508" s="9" t="s">
        <v>1142</v>
      </c>
      <c r="E508" s="9" t="s">
        <v>1143</v>
      </c>
      <c r="F508" s="11">
        <v>79458</v>
      </c>
      <c r="G508" s="10" t="s">
        <v>24</v>
      </c>
      <c r="H508" s="10" t="s">
        <v>25</v>
      </c>
      <c r="I508" s="13"/>
      <c r="J508" s="13"/>
      <c r="K508" s="10" t="s">
        <v>26</v>
      </c>
      <c r="L508" s="10" t="s">
        <v>27</v>
      </c>
      <c r="M508" s="10" t="s">
        <v>28</v>
      </c>
      <c r="N508" s="19">
        <v>507</v>
      </c>
    </row>
    <row r="509" spans="1:14" x14ac:dyDescent="0.2">
      <c r="A509" s="8" t="s">
        <v>1144</v>
      </c>
      <c r="B509" s="9" t="s">
        <v>1145</v>
      </c>
      <c r="C509" s="18" t="s">
        <v>101</v>
      </c>
      <c r="D509" s="9" t="s">
        <v>148</v>
      </c>
      <c r="E509" s="9" t="s">
        <v>324</v>
      </c>
      <c r="F509" s="13">
        <v>79329</v>
      </c>
      <c r="G509" s="10" t="s">
        <v>24</v>
      </c>
      <c r="H509" s="18" t="s">
        <v>25</v>
      </c>
      <c r="I509" s="12"/>
      <c r="J509" s="12"/>
      <c r="K509" s="18" t="s">
        <v>541</v>
      </c>
      <c r="L509" s="10" t="s">
        <v>77</v>
      </c>
      <c r="M509" s="14" t="s">
        <v>78</v>
      </c>
      <c r="N509" s="19">
        <v>508</v>
      </c>
    </row>
    <row r="510" spans="1:14" x14ac:dyDescent="0.2">
      <c r="A510" s="8" t="s">
        <v>1146</v>
      </c>
      <c r="B510" s="9" t="s">
        <v>784</v>
      </c>
      <c r="C510" s="10" t="s">
        <v>157</v>
      </c>
      <c r="D510" s="9" t="s">
        <v>148</v>
      </c>
      <c r="E510" s="9" t="s">
        <v>336</v>
      </c>
      <c r="F510" s="12">
        <v>79127</v>
      </c>
      <c r="G510" s="10" t="s">
        <v>24</v>
      </c>
      <c r="H510" s="18" t="s">
        <v>25</v>
      </c>
      <c r="I510" s="12"/>
      <c r="J510" s="12"/>
      <c r="K510" s="18" t="s">
        <v>541</v>
      </c>
      <c r="L510" s="10" t="s">
        <v>77</v>
      </c>
      <c r="M510" s="10" t="s">
        <v>78</v>
      </c>
      <c r="N510" s="19">
        <v>509</v>
      </c>
    </row>
    <row r="511" spans="1:14" hidden="1" x14ac:dyDescent="0.2">
      <c r="A511" s="8" t="s">
        <v>1147</v>
      </c>
      <c r="B511" s="9" t="s">
        <v>1148</v>
      </c>
      <c r="C511" s="10" t="s">
        <v>75</v>
      </c>
      <c r="D511" s="9" t="s">
        <v>804</v>
      </c>
      <c r="E511" s="9" t="s">
        <v>23</v>
      </c>
      <c r="F511" s="11">
        <v>79100</v>
      </c>
      <c r="G511" s="10" t="s">
        <v>24</v>
      </c>
      <c r="H511" s="10" t="s">
        <v>25</v>
      </c>
      <c r="I511" s="13"/>
      <c r="J511" s="13"/>
      <c r="K511" s="10" t="s">
        <v>26</v>
      </c>
      <c r="L511" s="10" t="s">
        <v>27</v>
      </c>
      <c r="M511" s="10" t="s">
        <v>28</v>
      </c>
      <c r="N511" s="19">
        <v>510</v>
      </c>
    </row>
    <row r="512" spans="1:14" x14ac:dyDescent="0.2">
      <c r="A512" s="8" t="s">
        <v>460</v>
      </c>
      <c r="B512" s="9" t="s">
        <v>190</v>
      </c>
      <c r="C512" s="10" t="s">
        <v>24</v>
      </c>
      <c r="D512" s="9" t="s">
        <v>148</v>
      </c>
      <c r="E512" s="9" t="s">
        <v>328</v>
      </c>
      <c r="F512" s="11">
        <v>79021</v>
      </c>
      <c r="G512" s="10" t="s">
        <v>24</v>
      </c>
      <c r="H512" s="10" t="s">
        <v>25</v>
      </c>
      <c r="I512" s="11">
        <v>1500</v>
      </c>
      <c r="J512" s="13"/>
      <c r="K512" s="10" t="s">
        <v>541</v>
      </c>
      <c r="L512" s="10" t="s">
        <v>77</v>
      </c>
      <c r="M512" s="10" t="s">
        <v>78</v>
      </c>
      <c r="N512" s="19">
        <v>511</v>
      </c>
    </row>
    <row r="513" spans="1:14" x14ac:dyDescent="0.2">
      <c r="A513" s="8" t="s">
        <v>1149</v>
      </c>
      <c r="B513" s="9" t="s">
        <v>1150</v>
      </c>
      <c r="C513" s="18" t="s">
        <v>75</v>
      </c>
      <c r="D513" s="9" t="s">
        <v>148</v>
      </c>
      <c r="E513" s="17" t="s">
        <v>219</v>
      </c>
      <c r="F513" s="12">
        <v>79013</v>
      </c>
      <c r="G513" s="10" t="s">
        <v>24</v>
      </c>
      <c r="H513" s="18" t="s">
        <v>25</v>
      </c>
      <c r="I513" s="12"/>
      <c r="J513" s="12"/>
      <c r="K513" s="18" t="s">
        <v>541</v>
      </c>
      <c r="L513" s="14" t="s">
        <v>77</v>
      </c>
      <c r="M513" s="14" t="s">
        <v>78</v>
      </c>
      <c r="N513" s="19">
        <v>512</v>
      </c>
    </row>
    <row r="514" spans="1:14" x14ac:dyDescent="0.2">
      <c r="A514" s="8" t="s">
        <v>1151</v>
      </c>
      <c r="B514" s="9" t="s">
        <v>176</v>
      </c>
      <c r="C514" s="10" t="s">
        <v>24</v>
      </c>
      <c r="D514" s="9" t="s">
        <v>148</v>
      </c>
      <c r="E514" s="9" t="s">
        <v>529</v>
      </c>
      <c r="F514" s="11">
        <v>78939</v>
      </c>
      <c r="G514" s="10" t="s">
        <v>24</v>
      </c>
      <c r="H514" s="10" t="s">
        <v>25</v>
      </c>
      <c r="I514" s="13"/>
      <c r="J514" s="13"/>
      <c r="K514" s="10" t="s">
        <v>541</v>
      </c>
      <c r="L514" s="10" t="s">
        <v>77</v>
      </c>
      <c r="M514" s="10" t="s">
        <v>78</v>
      </c>
      <c r="N514" s="19">
        <v>513</v>
      </c>
    </row>
    <row r="515" spans="1:14" x14ac:dyDescent="0.2">
      <c r="A515" s="8" t="s">
        <v>1152</v>
      </c>
      <c r="B515" s="9" t="s">
        <v>1153</v>
      </c>
      <c r="C515" s="10" t="s">
        <v>54</v>
      </c>
      <c r="D515" s="9" t="s">
        <v>148</v>
      </c>
      <c r="E515" s="9" t="s">
        <v>336</v>
      </c>
      <c r="F515" s="11">
        <v>78714</v>
      </c>
      <c r="G515" s="10" t="s">
        <v>24</v>
      </c>
      <c r="H515" s="10" t="s">
        <v>25</v>
      </c>
      <c r="I515" s="11">
        <v>2000</v>
      </c>
      <c r="J515" s="13"/>
      <c r="K515" s="10" t="s">
        <v>541</v>
      </c>
      <c r="L515" s="10" t="s">
        <v>77</v>
      </c>
      <c r="M515" s="10" t="s">
        <v>78</v>
      </c>
      <c r="N515" s="19">
        <v>514</v>
      </c>
    </row>
    <row r="516" spans="1:14" x14ac:dyDescent="0.2">
      <c r="A516" s="16" t="s">
        <v>1154</v>
      </c>
      <c r="B516" s="17" t="s">
        <v>1155</v>
      </c>
      <c r="C516" s="14"/>
      <c r="D516" s="17" t="s">
        <v>148</v>
      </c>
      <c r="E516" s="17" t="s">
        <v>584</v>
      </c>
      <c r="F516" s="11">
        <v>78642</v>
      </c>
      <c r="G516" s="14" t="s">
        <v>24</v>
      </c>
      <c r="H516" s="14" t="s">
        <v>25</v>
      </c>
      <c r="I516" s="13"/>
      <c r="J516" s="13"/>
      <c r="K516" s="14" t="s">
        <v>541</v>
      </c>
      <c r="L516" s="14" t="s">
        <v>77</v>
      </c>
      <c r="M516" s="14" t="s">
        <v>78</v>
      </c>
      <c r="N516" s="19">
        <v>515</v>
      </c>
    </row>
    <row r="517" spans="1:14" x14ac:dyDescent="0.2">
      <c r="A517" s="8" t="s">
        <v>1156</v>
      </c>
      <c r="B517" s="9" t="s">
        <v>1157</v>
      </c>
      <c r="C517" s="14"/>
      <c r="D517" s="9" t="s">
        <v>148</v>
      </c>
      <c r="E517" s="9" t="s">
        <v>280</v>
      </c>
      <c r="F517" s="11">
        <v>78580</v>
      </c>
      <c r="G517" s="10" t="s">
        <v>24</v>
      </c>
      <c r="H517" s="10" t="s">
        <v>25</v>
      </c>
      <c r="I517" s="13"/>
      <c r="J517" s="13"/>
      <c r="K517" s="10" t="s">
        <v>541</v>
      </c>
      <c r="L517" s="10" t="s">
        <v>77</v>
      </c>
      <c r="M517" s="10" t="s">
        <v>78</v>
      </c>
      <c r="N517" s="19">
        <v>516</v>
      </c>
    </row>
    <row r="518" spans="1:14" hidden="1" x14ac:dyDescent="0.2">
      <c r="A518" s="8" t="s">
        <v>1158</v>
      </c>
      <c r="B518" s="9" t="s">
        <v>147</v>
      </c>
      <c r="C518" s="10" t="s">
        <v>41</v>
      </c>
      <c r="D518" s="9" t="s">
        <v>1159</v>
      </c>
      <c r="E518" s="9" t="s">
        <v>1160</v>
      </c>
      <c r="F518" s="12">
        <v>78575</v>
      </c>
      <c r="G518" s="18" t="s">
        <v>24</v>
      </c>
      <c r="H518" s="18" t="s">
        <v>25</v>
      </c>
      <c r="I518" s="12"/>
      <c r="J518" s="12"/>
      <c r="K518" s="18" t="s">
        <v>26</v>
      </c>
      <c r="L518" s="14" t="s">
        <v>27</v>
      </c>
      <c r="M518" s="14" t="s">
        <v>28</v>
      </c>
      <c r="N518" s="19">
        <v>517</v>
      </c>
    </row>
    <row r="519" spans="1:14" hidden="1" x14ac:dyDescent="0.2">
      <c r="A519" s="8" t="s">
        <v>1161</v>
      </c>
      <c r="B519" s="9" t="s">
        <v>479</v>
      </c>
      <c r="C519" s="10" t="s">
        <v>101</v>
      </c>
      <c r="D519" s="9" t="s">
        <v>1162</v>
      </c>
      <c r="E519" s="9" t="s">
        <v>331</v>
      </c>
      <c r="F519" s="11">
        <v>78498</v>
      </c>
      <c r="G519" s="10" t="s">
        <v>24</v>
      </c>
      <c r="H519" s="10" t="s">
        <v>25</v>
      </c>
      <c r="I519" s="13"/>
      <c r="J519" s="13"/>
      <c r="K519" s="10" t="s">
        <v>26</v>
      </c>
      <c r="L519" s="10" t="s">
        <v>27</v>
      </c>
      <c r="M519" s="10" t="s">
        <v>28</v>
      </c>
      <c r="N519" s="19">
        <v>518</v>
      </c>
    </row>
    <row r="520" spans="1:14" hidden="1" x14ac:dyDescent="0.2">
      <c r="A520" s="8" t="s">
        <v>1163</v>
      </c>
      <c r="B520" s="9" t="s">
        <v>642</v>
      </c>
      <c r="C520" s="10" t="s">
        <v>210</v>
      </c>
      <c r="D520" s="9" t="s">
        <v>1164</v>
      </c>
      <c r="E520" s="9" t="s">
        <v>38</v>
      </c>
      <c r="F520" s="11">
        <v>78413</v>
      </c>
      <c r="G520" s="14" t="s">
        <v>24</v>
      </c>
      <c r="H520" s="14" t="s">
        <v>25</v>
      </c>
      <c r="I520" s="12"/>
      <c r="J520" s="12"/>
      <c r="K520" s="14" t="s">
        <v>26</v>
      </c>
      <c r="L520" s="10" t="s">
        <v>27</v>
      </c>
      <c r="M520" s="10" t="s">
        <v>28</v>
      </c>
      <c r="N520" s="19">
        <v>519</v>
      </c>
    </row>
    <row r="521" spans="1:14" x14ac:dyDescent="0.2">
      <c r="A521" s="8" t="s">
        <v>1165</v>
      </c>
      <c r="B521" s="9" t="s">
        <v>40</v>
      </c>
      <c r="C521" s="10" t="s">
        <v>101</v>
      </c>
      <c r="D521" s="9" t="s">
        <v>148</v>
      </c>
      <c r="E521" s="9" t="s">
        <v>1166</v>
      </c>
      <c r="F521" s="11">
        <v>78389</v>
      </c>
      <c r="G521" s="10" t="s">
        <v>24</v>
      </c>
      <c r="H521" s="10" t="s">
        <v>25</v>
      </c>
      <c r="I521" s="11">
        <v>7500</v>
      </c>
      <c r="J521" s="13"/>
      <c r="K521" s="10" t="s">
        <v>541</v>
      </c>
      <c r="L521" s="10" t="s">
        <v>77</v>
      </c>
      <c r="M521" s="10" t="s">
        <v>78</v>
      </c>
      <c r="N521" s="19">
        <v>520</v>
      </c>
    </row>
    <row r="522" spans="1:14" x14ac:dyDescent="0.2">
      <c r="A522" s="8" t="s">
        <v>1167</v>
      </c>
      <c r="B522" s="9" t="s">
        <v>118</v>
      </c>
      <c r="C522" s="10" t="s">
        <v>157</v>
      </c>
      <c r="D522" s="9" t="s">
        <v>148</v>
      </c>
      <c r="E522" s="9" t="s">
        <v>453</v>
      </c>
      <c r="F522" s="11">
        <v>78359</v>
      </c>
      <c r="G522" s="10" t="s">
        <v>24</v>
      </c>
      <c r="H522" s="10" t="s">
        <v>25</v>
      </c>
      <c r="I522" s="13"/>
      <c r="J522" s="13"/>
      <c r="K522" s="10" t="s">
        <v>541</v>
      </c>
      <c r="L522" s="10" t="s">
        <v>77</v>
      </c>
      <c r="M522" s="10" t="s">
        <v>78</v>
      </c>
      <c r="N522" s="19">
        <v>521</v>
      </c>
    </row>
    <row r="523" spans="1:14" x14ac:dyDescent="0.2">
      <c r="A523" s="8" t="s">
        <v>1168</v>
      </c>
      <c r="B523" s="9" t="s">
        <v>1169</v>
      </c>
      <c r="C523" s="10" t="s">
        <v>54</v>
      </c>
      <c r="D523" s="9" t="s">
        <v>148</v>
      </c>
      <c r="E523" s="9" t="s">
        <v>219</v>
      </c>
      <c r="F523" s="12">
        <v>78358</v>
      </c>
      <c r="G523" s="18" t="s">
        <v>24</v>
      </c>
      <c r="H523" s="18" t="s">
        <v>25</v>
      </c>
      <c r="I523" s="12"/>
      <c r="J523" s="12"/>
      <c r="K523" s="18" t="s">
        <v>541</v>
      </c>
      <c r="L523" s="10" t="s">
        <v>77</v>
      </c>
      <c r="M523" s="10" t="s">
        <v>78</v>
      </c>
      <c r="N523" s="19">
        <v>522</v>
      </c>
    </row>
    <row r="524" spans="1:14" x14ac:dyDescent="0.2">
      <c r="A524" s="8" t="s">
        <v>1170</v>
      </c>
      <c r="B524" s="9" t="s">
        <v>391</v>
      </c>
      <c r="C524" s="10" t="s">
        <v>24</v>
      </c>
      <c r="D524" s="9" t="s">
        <v>148</v>
      </c>
      <c r="E524" s="9" t="s">
        <v>354</v>
      </c>
      <c r="F524" s="13">
        <v>78303</v>
      </c>
      <c r="G524" s="10" t="s">
        <v>24</v>
      </c>
      <c r="H524" s="18" t="s">
        <v>25</v>
      </c>
      <c r="I524" s="13"/>
      <c r="J524" s="13"/>
      <c r="K524" s="18" t="s">
        <v>541</v>
      </c>
      <c r="L524" s="10" t="s">
        <v>77</v>
      </c>
      <c r="M524" s="14" t="s">
        <v>78</v>
      </c>
      <c r="N524" s="19">
        <v>523</v>
      </c>
    </row>
    <row r="525" spans="1:14" x14ac:dyDescent="0.2">
      <c r="A525" s="8" t="s">
        <v>1171</v>
      </c>
      <c r="B525" s="9" t="s">
        <v>1172</v>
      </c>
      <c r="C525" s="14"/>
      <c r="D525" s="9" t="s">
        <v>148</v>
      </c>
      <c r="E525" s="9" t="s">
        <v>280</v>
      </c>
      <c r="F525" s="12">
        <v>78282</v>
      </c>
      <c r="G525" s="10" t="s">
        <v>24</v>
      </c>
      <c r="H525" s="18" t="s">
        <v>25</v>
      </c>
      <c r="I525" s="12"/>
      <c r="J525" s="12"/>
      <c r="K525" s="18" t="s">
        <v>541</v>
      </c>
      <c r="L525" s="10" t="s">
        <v>77</v>
      </c>
      <c r="M525" s="10" t="s">
        <v>78</v>
      </c>
      <c r="N525" s="19">
        <v>524</v>
      </c>
    </row>
    <row r="526" spans="1:14" x14ac:dyDescent="0.2">
      <c r="A526" s="8" t="s">
        <v>1173</v>
      </c>
      <c r="B526" s="9" t="s">
        <v>333</v>
      </c>
      <c r="C526" s="10" t="s">
        <v>294</v>
      </c>
      <c r="D526" s="9" t="s">
        <v>148</v>
      </c>
      <c r="E526" s="9" t="s">
        <v>569</v>
      </c>
      <c r="F526" s="11">
        <v>78269</v>
      </c>
      <c r="G526" s="10" t="s">
        <v>24</v>
      </c>
      <c r="H526" s="10" t="s">
        <v>25</v>
      </c>
      <c r="I526" s="13"/>
      <c r="J526" s="13"/>
      <c r="K526" s="10" t="s">
        <v>541</v>
      </c>
      <c r="L526" s="10" t="s">
        <v>77</v>
      </c>
      <c r="M526" s="10" t="s">
        <v>78</v>
      </c>
      <c r="N526" s="19">
        <v>525</v>
      </c>
    </row>
    <row r="527" spans="1:14" x14ac:dyDescent="0.2">
      <c r="A527" s="8" t="s">
        <v>1174</v>
      </c>
      <c r="B527" s="9" t="s">
        <v>624</v>
      </c>
      <c r="C527" s="10" t="s">
        <v>24</v>
      </c>
      <c r="D527" s="9" t="s">
        <v>148</v>
      </c>
      <c r="E527" s="9" t="s">
        <v>490</v>
      </c>
      <c r="F527" s="11">
        <v>78227</v>
      </c>
      <c r="G527" s="10" t="s">
        <v>24</v>
      </c>
      <c r="H527" s="10" t="s">
        <v>25</v>
      </c>
      <c r="I527" s="13"/>
      <c r="J527" s="13"/>
      <c r="K527" s="10" t="s">
        <v>541</v>
      </c>
      <c r="L527" s="10" t="s">
        <v>77</v>
      </c>
      <c r="M527" s="10" t="s">
        <v>78</v>
      </c>
      <c r="N527" s="19">
        <v>526</v>
      </c>
    </row>
    <row r="528" spans="1:14" x14ac:dyDescent="0.2">
      <c r="A528" s="8" t="s">
        <v>1175</v>
      </c>
      <c r="B528" s="9" t="s">
        <v>1176</v>
      </c>
      <c r="C528" s="10" t="s">
        <v>136</v>
      </c>
      <c r="D528" s="9" t="s">
        <v>148</v>
      </c>
      <c r="E528" s="9" t="s">
        <v>758</v>
      </c>
      <c r="F528" s="13">
        <v>78004</v>
      </c>
      <c r="G528" s="14" t="s">
        <v>24</v>
      </c>
      <c r="H528" s="14" t="s">
        <v>25</v>
      </c>
      <c r="I528" s="12"/>
      <c r="J528" s="12"/>
      <c r="K528" s="14" t="s">
        <v>541</v>
      </c>
      <c r="L528" s="10" t="s">
        <v>77</v>
      </c>
      <c r="M528" s="10" t="s">
        <v>78</v>
      </c>
      <c r="N528" s="19">
        <v>527</v>
      </c>
    </row>
    <row r="529" spans="1:14" x14ac:dyDescent="0.2">
      <c r="A529" s="16" t="s">
        <v>1177</v>
      </c>
      <c r="B529" s="17" t="s">
        <v>40</v>
      </c>
      <c r="C529" s="14" t="s">
        <v>157</v>
      </c>
      <c r="D529" s="17" t="s">
        <v>148</v>
      </c>
      <c r="E529" s="17" t="s">
        <v>106</v>
      </c>
      <c r="F529" s="13">
        <v>77926</v>
      </c>
      <c r="G529" s="10" t="s">
        <v>75</v>
      </c>
      <c r="H529" s="14" t="s">
        <v>25</v>
      </c>
      <c r="I529" s="13"/>
      <c r="J529" s="13"/>
      <c r="K529" s="14" t="s">
        <v>76</v>
      </c>
      <c r="L529" s="14" t="s">
        <v>77</v>
      </c>
      <c r="M529" s="14" t="s">
        <v>78</v>
      </c>
      <c r="N529" s="19">
        <v>528</v>
      </c>
    </row>
    <row r="530" spans="1:14" x14ac:dyDescent="0.2">
      <c r="A530" s="8" t="s">
        <v>1178</v>
      </c>
      <c r="B530" s="9" t="s">
        <v>1032</v>
      </c>
      <c r="C530" s="14" t="s">
        <v>166</v>
      </c>
      <c r="D530" s="9" t="s">
        <v>148</v>
      </c>
      <c r="E530" s="9" t="s">
        <v>219</v>
      </c>
      <c r="F530" s="11">
        <v>77892</v>
      </c>
      <c r="G530" s="14" t="s">
        <v>24</v>
      </c>
      <c r="H530" s="14" t="s">
        <v>25</v>
      </c>
      <c r="I530" s="13"/>
      <c r="J530" s="13"/>
      <c r="K530" s="14" t="s">
        <v>541</v>
      </c>
      <c r="L530" s="10" t="s">
        <v>77</v>
      </c>
      <c r="M530" s="10" t="s">
        <v>78</v>
      </c>
      <c r="N530" s="19">
        <v>529</v>
      </c>
    </row>
    <row r="531" spans="1:14" x14ac:dyDescent="0.2">
      <c r="A531" s="8" t="s">
        <v>1179</v>
      </c>
      <c r="B531" s="9" t="s">
        <v>249</v>
      </c>
      <c r="C531" s="10" t="s">
        <v>59</v>
      </c>
      <c r="D531" s="9" t="s">
        <v>148</v>
      </c>
      <c r="E531" s="9" t="s">
        <v>354</v>
      </c>
      <c r="F531" s="11">
        <v>77853</v>
      </c>
      <c r="G531" s="10" t="s">
        <v>24</v>
      </c>
      <c r="H531" s="10" t="s">
        <v>25</v>
      </c>
      <c r="I531" s="11">
        <v>3000</v>
      </c>
      <c r="J531" s="13"/>
      <c r="K531" s="10" t="s">
        <v>541</v>
      </c>
      <c r="L531" s="10" t="s">
        <v>77</v>
      </c>
      <c r="M531" s="10" t="s">
        <v>78</v>
      </c>
      <c r="N531" s="19">
        <v>530</v>
      </c>
    </row>
    <row r="532" spans="1:14" x14ac:dyDescent="0.2">
      <c r="A532" s="8" t="s">
        <v>1180</v>
      </c>
      <c r="B532" s="9" t="s">
        <v>20</v>
      </c>
      <c r="C532" s="10" t="s">
        <v>166</v>
      </c>
      <c r="D532" s="9" t="s">
        <v>148</v>
      </c>
      <c r="E532" s="9" t="s">
        <v>529</v>
      </c>
      <c r="F532" s="11">
        <v>77823</v>
      </c>
      <c r="G532" s="10" t="s">
        <v>24</v>
      </c>
      <c r="H532" s="10" t="s">
        <v>25</v>
      </c>
      <c r="I532" s="13"/>
      <c r="J532" s="13"/>
      <c r="K532" s="10" t="s">
        <v>541</v>
      </c>
      <c r="L532" s="10" t="s">
        <v>77</v>
      </c>
      <c r="M532" s="10" t="s">
        <v>78</v>
      </c>
      <c r="N532" s="19">
        <v>531</v>
      </c>
    </row>
    <row r="533" spans="1:14" x14ac:dyDescent="0.2">
      <c r="A533" s="8" t="s">
        <v>933</v>
      </c>
      <c r="B533" s="9" t="s">
        <v>118</v>
      </c>
      <c r="C533" s="10" t="s">
        <v>101</v>
      </c>
      <c r="D533" s="9" t="s">
        <v>148</v>
      </c>
      <c r="E533" s="9" t="s">
        <v>328</v>
      </c>
      <c r="F533" s="11">
        <v>77816</v>
      </c>
      <c r="G533" s="10" t="s">
        <v>24</v>
      </c>
      <c r="H533" s="10" t="s">
        <v>25</v>
      </c>
      <c r="I533" s="13"/>
      <c r="J533" s="13"/>
      <c r="K533" s="10" t="s">
        <v>541</v>
      </c>
      <c r="L533" s="10" t="s">
        <v>77</v>
      </c>
      <c r="M533" s="10" t="s">
        <v>78</v>
      </c>
      <c r="N533" s="19">
        <v>532</v>
      </c>
    </row>
    <row r="534" spans="1:14" x14ac:dyDescent="0.2">
      <c r="A534" s="8" t="s">
        <v>1181</v>
      </c>
      <c r="B534" s="9" t="s">
        <v>1182</v>
      </c>
      <c r="C534" s="14"/>
      <c r="D534" s="9" t="s">
        <v>148</v>
      </c>
      <c r="E534" s="9" t="s">
        <v>677</v>
      </c>
      <c r="F534" s="13">
        <v>77808</v>
      </c>
      <c r="G534" s="14" t="s">
        <v>24</v>
      </c>
      <c r="H534" s="14" t="s">
        <v>25</v>
      </c>
      <c r="I534" s="12"/>
      <c r="J534" s="12"/>
      <c r="K534" s="14" t="s">
        <v>541</v>
      </c>
      <c r="L534" s="10" t="s">
        <v>77</v>
      </c>
      <c r="M534" s="10" t="s">
        <v>78</v>
      </c>
      <c r="N534" s="19">
        <v>533</v>
      </c>
    </row>
    <row r="535" spans="1:14" x14ac:dyDescent="0.2">
      <c r="A535" s="8" t="s">
        <v>1183</v>
      </c>
      <c r="B535" s="9" t="s">
        <v>1184</v>
      </c>
      <c r="C535" s="14"/>
      <c r="D535" s="9" t="s">
        <v>148</v>
      </c>
      <c r="E535" s="9" t="s">
        <v>336</v>
      </c>
      <c r="F535" s="11">
        <v>77803</v>
      </c>
      <c r="G535" s="10" t="s">
        <v>75</v>
      </c>
      <c r="H535" s="10" t="s">
        <v>25</v>
      </c>
      <c r="I535" s="11">
        <v>750</v>
      </c>
      <c r="J535" s="13"/>
      <c r="K535" s="10" t="s">
        <v>76</v>
      </c>
      <c r="L535" s="10" t="s">
        <v>77</v>
      </c>
      <c r="M535" s="10" t="s">
        <v>78</v>
      </c>
      <c r="N535" s="19">
        <v>534</v>
      </c>
    </row>
    <row r="536" spans="1:14" x14ac:dyDescent="0.2">
      <c r="A536" s="8" t="s">
        <v>1185</v>
      </c>
      <c r="B536" s="9" t="s">
        <v>1186</v>
      </c>
      <c r="C536" s="10" t="s">
        <v>59</v>
      </c>
      <c r="D536" s="9" t="s">
        <v>148</v>
      </c>
      <c r="E536" s="9" t="s">
        <v>354</v>
      </c>
      <c r="F536" s="11">
        <v>77763</v>
      </c>
      <c r="G536" s="10" t="s">
        <v>75</v>
      </c>
      <c r="H536" s="10" t="s">
        <v>25</v>
      </c>
      <c r="I536" s="13"/>
      <c r="J536" s="13"/>
      <c r="K536" s="10" t="s">
        <v>76</v>
      </c>
      <c r="L536" s="10" t="s">
        <v>77</v>
      </c>
      <c r="M536" s="10" t="s">
        <v>78</v>
      </c>
      <c r="N536" s="19">
        <v>535</v>
      </c>
    </row>
    <row r="537" spans="1:14" x14ac:dyDescent="0.2">
      <c r="A537" s="16" t="s">
        <v>1187</v>
      </c>
      <c r="B537" s="17" t="s">
        <v>1188</v>
      </c>
      <c r="C537" s="10" t="s">
        <v>24</v>
      </c>
      <c r="D537" s="17" t="s">
        <v>207</v>
      </c>
      <c r="E537" s="17" t="s">
        <v>231</v>
      </c>
      <c r="F537" s="11">
        <v>77763</v>
      </c>
      <c r="G537" s="10" t="s">
        <v>75</v>
      </c>
      <c r="H537" s="10" t="s">
        <v>25</v>
      </c>
      <c r="I537" s="12"/>
      <c r="J537" s="12"/>
      <c r="K537" s="14" t="s">
        <v>76</v>
      </c>
      <c r="L537" s="14" t="s">
        <v>77</v>
      </c>
      <c r="M537" s="14" t="s">
        <v>78</v>
      </c>
      <c r="N537" s="19">
        <v>536</v>
      </c>
    </row>
    <row r="538" spans="1:14" hidden="1" x14ac:dyDescent="0.2">
      <c r="A538" s="8" t="s">
        <v>1189</v>
      </c>
      <c r="B538" s="9" t="s">
        <v>946</v>
      </c>
      <c r="C538" s="10" t="s">
        <v>24</v>
      </c>
      <c r="D538" s="9" t="s">
        <v>1190</v>
      </c>
      <c r="E538" s="9" t="s">
        <v>70</v>
      </c>
      <c r="F538" s="11">
        <v>77676</v>
      </c>
      <c r="G538" s="10" t="s">
        <v>24</v>
      </c>
      <c r="H538" s="10" t="s">
        <v>25</v>
      </c>
      <c r="I538" s="13"/>
      <c r="J538" s="13"/>
      <c r="K538" s="10" t="s">
        <v>26</v>
      </c>
      <c r="L538" s="10" t="s">
        <v>27</v>
      </c>
      <c r="M538" s="10" t="s">
        <v>28</v>
      </c>
      <c r="N538" s="19">
        <v>537</v>
      </c>
    </row>
    <row r="539" spans="1:14" hidden="1" x14ac:dyDescent="0.2">
      <c r="A539" s="8" t="s">
        <v>370</v>
      </c>
      <c r="B539" s="9" t="s">
        <v>1191</v>
      </c>
      <c r="C539" s="10" t="s">
        <v>31</v>
      </c>
      <c r="D539" s="9" t="s">
        <v>1192</v>
      </c>
      <c r="E539" s="9" t="s">
        <v>477</v>
      </c>
      <c r="F539" s="11">
        <v>77639</v>
      </c>
      <c r="G539" s="10" t="s">
        <v>24</v>
      </c>
      <c r="H539" s="10" t="s">
        <v>25</v>
      </c>
      <c r="I539" s="13"/>
      <c r="J539" s="13"/>
      <c r="K539" s="10" t="s">
        <v>26</v>
      </c>
      <c r="L539" s="10" t="s">
        <v>27</v>
      </c>
      <c r="M539" s="10" t="s">
        <v>28</v>
      </c>
      <c r="N539" s="19">
        <v>538</v>
      </c>
    </row>
    <row r="540" spans="1:14" hidden="1" x14ac:dyDescent="0.2">
      <c r="A540" s="8" t="s">
        <v>1193</v>
      </c>
      <c r="B540" s="9" t="s">
        <v>350</v>
      </c>
      <c r="C540" s="10" t="s">
        <v>24</v>
      </c>
      <c r="D540" s="9" t="s">
        <v>1194</v>
      </c>
      <c r="E540" s="9" t="s">
        <v>67</v>
      </c>
      <c r="F540" s="11">
        <v>77618</v>
      </c>
      <c r="G540" s="10" t="s">
        <v>24</v>
      </c>
      <c r="H540" s="10" t="s">
        <v>25</v>
      </c>
      <c r="I540" s="12"/>
      <c r="J540" s="12"/>
      <c r="K540" s="10" t="s">
        <v>34</v>
      </c>
      <c r="L540" s="10" t="s">
        <v>27</v>
      </c>
      <c r="M540" s="10" t="s">
        <v>35</v>
      </c>
      <c r="N540" s="19">
        <v>539</v>
      </c>
    </row>
    <row r="541" spans="1:14" x14ac:dyDescent="0.2">
      <c r="A541" s="8" t="s">
        <v>1195</v>
      </c>
      <c r="B541" s="9" t="s">
        <v>293</v>
      </c>
      <c r="C541" s="10" t="s">
        <v>45</v>
      </c>
      <c r="D541" s="9" t="s">
        <v>148</v>
      </c>
      <c r="E541" s="9" t="s">
        <v>453</v>
      </c>
      <c r="F541" s="11">
        <v>77482</v>
      </c>
      <c r="G541" s="10" t="s">
        <v>75</v>
      </c>
      <c r="H541" s="10" t="s">
        <v>25</v>
      </c>
      <c r="I541" s="12"/>
      <c r="J541" s="12"/>
      <c r="K541" s="10" t="s">
        <v>76</v>
      </c>
      <c r="L541" s="10" t="s">
        <v>77</v>
      </c>
      <c r="M541" s="10" t="s">
        <v>78</v>
      </c>
      <c r="N541" s="19">
        <v>540</v>
      </c>
    </row>
    <row r="542" spans="1:14" x14ac:dyDescent="0.2">
      <c r="A542" s="8" t="s">
        <v>1196</v>
      </c>
      <c r="B542" s="9" t="s">
        <v>1197</v>
      </c>
      <c r="C542" s="10" t="s">
        <v>157</v>
      </c>
      <c r="D542" s="9" t="s">
        <v>207</v>
      </c>
      <c r="E542" s="9" t="s">
        <v>106</v>
      </c>
      <c r="F542" s="11">
        <v>77334</v>
      </c>
      <c r="G542" s="10" t="s">
        <v>24</v>
      </c>
      <c r="H542" s="10" t="s">
        <v>25</v>
      </c>
      <c r="I542" s="11">
        <v>12065</v>
      </c>
      <c r="J542" s="13"/>
      <c r="K542" s="10" t="s">
        <v>541</v>
      </c>
      <c r="L542" s="10" t="s">
        <v>77</v>
      </c>
      <c r="M542" s="10" t="s">
        <v>78</v>
      </c>
      <c r="N542" s="19">
        <v>541</v>
      </c>
    </row>
    <row r="543" spans="1:14" x14ac:dyDescent="0.2">
      <c r="A543" s="8" t="s">
        <v>1198</v>
      </c>
      <c r="B543" s="9" t="s">
        <v>1186</v>
      </c>
      <c r="C543" s="10" t="s">
        <v>59</v>
      </c>
      <c r="D543" s="9" t="s">
        <v>148</v>
      </c>
      <c r="E543" s="9" t="s">
        <v>418</v>
      </c>
      <c r="F543" s="11">
        <v>77216</v>
      </c>
      <c r="G543" s="10" t="s">
        <v>24</v>
      </c>
      <c r="H543" s="10" t="s">
        <v>25</v>
      </c>
      <c r="I543" s="13"/>
      <c r="J543" s="13"/>
      <c r="K543" s="10" t="s">
        <v>541</v>
      </c>
      <c r="L543" s="10" t="s">
        <v>77</v>
      </c>
      <c r="M543" s="10" t="s">
        <v>78</v>
      </c>
      <c r="N543" s="19">
        <v>542</v>
      </c>
    </row>
    <row r="544" spans="1:14" x14ac:dyDescent="0.2">
      <c r="A544" s="8" t="s">
        <v>501</v>
      </c>
      <c r="B544" s="9" t="s">
        <v>1199</v>
      </c>
      <c r="C544" s="14"/>
      <c r="D544" s="9" t="s">
        <v>148</v>
      </c>
      <c r="E544" s="9" t="s">
        <v>536</v>
      </c>
      <c r="F544" s="11">
        <v>77170</v>
      </c>
      <c r="G544" s="10" t="s">
        <v>24</v>
      </c>
      <c r="H544" s="10" t="s">
        <v>25</v>
      </c>
      <c r="I544" s="13"/>
      <c r="J544" s="13"/>
      <c r="K544" s="10" t="s">
        <v>541</v>
      </c>
      <c r="L544" s="10" t="s">
        <v>77</v>
      </c>
      <c r="M544" s="10" t="s">
        <v>78</v>
      </c>
      <c r="N544" s="19">
        <v>543</v>
      </c>
    </row>
    <row r="545" spans="1:14" hidden="1" x14ac:dyDescent="0.2">
      <c r="A545" s="8" t="s">
        <v>1200</v>
      </c>
      <c r="B545" s="9" t="s">
        <v>1201</v>
      </c>
      <c r="C545" s="10" t="s">
        <v>54</v>
      </c>
      <c r="D545" s="9" t="s">
        <v>1202</v>
      </c>
      <c r="E545" s="9" t="s">
        <v>1203</v>
      </c>
      <c r="F545" s="12">
        <v>77098</v>
      </c>
      <c r="G545" s="18" t="s">
        <v>24</v>
      </c>
      <c r="H545" s="18" t="s">
        <v>25</v>
      </c>
      <c r="I545" s="12"/>
      <c r="J545" s="12"/>
      <c r="K545" s="18" t="s">
        <v>26</v>
      </c>
      <c r="L545" s="10" t="s">
        <v>27</v>
      </c>
      <c r="M545" s="10" t="s">
        <v>28</v>
      </c>
      <c r="N545" s="19">
        <v>544</v>
      </c>
    </row>
    <row r="546" spans="1:14" x14ac:dyDescent="0.2">
      <c r="A546" s="8" t="s">
        <v>1204</v>
      </c>
      <c r="B546" s="9" t="s">
        <v>956</v>
      </c>
      <c r="C546" s="10" t="s">
        <v>197</v>
      </c>
      <c r="D546" s="9" t="s">
        <v>148</v>
      </c>
      <c r="E546" s="9" t="s">
        <v>1205</v>
      </c>
      <c r="F546" s="11">
        <v>77090</v>
      </c>
      <c r="G546" s="10" t="s">
        <v>24</v>
      </c>
      <c r="H546" s="10" t="s">
        <v>25</v>
      </c>
      <c r="I546" s="13"/>
      <c r="J546" s="13"/>
      <c r="K546" s="10" t="s">
        <v>541</v>
      </c>
      <c r="L546" s="10" t="s">
        <v>77</v>
      </c>
      <c r="M546" s="10" t="s">
        <v>78</v>
      </c>
      <c r="N546" s="19">
        <v>545</v>
      </c>
    </row>
    <row r="547" spans="1:14" x14ac:dyDescent="0.2">
      <c r="A547" s="8" t="s">
        <v>1206</v>
      </c>
      <c r="B547" s="9" t="s">
        <v>1207</v>
      </c>
      <c r="C547" s="10" t="s">
        <v>81</v>
      </c>
      <c r="D547" s="9" t="s">
        <v>148</v>
      </c>
      <c r="E547" s="9" t="s">
        <v>466</v>
      </c>
      <c r="F547" s="13">
        <v>77072</v>
      </c>
      <c r="G547" s="14" t="s">
        <v>24</v>
      </c>
      <c r="H547" s="14" t="s">
        <v>25</v>
      </c>
      <c r="I547" s="13"/>
      <c r="J547" s="13"/>
      <c r="K547" s="14" t="s">
        <v>541</v>
      </c>
      <c r="L547" s="10" t="s">
        <v>77</v>
      </c>
      <c r="M547" s="10" t="s">
        <v>78</v>
      </c>
      <c r="N547" s="19">
        <v>546</v>
      </c>
    </row>
    <row r="548" spans="1:14" x14ac:dyDescent="0.2">
      <c r="A548" s="8" t="s">
        <v>1208</v>
      </c>
      <c r="B548" s="9" t="s">
        <v>1209</v>
      </c>
      <c r="C548" s="10" t="s">
        <v>24</v>
      </c>
      <c r="D548" s="9" t="s">
        <v>769</v>
      </c>
      <c r="E548" s="9" t="s">
        <v>229</v>
      </c>
      <c r="F548" s="12">
        <v>77043</v>
      </c>
      <c r="G548" s="10" t="s">
        <v>24</v>
      </c>
      <c r="H548" s="18" t="s">
        <v>25</v>
      </c>
      <c r="I548" s="12"/>
      <c r="J548" s="12"/>
      <c r="K548" s="18" t="s">
        <v>541</v>
      </c>
      <c r="L548" s="10" t="s">
        <v>77</v>
      </c>
      <c r="M548" s="10" t="s">
        <v>78</v>
      </c>
      <c r="N548" s="19">
        <v>547</v>
      </c>
    </row>
    <row r="549" spans="1:14" hidden="1" x14ac:dyDescent="0.2">
      <c r="A549" s="8" t="s">
        <v>567</v>
      </c>
      <c r="B549" s="9" t="s">
        <v>49</v>
      </c>
      <c r="C549" s="10" t="s">
        <v>101</v>
      </c>
      <c r="D549" s="9" t="s">
        <v>1210</v>
      </c>
      <c r="E549" s="9" t="s">
        <v>131</v>
      </c>
      <c r="F549" s="11">
        <v>77014</v>
      </c>
      <c r="G549" s="10" t="s">
        <v>24</v>
      </c>
      <c r="H549" s="10" t="s">
        <v>25</v>
      </c>
      <c r="I549" s="12"/>
      <c r="J549" s="12"/>
      <c r="K549" s="10" t="s">
        <v>132</v>
      </c>
      <c r="L549" s="10" t="s">
        <v>27</v>
      </c>
      <c r="M549" s="10" t="s">
        <v>133</v>
      </c>
      <c r="N549" s="19">
        <v>548</v>
      </c>
    </row>
    <row r="550" spans="1:14" x14ac:dyDescent="0.2">
      <c r="A550" s="8" t="s">
        <v>180</v>
      </c>
      <c r="B550" s="9" t="s">
        <v>1211</v>
      </c>
      <c r="C550" s="14"/>
      <c r="D550" s="9" t="s">
        <v>148</v>
      </c>
      <c r="E550" s="9" t="s">
        <v>354</v>
      </c>
      <c r="F550" s="11">
        <v>76992</v>
      </c>
      <c r="G550" s="14" t="s">
        <v>24</v>
      </c>
      <c r="H550" s="14" t="s">
        <v>25</v>
      </c>
      <c r="I550" s="13"/>
      <c r="J550" s="13"/>
      <c r="K550" s="14" t="s">
        <v>541</v>
      </c>
      <c r="L550" s="10" t="s">
        <v>77</v>
      </c>
      <c r="M550" s="10" t="s">
        <v>78</v>
      </c>
      <c r="N550" s="19">
        <v>549</v>
      </c>
    </row>
    <row r="551" spans="1:14" x14ac:dyDescent="0.2">
      <c r="A551" s="8" t="s">
        <v>1212</v>
      </c>
      <c r="B551" s="17" t="s">
        <v>1213</v>
      </c>
      <c r="C551" s="14" t="s">
        <v>31</v>
      </c>
      <c r="D551" s="38" t="s">
        <v>2727</v>
      </c>
      <c r="E551" s="17" t="s">
        <v>758</v>
      </c>
      <c r="F551" s="13">
        <v>76974</v>
      </c>
      <c r="G551" s="10" t="s">
        <v>75</v>
      </c>
      <c r="H551" s="14" t="s">
        <v>25</v>
      </c>
      <c r="I551" s="13">
        <v>3273</v>
      </c>
      <c r="J551" s="13"/>
      <c r="K551" s="14" t="s">
        <v>76</v>
      </c>
      <c r="L551" s="14" t="s">
        <v>77</v>
      </c>
      <c r="M551" s="14" t="s">
        <v>78</v>
      </c>
      <c r="N551" s="19">
        <v>550</v>
      </c>
    </row>
    <row r="552" spans="1:14" x14ac:dyDescent="0.2">
      <c r="A552" s="8" t="s">
        <v>1214</v>
      </c>
      <c r="B552" s="9" t="s">
        <v>1032</v>
      </c>
      <c r="C552" s="10" t="s">
        <v>157</v>
      </c>
      <c r="D552" s="9" t="s">
        <v>148</v>
      </c>
      <c r="E552" s="9" t="s">
        <v>280</v>
      </c>
      <c r="F552" s="11">
        <v>76932</v>
      </c>
      <c r="G552" s="10" t="s">
        <v>24</v>
      </c>
      <c r="H552" s="10" t="s">
        <v>25</v>
      </c>
      <c r="I552" s="13"/>
      <c r="J552" s="13"/>
      <c r="K552" s="10" t="s">
        <v>541</v>
      </c>
      <c r="L552" s="10" t="s">
        <v>77</v>
      </c>
      <c r="M552" s="10" t="s">
        <v>78</v>
      </c>
      <c r="N552" s="19">
        <v>551</v>
      </c>
    </row>
    <row r="553" spans="1:14" hidden="1" x14ac:dyDescent="0.2">
      <c r="A553" s="8" t="s">
        <v>1215</v>
      </c>
      <c r="B553" s="9" t="s">
        <v>1216</v>
      </c>
      <c r="C553" s="14"/>
      <c r="D553" s="9" t="s">
        <v>1217</v>
      </c>
      <c r="E553" s="9" t="s">
        <v>67</v>
      </c>
      <c r="F553" s="11">
        <v>76782</v>
      </c>
      <c r="G553" s="10" t="s">
        <v>24</v>
      </c>
      <c r="H553" s="14" t="s">
        <v>25</v>
      </c>
      <c r="I553" s="12"/>
      <c r="J553" s="12"/>
      <c r="K553" s="14" t="s">
        <v>26</v>
      </c>
      <c r="L553" s="10" t="s">
        <v>27</v>
      </c>
      <c r="M553" s="10" t="s">
        <v>28</v>
      </c>
      <c r="N553" s="19">
        <v>552</v>
      </c>
    </row>
    <row r="554" spans="1:14" x14ac:dyDescent="0.2">
      <c r="A554" s="8" t="s">
        <v>1218</v>
      </c>
      <c r="B554" s="9" t="s">
        <v>1219</v>
      </c>
      <c r="C554" s="14"/>
      <c r="D554" s="9" t="s">
        <v>148</v>
      </c>
      <c r="E554" s="9" t="s">
        <v>328</v>
      </c>
      <c r="F554" s="11">
        <v>76776</v>
      </c>
      <c r="G554" s="10" t="s">
        <v>24</v>
      </c>
      <c r="H554" s="10" t="s">
        <v>25</v>
      </c>
      <c r="I554" s="11">
        <v>500</v>
      </c>
      <c r="J554" s="13"/>
      <c r="K554" s="10" t="s">
        <v>541</v>
      </c>
      <c r="L554" s="10" t="s">
        <v>77</v>
      </c>
      <c r="M554" s="10" t="s">
        <v>78</v>
      </c>
      <c r="N554" s="19">
        <v>553</v>
      </c>
    </row>
    <row r="555" spans="1:14" x14ac:dyDescent="0.2">
      <c r="A555" s="8" t="s">
        <v>1220</v>
      </c>
      <c r="B555" s="9" t="s">
        <v>1221</v>
      </c>
      <c r="C555" s="10" t="s">
        <v>21</v>
      </c>
      <c r="D555" s="9" t="s">
        <v>148</v>
      </c>
      <c r="E555" s="9" t="s">
        <v>324</v>
      </c>
      <c r="F555" s="11">
        <v>76759</v>
      </c>
      <c r="G555" s="10" t="s">
        <v>24</v>
      </c>
      <c r="H555" s="10" t="s">
        <v>25</v>
      </c>
      <c r="I555" s="13"/>
      <c r="J555" s="13"/>
      <c r="K555" s="10" t="s">
        <v>541</v>
      </c>
      <c r="L555" s="10" t="s">
        <v>77</v>
      </c>
      <c r="M555" s="10" t="s">
        <v>78</v>
      </c>
      <c r="N555" s="19">
        <v>554</v>
      </c>
    </row>
    <row r="556" spans="1:14" x14ac:dyDescent="0.2">
      <c r="A556" s="8" t="s">
        <v>1222</v>
      </c>
      <c r="B556" s="9" t="s">
        <v>237</v>
      </c>
      <c r="C556" s="10" t="s">
        <v>31</v>
      </c>
      <c r="D556" s="9" t="s">
        <v>148</v>
      </c>
      <c r="E556" s="9" t="s">
        <v>1205</v>
      </c>
      <c r="F556" s="11">
        <v>76753</v>
      </c>
      <c r="G556" s="10" t="s">
        <v>24</v>
      </c>
      <c r="H556" s="10" t="s">
        <v>25</v>
      </c>
      <c r="I556" s="13"/>
      <c r="J556" s="13"/>
      <c r="K556" s="10" t="s">
        <v>541</v>
      </c>
      <c r="L556" s="10" t="s">
        <v>77</v>
      </c>
      <c r="M556" s="10" t="s">
        <v>78</v>
      </c>
      <c r="N556" s="19">
        <v>555</v>
      </c>
    </row>
    <row r="557" spans="1:14" hidden="1" x14ac:dyDescent="0.2">
      <c r="A557" s="8" t="s">
        <v>1223</v>
      </c>
      <c r="B557" s="9" t="s">
        <v>356</v>
      </c>
      <c r="C557" s="10" t="s">
        <v>41</v>
      </c>
      <c r="D557" s="9" t="s">
        <v>1224</v>
      </c>
      <c r="E557" s="9" t="s">
        <v>70</v>
      </c>
      <c r="F557" s="11">
        <v>76651</v>
      </c>
      <c r="G557" s="10" t="s">
        <v>24</v>
      </c>
      <c r="H557" s="10" t="s">
        <v>25</v>
      </c>
      <c r="I557" s="13"/>
      <c r="J557" s="13"/>
      <c r="K557" s="10" t="s">
        <v>26</v>
      </c>
      <c r="L557" s="10" t="s">
        <v>27</v>
      </c>
      <c r="M557" s="10" t="s">
        <v>28</v>
      </c>
      <c r="N557" s="19">
        <v>556</v>
      </c>
    </row>
    <row r="558" spans="1:14" hidden="1" x14ac:dyDescent="0.2">
      <c r="A558" s="8" t="s">
        <v>1225</v>
      </c>
      <c r="B558" s="9" t="s">
        <v>1226</v>
      </c>
      <c r="C558" s="10" t="s">
        <v>75</v>
      </c>
      <c r="D558" s="9" t="s">
        <v>1227</v>
      </c>
      <c r="E558" s="9" t="s">
        <v>493</v>
      </c>
      <c r="F558" s="11">
        <v>76607</v>
      </c>
      <c r="G558" s="18" t="s">
        <v>24</v>
      </c>
      <c r="H558" s="18" t="s">
        <v>25</v>
      </c>
      <c r="I558" s="12"/>
      <c r="J558" s="12"/>
      <c r="K558" s="18" t="s">
        <v>26</v>
      </c>
      <c r="L558" s="10" t="s">
        <v>27</v>
      </c>
      <c r="M558" s="10" t="s">
        <v>28</v>
      </c>
      <c r="N558" s="19">
        <v>557</v>
      </c>
    </row>
    <row r="559" spans="1:14" hidden="1" x14ac:dyDescent="0.2">
      <c r="A559" s="8" t="s">
        <v>366</v>
      </c>
      <c r="B559" s="9" t="s">
        <v>362</v>
      </c>
      <c r="C559" s="10" t="s">
        <v>75</v>
      </c>
      <c r="D559" s="9" t="s">
        <v>1228</v>
      </c>
      <c r="E559" s="9" t="s">
        <v>1229</v>
      </c>
      <c r="F559" s="11">
        <v>76583</v>
      </c>
      <c r="G559" s="10" t="s">
        <v>24</v>
      </c>
      <c r="H559" s="10" t="s">
        <v>25</v>
      </c>
      <c r="I559" s="13"/>
      <c r="J559" s="13"/>
      <c r="K559" s="10" t="s">
        <v>26</v>
      </c>
      <c r="L559" s="10" t="s">
        <v>27</v>
      </c>
      <c r="M559" s="10" t="s">
        <v>28</v>
      </c>
      <c r="N559" s="19">
        <v>558</v>
      </c>
    </row>
    <row r="560" spans="1:14" x14ac:dyDescent="0.2">
      <c r="A560" s="8" t="s">
        <v>1230</v>
      </c>
      <c r="B560" s="9" t="s">
        <v>378</v>
      </c>
      <c r="C560" s="10" t="s">
        <v>197</v>
      </c>
      <c r="D560" s="9" t="s">
        <v>769</v>
      </c>
      <c r="E560" s="9" t="s">
        <v>183</v>
      </c>
      <c r="F560" s="11">
        <v>76555</v>
      </c>
      <c r="G560" s="10" t="s">
        <v>75</v>
      </c>
      <c r="H560" s="10" t="s">
        <v>25</v>
      </c>
      <c r="I560" s="12"/>
      <c r="J560" s="12"/>
      <c r="K560" s="10" t="s">
        <v>76</v>
      </c>
      <c r="L560" s="10" t="s">
        <v>77</v>
      </c>
      <c r="M560" s="10" t="s">
        <v>78</v>
      </c>
      <c r="N560" s="19">
        <v>559</v>
      </c>
    </row>
    <row r="561" spans="1:14" hidden="1" x14ac:dyDescent="0.2">
      <c r="A561" s="8" t="s">
        <v>1231</v>
      </c>
      <c r="B561" s="9" t="s">
        <v>873</v>
      </c>
      <c r="C561" s="10" t="s">
        <v>41</v>
      </c>
      <c r="D561" s="9" t="s">
        <v>1232</v>
      </c>
      <c r="E561" s="9" t="s">
        <v>1233</v>
      </c>
      <c r="F561" s="11">
        <v>76500</v>
      </c>
      <c r="G561" s="10" t="s">
        <v>24</v>
      </c>
      <c r="H561" s="10" t="s">
        <v>25</v>
      </c>
      <c r="I561" s="13"/>
      <c r="J561" s="13"/>
      <c r="K561" s="10" t="s">
        <v>26</v>
      </c>
      <c r="L561" s="10" t="s">
        <v>27</v>
      </c>
      <c r="M561" s="10" t="s">
        <v>28</v>
      </c>
      <c r="N561" s="19">
        <v>560</v>
      </c>
    </row>
    <row r="562" spans="1:14" hidden="1" x14ac:dyDescent="0.2">
      <c r="A562" s="8" t="s">
        <v>396</v>
      </c>
      <c r="B562" s="9" t="s">
        <v>779</v>
      </c>
      <c r="C562" s="10" t="s">
        <v>31</v>
      </c>
      <c r="D562" s="9" t="s">
        <v>800</v>
      </c>
      <c r="E562" s="9" t="s">
        <v>94</v>
      </c>
      <c r="F562" s="11">
        <v>76500</v>
      </c>
      <c r="G562" s="10" t="s">
        <v>24</v>
      </c>
      <c r="H562" s="10" t="s">
        <v>25</v>
      </c>
      <c r="I562" s="13"/>
      <c r="J562" s="13"/>
      <c r="K562" s="10" t="s">
        <v>26</v>
      </c>
      <c r="L562" s="10" t="s">
        <v>27</v>
      </c>
      <c r="M562" s="10" t="s">
        <v>28</v>
      </c>
      <c r="N562" s="19">
        <v>561</v>
      </c>
    </row>
    <row r="563" spans="1:14" hidden="1" x14ac:dyDescent="0.2">
      <c r="A563" s="8" t="s">
        <v>1234</v>
      </c>
      <c r="B563" s="9" t="s">
        <v>1235</v>
      </c>
      <c r="C563" s="10" t="s">
        <v>157</v>
      </c>
      <c r="D563" s="17" t="s">
        <v>1236</v>
      </c>
      <c r="E563" s="9" t="s">
        <v>179</v>
      </c>
      <c r="F563" s="13">
        <v>76500</v>
      </c>
      <c r="G563" s="18" t="s">
        <v>24</v>
      </c>
      <c r="H563" s="18" t="s">
        <v>25</v>
      </c>
      <c r="I563" s="12"/>
      <c r="J563" s="12"/>
      <c r="K563" s="18" t="s">
        <v>26</v>
      </c>
      <c r="L563" s="14" t="s">
        <v>27</v>
      </c>
      <c r="M563" s="14" t="s">
        <v>28</v>
      </c>
      <c r="N563" s="19">
        <v>562</v>
      </c>
    </row>
    <row r="564" spans="1:14" x14ac:dyDescent="0.2">
      <c r="A564" s="8" t="s">
        <v>1237</v>
      </c>
      <c r="B564" s="9" t="s">
        <v>356</v>
      </c>
      <c r="C564" s="14" t="s">
        <v>25</v>
      </c>
      <c r="D564" s="9" t="s">
        <v>769</v>
      </c>
      <c r="E564" s="9" t="s">
        <v>183</v>
      </c>
      <c r="F564" s="11">
        <v>76428</v>
      </c>
      <c r="G564" s="14" t="s">
        <v>75</v>
      </c>
      <c r="H564" s="14" t="s">
        <v>25</v>
      </c>
      <c r="I564" s="13"/>
      <c r="J564" s="13"/>
      <c r="K564" s="14" t="s">
        <v>76</v>
      </c>
      <c r="L564" s="10" t="s">
        <v>77</v>
      </c>
      <c r="M564" s="10" t="s">
        <v>78</v>
      </c>
      <c r="N564" s="19">
        <v>563</v>
      </c>
    </row>
    <row r="565" spans="1:14" x14ac:dyDescent="0.2">
      <c r="A565" s="8" t="s">
        <v>1238</v>
      </c>
      <c r="B565" s="9" t="s">
        <v>350</v>
      </c>
      <c r="C565" s="10" t="s">
        <v>54</v>
      </c>
      <c r="D565" s="9" t="s">
        <v>148</v>
      </c>
      <c r="E565" s="9" t="s">
        <v>381</v>
      </c>
      <c r="F565" s="11">
        <v>76359</v>
      </c>
      <c r="G565" s="10" t="s">
        <v>75</v>
      </c>
      <c r="H565" s="14" t="s">
        <v>25</v>
      </c>
      <c r="I565" s="12"/>
      <c r="J565" s="12"/>
      <c r="K565" s="14" t="s">
        <v>76</v>
      </c>
      <c r="L565" s="10" t="s">
        <v>77</v>
      </c>
      <c r="M565" s="10" t="s">
        <v>78</v>
      </c>
      <c r="N565" s="19">
        <v>564</v>
      </c>
    </row>
    <row r="566" spans="1:14" x14ac:dyDescent="0.2">
      <c r="A566" s="8" t="s">
        <v>1239</v>
      </c>
      <c r="B566" s="9" t="s">
        <v>147</v>
      </c>
      <c r="C566" s="10" t="s">
        <v>197</v>
      </c>
      <c r="D566" s="9" t="s">
        <v>148</v>
      </c>
      <c r="E566" s="9" t="s">
        <v>405</v>
      </c>
      <c r="F566" s="11">
        <v>76330</v>
      </c>
      <c r="G566" s="10" t="s">
        <v>24</v>
      </c>
      <c r="H566" s="10" t="s">
        <v>25</v>
      </c>
      <c r="I566" s="11">
        <v>2000</v>
      </c>
      <c r="J566" s="12"/>
      <c r="K566" s="10" t="s">
        <v>541</v>
      </c>
      <c r="L566" s="10" t="s">
        <v>77</v>
      </c>
      <c r="M566" s="10" t="s">
        <v>78</v>
      </c>
      <c r="N566" s="19">
        <v>565</v>
      </c>
    </row>
    <row r="567" spans="1:14" hidden="1" x14ac:dyDescent="0.2">
      <c r="A567" s="8" t="s">
        <v>1240</v>
      </c>
      <c r="B567" s="9" t="s">
        <v>147</v>
      </c>
      <c r="C567" s="18" t="s">
        <v>24</v>
      </c>
      <c r="D567" s="9" t="s">
        <v>1241</v>
      </c>
      <c r="E567" s="9" t="s">
        <v>1242</v>
      </c>
      <c r="F567" s="12">
        <v>76322</v>
      </c>
      <c r="G567" s="18" t="s">
        <v>24</v>
      </c>
      <c r="H567" s="18" t="s">
        <v>25</v>
      </c>
      <c r="I567" s="12"/>
      <c r="J567" s="12"/>
      <c r="K567" s="18" t="s">
        <v>26</v>
      </c>
      <c r="L567" s="14" t="s">
        <v>27</v>
      </c>
      <c r="M567" s="14" t="s">
        <v>28</v>
      </c>
      <c r="N567" s="19">
        <v>566</v>
      </c>
    </row>
    <row r="568" spans="1:14" x14ac:dyDescent="0.2">
      <c r="A568" s="8" t="s">
        <v>1243</v>
      </c>
      <c r="B568" s="9" t="s">
        <v>469</v>
      </c>
      <c r="C568" s="10" t="s">
        <v>101</v>
      </c>
      <c r="D568" s="9" t="s">
        <v>148</v>
      </c>
      <c r="E568" s="9" t="s">
        <v>1244</v>
      </c>
      <c r="F568" s="11">
        <v>76311</v>
      </c>
      <c r="G568" s="14" t="s">
        <v>24</v>
      </c>
      <c r="H568" s="14" t="s">
        <v>25</v>
      </c>
      <c r="I568" s="12"/>
      <c r="J568" s="12"/>
      <c r="K568" s="14" t="s">
        <v>541</v>
      </c>
      <c r="L568" s="10" t="s">
        <v>77</v>
      </c>
      <c r="M568" s="10" t="s">
        <v>78</v>
      </c>
      <c r="N568" s="19">
        <v>567</v>
      </c>
    </row>
    <row r="569" spans="1:14" hidden="1" x14ac:dyDescent="0.2">
      <c r="A569" s="8" t="s">
        <v>1245</v>
      </c>
      <c r="B569" s="9" t="s">
        <v>203</v>
      </c>
      <c r="C569" s="10" t="s">
        <v>216</v>
      </c>
      <c r="D569" s="9" t="s">
        <v>1246</v>
      </c>
      <c r="E569" s="9" t="s">
        <v>154</v>
      </c>
      <c r="F569" s="11">
        <v>76303</v>
      </c>
      <c r="G569" s="10" t="s">
        <v>24</v>
      </c>
      <c r="H569" s="10" t="s">
        <v>25</v>
      </c>
      <c r="I569" s="13"/>
      <c r="J569" s="13"/>
      <c r="K569" s="10" t="s">
        <v>26</v>
      </c>
      <c r="L569" s="10" t="s">
        <v>27</v>
      </c>
      <c r="M569" s="10" t="s">
        <v>28</v>
      </c>
      <c r="N569" s="19">
        <v>568</v>
      </c>
    </row>
    <row r="570" spans="1:14" x14ac:dyDescent="0.2">
      <c r="A570" s="8" t="s">
        <v>1247</v>
      </c>
      <c r="B570" s="9" t="s">
        <v>1248</v>
      </c>
      <c r="C570" s="10" t="s">
        <v>157</v>
      </c>
      <c r="D570" s="9" t="s">
        <v>207</v>
      </c>
      <c r="E570" s="9" t="s">
        <v>106</v>
      </c>
      <c r="F570" s="11">
        <v>76284</v>
      </c>
      <c r="G570" s="10" t="s">
        <v>24</v>
      </c>
      <c r="H570" s="10" t="s">
        <v>25</v>
      </c>
      <c r="I570" s="13"/>
      <c r="J570" s="13"/>
      <c r="K570" s="10" t="s">
        <v>541</v>
      </c>
      <c r="L570" s="10" t="s">
        <v>77</v>
      </c>
      <c r="M570" s="10" t="s">
        <v>78</v>
      </c>
      <c r="N570" s="19">
        <v>569</v>
      </c>
    </row>
    <row r="571" spans="1:14" x14ac:dyDescent="0.2">
      <c r="A571" s="8" t="s">
        <v>1249</v>
      </c>
      <c r="B571" s="9" t="s">
        <v>1153</v>
      </c>
      <c r="C571" s="10" t="s">
        <v>54</v>
      </c>
      <c r="D571" s="9" t="s">
        <v>148</v>
      </c>
      <c r="E571" s="9" t="s">
        <v>381</v>
      </c>
      <c r="F571" s="11">
        <v>76249</v>
      </c>
      <c r="G571" s="10" t="s">
        <v>24</v>
      </c>
      <c r="H571" s="10" t="s">
        <v>25</v>
      </c>
      <c r="I571" s="13"/>
      <c r="J571" s="13"/>
      <c r="K571" s="10" t="s">
        <v>541</v>
      </c>
      <c r="L571" s="10" t="s">
        <v>77</v>
      </c>
      <c r="M571" s="10" t="s">
        <v>78</v>
      </c>
      <c r="N571" s="19">
        <v>570</v>
      </c>
    </row>
    <row r="572" spans="1:14" hidden="1" x14ac:dyDescent="0.2">
      <c r="A572" s="8" t="s">
        <v>1250</v>
      </c>
      <c r="B572" s="9" t="s">
        <v>1058</v>
      </c>
      <c r="C572" s="10" t="s">
        <v>54</v>
      </c>
      <c r="D572" s="9" t="s">
        <v>1251</v>
      </c>
      <c r="E572" s="17" t="s">
        <v>154</v>
      </c>
      <c r="F572" s="13">
        <v>76229</v>
      </c>
      <c r="G572" s="18" t="s">
        <v>24</v>
      </c>
      <c r="H572" s="18" t="s">
        <v>25</v>
      </c>
      <c r="I572" s="12"/>
      <c r="J572" s="12"/>
      <c r="K572" s="18" t="s">
        <v>26</v>
      </c>
      <c r="L572" s="14" t="s">
        <v>27</v>
      </c>
      <c r="M572" s="14" t="s">
        <v>28</v>
      </c>
      <c r="N572" s="19">
        <v>571</v>
      </c>
    </row>
    <row r="573" spans="1:14" hidden="1" x14ac:dyDescent="0.2">
      <c r="A573" s="8" t="s">
        <v>1252</v>
      </c>
      <c r="B573" s="9" t="s">
        <v>1051</v>
      </c>
      <c r="C573" s="14" t="s">
        <v>24</v>
      </c>
      <c r="D573" s="9" t="s">
        <v>1253</v>
      </c>
      <c r="E573" s="9" t="s">
        <v>1254</v>
      </c>
      <c r="F573" s="11">
        <v>76131</v>
      </c>
      <c r="G573" s="14" t="s">
        <v>24</v>
      </c>
      <c r="H573" s="14" t="s">
        <v>25</v>
      </c>
      <c r="I573" s="12"/>
      <c r="J573" s="12"/>
      <c r="K573" s="14" t="s">
        <v>26</v>
      </c>
      <c r="L573" s="10" t="s">
        <v>27</v>
      </c>
      <c r="M573" s="10" t="s">
        <v>28</v>
      </c>
      <c r="N573" s="19">
        <v>572</v>
      </c>
    </row>
    <row r="574" spans="1:14" x14ac:dyDescent="0.2">
      <c r="A574" s="8" t="s">
        <v>1255</v>
      </c>
      <c r="B574" s="9" t="s">
        <v>548</v>
      </c>
      <c r="C574" s="10" t="s">
        <v>41</v>
      </c>
      <c r="D574" s="9" t="s">
        <v>148</v>
      </c>
      <c r="E574" s="9" t="s">
        <v>529</v>
      </c>
      <c r="F574" s="11">
        <v>76065</v>
      </c>
      <c r="G574" s="10" t="s">
        <v>24</v>
      </c>
      <c r="H574" s="10" t="s">
        <v>25</v>
      </c>
      <c r="I574" s="13"/>
      <c r="J574" s="13"/>
      <c r="K574" s="10" t="s">
        <v>541</v>
      </c>
      <c r="L574" s="10" t="s">
        <v>77</v>
      </c>
      <c r="M574" s="10" t="s">
        <v>78</v>
      </c>
      <c r="N574" s="19">
        <v>573</v>
      </c>
    </row>
    <row r="575" spans="1:14" hidden="1" x14ac:dyDescent="0.2">
      <c r="A575" s="8" t="s">
        <v>1256</v>
      </c>
      <c r="B575" s="9" t="s">
        <v>326</v>
      </c>
      <c r="C575" s="10" t="s">
        <v>210</v>
      </c>
      <c r="D575" s="17" t="s">
        <v>1257</v>
      </c>
      <c r="E575" s="9" t="s">
        <v>70</v>
      </c>
      <c r="F575" s="13">
        <v>75983</v>
      </c>
      <c r="G575" s="18" t="s">
        <v>24</v>
      </c>
      <c r="H575" s="18" t="s">
        <v>25</v>
      </c>
      <c r="I575" s="11">
        <v>600</v>
      </c>
      <c r="J575" s="12"/>
      <c r="K575" s="18" t="s">
        <v>26</v>
      </c>
      <c r="L575" s="14" t="s">
        <v>27</v>
      </c>
      <c r="M575" s="14" t="s">
        <v>28</v>
      </c>
      <c r="N575" s="19">
        <v>574</v>
      </c>
    </row>
    <row r="576" spans="1:14" hidden="1" x14ac:dyDescent="0.2">
      <c r="A576" s="8" t="s">
        <v>1258</v>
      </c>
      <c r="B576" s="9" t="s">
        <v>548</v>
      </c>
      <c r="C576" s="10" t="s">
        <v>59</v>
      </c>
      <c r="D576" s="9" t="s">
        <v>1259</v>
      </c>
      <c r="E576" s="9" t="s">
        <v>319</v>
      </c>
      <c r="F576" s="11">
        <v>75851</v>
      </c>
      <c r="G576" s="10" t="s">
        <v>24</v>
      </c>
      <c r="H576" s="10" t="s">
        <v>25</v>
      </c>
      <c r="I576" s="13"/>
      <c r="J576" s="13"/>
      <c r="K576" s="10" t="s">
        <v>26</v>
      </c>
      <c r="L576" s="10" t="s">
        <v>27</v>
      </c>
      <c r="M576" s="10" t="s">
        <v>28</v>
      </c>
      <c r="N576" s="19">
        <v>575</v>
      </c>
    </row>
    <row r="577" spans="1:14" x14ac:dyDescent="0.2">
      <c r="A577" s="8" t="s">
        <v>1001</v>
      </c>
      <c r="B577" s="9" t="s">
        <v>622</v>
      </c>
      <c r="C577" s="10" t="s">
        <v>31</v>
      </c>
      <c r="D577" s="9" t="s">
        <v>148</v>
      </c>
      <c r="E577" s="9" t="s">
        <v>376</v>
      </c>
      <c r="F577" s="11">
        <v>75820</v>
      </c>
      <c r="G577" s="10" t="s">
        <v>24</v>
      </c>
      <c r="H577" s="10" t="s">
        <v>25</v>
      </c>
      <c r="I577" s="13"/>
      <c r="J577" s="13"/>
      <c r="K577" s="10" t="s">
        <v>541</v>
      </c>
      <c r="L577" s="10" t="s">
        <v>77</v>
      </c>
      <c r="M577" s="10" t="s">
        <v>78</v>
      </c>
      <c r="N577" s="19">
        <v>576</v>
      </c>
    </row>
    <row r="578" spans="1:14" x14ac:dyDescent="0.2">
      <c r="A578" s="8" t="s">
        <v>1260</v>
      </c>
      <c r="B578" s="9" t="s">
        <v>192</v>
      </c>
      <c r="C578" s="10" t="s">
        <v>24</v>
      </c>
      <c r="D578" s="37" t="s">
        <v>2723</v>
      </c>
      <c r="E578" s="9" t="s">
        <v>1261</v>
      </c>
      <c r="F578" s="11">
        <v>75754</v>
      </c>
      <c r="G578" s="10" t="s">
        <v>24</v>
      </c>
      <c r="H578" s="10" t="s">
        <v>25</v>
      </c>
      <c r="I578" s="11">
        <v>8000</v>
      </c>
      <c r="J578" s="13"/>
      <c r="K578" s="10" t="s">
        <v>541</v>
      </c>
      <c r="L578" s="10" t="s">
        <v>77</v>
      </c>
      <c r="M578" s="10" t="s">
        <v>78</v>
      </c>
      <c r="N578" s="19">
        <v>577</v>
      </c>
    </row>
    <row r="579" spans="1:14" x14ac:dyDescent="0.2">
      <c r="A579" s="8" t="s">
        <v>1262</v>
      </c>
      <c r="B579" s="9" t="s">
        <v>1263</v>
      </c>
      <c r="C579" s="10" t="s">
        <v>157</v>
      </c>
      <c r="D579" s="9" t="s">
        <v>148</v>
      </c>
      <c r="E579" s="9" t="s">
        <v>313</v>
      </c>
      <c r="F579" s="11">
        <v>75684</v>
      </c>
      <c r="G579" s="10" t="s">
        <v>24</v>
      </c>
      <c r="H579" s="10" t="s">
        <v>25</v>
      </c>
      <c r="I579" s="13"/>
      <c r="J579" s="13"/>
      <c r="K579" s="10" t="s">
        <v>541</v>
      </c>
      <c r="L579" s="10" t="s">
        <v>77</v>
      </c>
      <c r="M579" s="10" t="s">
        <v>78</v>
      </c>
      <c r="N579" s="19">
        <v>578</v>
      </c>
    </row>
    <row r="580" spans="1:14" x14ac:dyDescent="0.2">
      <c r="A580" s="8" t="s">
        <v>1264</v>
      </c>
      <c r="B580" s="9" t="s">
        <v>1265</v>
      </c>
      <c r="C580" s="14"/>
      <c r="D580" s="9" t="s">
        <v>207</v>
      </c>
      <c r="E580" s="9" t="s">
        <v>231</v>
      </c>
      <c r="F580" s="13">
        <v>75662</v>
      </c>
      <c r="G580" s="18" t="s">
        <v>24</v>
      </c>
      <c r="H580" s="18" t="s">
        <v>25</v>
      </c>
      <c r="I580" s="12"/>
      <c r="J580" s="12"/>
      <c r="K580" s="18" t="s">
        <v>541</v>
      </c>
      <c r="L580" s="14" t="s">
        <v>77</v>
      </c>
      <c r="M580" s="14" t="s">
        <v>78</v>
      </c>
      <c r="N580" s="19">
        <v>579</v>
      </c>
    </row>
    <row r="581" spans="1:14" hidden="1" x14ac:dyDescent="0.2">
      <c r="A581" s="8" t="s">
        <v>1266</v>
      </c>
      <c r="B581" s="9" t="s">
        <v>1110</v>
      </c>
      <c r="C581" s="10" t="s">
        <v>210</v>
      </c>
      <c r="D581" s="9" t="s">
        <v>1004</v>
      </c>
      <c r="E581" s="9" t="s">
        <v>1267</v>
      </c>
      <c r="F581" s="12">
        <v>75640</v>
      </c>
      <c r="G581" s="18" t="s">
        <v>24</v>
      </c>
      <c r="H581" s="18" t="s">
        <v>25</v>
      </c>
      <c r="I581" s="12"/>
      <c r="J581" s="12"/>
      <c r="K581" s="18" t="s">
        <v>26</v>
      </c>
      <c r="L581" s="10" t="s">
        <v>27</v>
      </c>
      <c r="M581" s="10" t="s">
        <v>28</v>
      </c>
      <c r="N581" s="19">
        <v>580</v>
      </c>
    </row>
    <row r="582" spans="1:14" hidden="1" x14ac:dyDescent="0.2">
      <c r="A582" s="8" t="s">
        <v>1268</v>
      </c>
      <c r="B582" s="9" t="s">
        <v>448</v>
      </c>
      <c r="C582" s="10" t="s">
        <v>157</v>
      </c>
      <c r="D582" s="9" t="s">
        <v>1269</v>
      </c>
      <c r="E582" s="9" t="s">
        <v>131</v>
      </c>
      <c r="F582" s="11">
        <v>75635</v>
      </c>
      <c r="G582" s="18" t="s">
        <v>24</v>
      </c>
      <c r="H582" s="18" t="s">
        <v>25</v>
      </c>
      <c r="I582" s="12"/>
      <c r="J582" s="12"/>
      <c r="K582" s="10" t="s">
        <v>132</v>
      </c>
      <c r="L582" s="10" t="s">
        <v>27</v>
      </c>
      <c r="M582" s="10" t="s">
        <v>133</v>
      </c>
      <c r="N582" s="19">
        <v>581</v>
      </c>
    </row>
    <row r="583" spans="1:14" hidden="1" x14ac:dyDescent="0.2">
      <c r="A583" s="8" t="s">
        <v>1270</v>
      </c>
      <c r="B583" s="9" t="s">
        <v>273</v>
      </c>
      <c r="C583" s="10" t="s">
        <v>59</v>
      </c>
      <c r="D583" s="9" t="s">
        <v>1271</v>
      </c>
      <c r="E583" s="9" t="s">
        <v>519</v>
      </c>
      <c r="F583" s="11">
        <v>75576</v>
      </c>
      <c r="G583" s="10" t="s">
        <v>24</v>
      </c>
      <c r="H583" s="10" t="s">
        <v>25</v>
      </c>
      <c r="I583" s="13"/>
      <c r="J583" s="13"/>
      <c r="K583" s="10" t="s">
        <v>26</v>
      </c>
      <c r="L583" s="10" t="s">
        <v>27</v>
      </c>
      <c r="M583" s="10" t="s">
        <v>28</v>
      </c>
      <c r="N583" s="19">
        <v>582</v>
      </c>
    </row>
    <row r="584" spans="1:14" x14ac:dyDescent="0.2">
      <c r="A584" s="8" t="s">
        <v>1272</v>
      </c>
      <c r="B584" s="9" t="s">
        <v>1273</v>
      </c>
      <c r="C584" s="10" t="s">
        <v>54</v>
      </c>
      <c r="D584" s="9" t="s">
        <v>148</v>
      </c>
      <c r="E584" s="9" t="s">
        <v>354</v>
      </c>
      <c r="F584" s="11">
        <v>75562</v>
      </c>
      <c r="G584" s="10" t="s">
        <v>24</v>
      </c>
      <c r="H584" s="10" t="s">
        <v>25</v>
      </c>
      <c r="I584" s="13"/>
      <c r="J584" s="13"/>
      <c r="K584" s="10" t="s">
        <v>541</v>
      </c>
      <c r="L584" s="10" t="s">
        <v>77</v>
      </c>
      <c r="M584" s="10" t="s">
        <v>78</v>
      </c>
      <c r="N584" s="19">
        <v>583</v>
      </c>
    </row>
    <row r="585" spans="1:14" hidden="1" x14ac:dyDescent="0.2">
      <c r="A585" s="8" t="s">
        <v>1274</v>
      </c>
      <c r="B585" s="9" t="s">
        <v>1002</v>
      </c>
      <c r="C585" s="10" t="s">
        <v>54</v>
      </c>
      <c r="D585" s="9" t="s">
        <v>804</v>
      </c>
      <c r="E585" s="9" t="s">
        <v>23</v>
      </c>
      <c r="F585" s="11">
        <v>75525</v>
      </c>
      <c r="G585" s="10" t="s">
        <v>24</v>
      </c>
      <c r="H585" s="10" t="s">
        <v>25</v>
      </c>
      <c r="I585" s="12"/>
      <c r="J585" s="12"/>
      <c r="K585" s="10" t="s">
        <v>26</v>
      </c>
      <c r="L585" s="10" t="s">
        <v>27</v>
      </c>
      <c r="M585" s="10" t="s">
        <v>28</v>
      </c>
      <c r="N585" s="19">
        <v>584</v>
      </c>
    </row>
    <row r="586" spans="1:14" x14ac:dyDescent="0.2">
      <c r="A586" s="8" t="s">
        <v>1275</v>
      </c>
      <c r="B586" s="9" t="s">
        <v>1276</v>
      </c>
      <c r="C586" s="18" t="s">
        <v>166</v>
      </c>
      <c r="D586" s="9" t="s">
        <v>207</v>
      </c>
      <c r="E586" s="9" t="s">
        <v>106</v>
      </c>
      <c r="F586" s="12">
        <v>75508</v>
      </c>
      <c r="G586" s="18" t="s">
        <v>24</v>
      </c>
      <c r="H586" s="18" t="s">
        <v>25</v>
      </c>
      <c r="I586" s="12"/>
      <c r="J586" s="12"/>
      <c r="K586" s="18" t="s">
        <v>541</v>
      </c>
      <c r="L586" s="10" t="s">
        <v>77</v>
      </c>
      <c r="M586" s="10" t="s">
        <v>78</v>
      </c>
      <c r="N586" s="19">
        <v>585</v>
      </c>
    </row>
    <row r="587" spans="1:14" x14ac:dyDescent="0.2">
      <c r="A587" s="8" t="s">
        <v>1277</v>
      </c>
      <c r="B587" s="9" t="s">
        <v>1278</v>
      </c>
      <c r="C587" s="14"/>
      <c r="D587" s="9" t="s">
        <v>148</v>
      </c>
      <c r="E587" s="9" t="s">
        <v>405</v>
      </c>
      <c r="F587" s="11">
        <v>75507</v>
      </c>
      <c r="G587" s="10" t="s">
        <v>24</v>
      </c>
      <c r="H587" s="10" t="s">
        <v>25</v>
      </c>
      <c r="I587" s="13"/>
      <c r="J587" s="13"/>
      <c r="K587" s="10" t="s">
        <v>541</v>
      </c>
      <c r="L587" s="10" t="s">
        <v>77</v>
      </c>
      <c r="M587" s="10" t="s">
        <v>78</v>
      </c>
      <c r="N587" s="19">
        <v>586</v>
      </c>
    </row>
    <row r="588" spans="1:14" hidden="1" x14ac:dyDescent="0.2">
      <c r="A588" s="8" t="s">
        <v>1279</v>
      </c>
      <c r="B588" s="9" t="s">
        <v>1280</v>
      </c>
      <c r="C588" s="10" t="s">
        <v>24</v>
      </c>
      <c r="D588" s="9" t="s">
        <v>1281</v>
      </c>
      <c r="E588" s="9" t="s">
        <v>493</v>
      </c>
      <c r="F588" s="11">
        <v>75489</v>
      </c>
      <c r="G588" s="10" t="s">
        <v>24</v>
      </c>
      <c r="H588" s="10" t="s">
        <v>25</v>
      </c>
      <c r="I588" s="13"/>
      <c r="J588" s="13"/>
      <c r="K588" s="10" t="s">
        <v>26</v>
      </c>
      <c r="L588" s="10" t="s">
        <v>27</v>
      </c>
      <c r="M588" s="10" t="s">
        <v>28</v>
      </c>
      <c r="N588" s="19">
        <v>587</v>
      </c>
    </row>
    <row r="589" spans="1:14" hidden="1" x14ac:dyDescent="0.2">
      <c r="A589" s="8" t="s">
        <v>1282</v>
      </c>
      <c r="B589" s="9" t="s">
        <v>1283</v>
      </c>
      <c r="C589" s="10" t="s">
        <v>54</v>
      </c>
      <c r="D589" s="9" t="s">
        <v>1284</v>
      </c>
      <c r="E589" s="9" t="s">
        <v>56</v>
      </c>
      <c r="F589" s="11">
        <v>75480</v>
      </c>
      <c r="G589" s="14" t="s">
        <v>24</v>
      </c>
      <c r="H589" s="14" t="s">
        <v>25</v>
      </c>
      <c r="I589" s="12"/>
      <c r="J589" s="12"/>
      <c r="K589" s="14" t="s">
        <v>26</v>
      </c>
      <c r="L589" s="10" t="s">
        <v>27</v>
      </c>
      <c r="M589" s="10" t="s">
        <v>28</v>
      </c>
      <c r="N589" s="19">
        <v>588</v>
      </c>
    </row>
    <row r="590" spans="1:14" hidden="1" x14ac:dyDescent="0.2">
      <c r="A590" s="8" t="s">
        <v>99</v>
      </c>
      <c r="B590" s="9" t="s">
        <v>1285</v>
      </c>
      <c r="C590" s="10" t="s">
        <v>45</v>
      </c>
      <c r="D590" s="9" t="s">
        <v>1072</v>
      </c>
      <c r="E590" s="9" t="s">
        <v>56</v>
      </c>
      <c r="F590" s="11">
        <v>75480</v>
      </c>
      <c r="G590" s="14" t="s">
        <v>24</v>
      </c>
      <c r="H590" s="14" t="s">
        <v>25</v>
      </c>
      <c r="I590" s="12"/>
      <c r="J590" s="12"/>
      <c r="K590" s="14" t="s">
        <v>26</v>
      </c>
      <c r="L590" s="10" t="s">
        <v>27</v>
      </c>
      <c r="M590" s="10" t="s">
        <v>28</v>
      </c>
      <c r="N590" s="19">
        <v>589</v>
      </c>
    </row>
    <row r="591" spans="1:14" x14ac:dyDescent="0.2">
      <c r="A591" s="8" t="s">
        <v>1286</v>
      </c>
      <c r="B591" s="9" t="s">
        <v>20</v>
      </c>
      <c r="C591" s="10" t="s">
        <v>24</v>
      </c>
      <c r="D591" s="9" t="s">
        <v>73</v>
      </c>
      <c r="E591" s="9" t="s">
        <v>1287</v>
      </c>
      <c r="F591" s="11">
        <v>75462</v>
      </c>
      <c r="G591" s="10" t="s">
        <v>24</v>
      </c>
      <c r="H591" s="10" t="s">
        <v>25</v>
      </c>
      <c r="I591" s="13"/>
      <c r="J591" s="13"/>
      <c r="K591" s="10" t="s">
        <v>541</v>
      </c>
      <c r="L591" s="10" t="s">
        <v>77</v>
      </c>
      <c r="M591" s="10" t="s">
        <v>78</v>
      </c>
      <c r="N591" s="19">
        <v>590</v>
      </c>
    </row>
    <row r="592" spans="1:14" hidden="1" x14ac:dyDescent="0.2">
      <c r="A592" s="16" t="s">
        <v>1288</v>
      </c>
      <c r="B592" s="17" t="s">
        <v>1289</v>
      </c>
      <c r="C592" s="14"/>
      <c r="D592" s="17" t="s">
        <v>1290</v>
      </c>
      <c r="E592" s="17" t="s">
        <v>477</v>
      </c>
      <c r="F592" s="13">
        <v>75395</v>
      </c>
      <c r="G592" s="14" t="s">
        <v>24</v>
      </c>
      <c r="H592" s="14" t="s">
        <v>25</v>
      </c>
      <c r="I592" s="13"/>
      <c r="J592" s="13"/>
      <c r="K592" s="14" t="s">
        <v>26</v>
      </c>
      <c r="L592" s="14" t="s">
        <v>27</v>
      </c>
      <c r="M592" s="14" t="s">
        <v>28</v>
      </c>
      <c r="N592" s="19">
        <v>591</v>
      </c>
    </row>
    <row r="593" spans="1:14" x14ac:dyDescent="0.2">
      <c r="A593" s="8" t="s">
        <v>1291</v>
      </c>
      <c r="B593" s="9" t="s">
        <v>724</v>
      </c>
      <c r="C593" s="10" t="s">
        <v>136</v>
      </c>
      <c r="D593" s="9" t="s">
        <v>148</v>
      </c>
      <c r="E593" s="9" t="s">
        <v>280</v>
      </c>
      <c r="F593" s="11">
        <v>75373</v>
      </c>
      <c r="G593" s="10" t="s">
        <v>24</v>
      </c>
      <c r="H593" s="10" t="s">
        <v>25</v>
      </c>
      <c r="I593" s="11"/>
      <c r="J593" s="13"/>
      <c r="K593" s="10" t="s">
        <v>541</v>
      </c>
      <c r="L593" s="10" t="s">
        <v>77</v>
      </c>
      <c r="M593" s="10" t="s">
        <v>78</v>
      </c>
      <c r="N593" s="19">
        <v>592</v>
      </c>
    </row>
    <row r="594" spans="1:14" hidden="1" x14ac:dyDescent="0.2">
      <c r="A594" s="8" t="s">
        <v>1292</v>
      </c>
      <c r="B594" s="9" t="s">
        <v>1293</v>
      </c>
      <c r="C594" s="14"/>
      <c r="D594" s="9" t="s">
        <v>1294</v>
      </c>
      <c r="E594" s="9" t="s">
        <v>409</v>
      </c>
      <c r="F594" s="11">
        <v>75276</v>
      </c>
      <c r="G594" s="10" t="s">
        <v>24</v>
      </c>
      <c r="H594" s="10" t="s">
        <v>25</v>
      </c>
      <c r="I594" s="13"/>
      <c r="J594" s="13"/>
      <c r="K594" s="10" t="s">
        <v>26</v>
      </c>
      <c r="L594" s="10" t="s">
        <v>27</v>
      </c>
      <c r="M594" s="10" t="s">
        <v>28</v>
      </c>
      <c r="N594" s="19">
        <v>593</v>
      </c>
    </row>
    <row r="595" spans="1:14" x14ac:dyDescent="0.2">
      <c r="A595" s="8" t="s">
        <v>1295</v>
      </c>
      <c r="B595" s="9" t="s">
        <v>902</v>
      </c>
      <c r="C595" s="10" t="s">
        <v>197</v>
      </c>
      <c r="D595" s="9" t="s">
        <v>148</v>
      </c>
      <c r="E595" s="9" t="s">
        <v>354</v>
      </c>
      <c r="F595" s="11">
        <v>75089</v>
      </c>
      <c r="G595" s="10" t="s">
        <v>24</v>
      </c>
      <c r="H595" s="10" t="s">
        <v>25</v>
      </c>
      <c r="I595" s="13"/>
      <c r="J595" s="13"/>
      <c r="K595" s="10" t="s">
        <v>541</v>
      </c>
      <c r="L595" s="10" t="s">
        <v>77</v>
      </c>
      <c r="M595" s="10" t="s">
        <v>78</v>
      </c>
      <c r="N595" s="19">
        <v>594</v>
      </c>
    </row>
    <row r="596" spans="1:14" x14ac:dyDescent="0.2">
      <c r="A596" s="8" t="s">
        <v>1296</v>
      </c>
      <c r="B596" s="9" t="s">
        <v>1297</v>
      </c>
      <c r="C596" s="10" t="s">
        <v>41</v>
      </c>
      <c r="D596" s="9" t="s">
        <v>148</v>
      </c>
      <c r="E596" s="9" t="s">
        <v>405</v>
      </c>
      <c r="F596" s="11">
        <v>75019</v>
      </c>
      <c r="G596" s="10" t="s">
        <v>24</v>
      </c>
      <c r="H596" s="10" t="s">
        <v>25</v>
      </c>
      <c r="I596" s="11">
        <v>4000</v>
      </c>
      <c r="J596" s="13"/>
      <c r="K596" s="10" t="s">
        <v>541</v>
      </c>
      <c r="L596" s="10" t="s">
        <v>77</v>
      </c>
      <c r="M596" s="10" t="s">
        <v>78</v>
      </c>
      <c r="N596" s="19">
        <v>595</v>
      </c>
    </row>
    <row r="597" spans="1:14" x14ac:dyDescent="0.2">
      <c r="A597" s="8" t="s">
        <v>1298</v>
      </c>
      <c r="B597" s="9" t="s">
        <v>53</v>
      </c>
      <c r="C597" s="10" t="s">
        <v>216</v>
      </c>
      <c r="D597" s="9" t="s">
        <v>207</v>
      </c>
      <c r="E597" s="9" t="s">
        <v>219</v>
      </c>
      <c r="F597" s="11">
        <v>75000</v>
      </c>
      <c r="G597" s="10" t="s">
        <v>24</v>
      </c>
      <c r="H597" s="10" t="s">
        <v>25</v>
      </c>
      <c r="I597" s="13"/>
      <c r="J597" s="13"/>
      <c r="K597" s="10" t="s">
        <v>541</v>
      </c>
      <c r="L597" s="10" t="s">
        <v>77</v>
      </c>
      <c r="M597" s="10" t="s">
        <v>78</v>
      </c>
      <c r="N597" s="19">
        <v>596</v>
      </c>
    </row>
    <row r="598" spans="1:14" x14ac:dyDescent="0.2">
      <c r="A598" s="8" t="s">
        <v>1299</v>
      </c>
      <c r="B598" s="9" t="s">
        <v>959</v>
      </c>
      <c r="C598" s="14"/>
      <c r="D598" s="9" t="s">
        <v>207</v>
      </c>
      <c r="E598" s="9" t="s">
        <v>510</v>
      </c>
      <c r="F598" s="13">
        <v>75000</v>
      </c>
      <c r="G598" s="14" t="s">
        <v>75</v>
      </c>
      <c r="H598" s="14" t="s">
        <v>25</v>
      </c>
      <c r="I598" s="12"/>
      <c r="J598" s="12"/>
      <c r="K598" s="14" t="s">
        <v>76</v>
      </c>
      <c r="L598" s="10" t="s">
        <v>77</v>
      </c>
      <c r="M598" s="10" t="s">
        <v>78</v>
      </c>
      <c r="N598" s="19">
        <v>597</v>
      </c>
    </row>
    <row r="599" spans="1:14" x14ac:dyDescent="0.2">
      <c r="A599" s="8" t="s">
        <v>220</v>
      </c>
      <c r="B599" s="9" t="s">
        <v>1300</v>
      </c>
      <c r="C599" s="14"/>
      <c r="D599" s="9" t="s">
        <v>207</v>
      </c>
      <c r="E599" s="9" t="s">
        <v>297</v>
      </c>
      <c r="F599" s="11">
        <v>75000</v>
      </c>
      <c r="G599" s="10" t="s">
        <v>24</v>
      </c>
      <c r="H599" s="10" t="s">
        <v>25</v>
      </c>
      <c r="I599" s="13"/>
      <c r="J599" s="13"/>
      <c r="K599" s="10" t="s">
        <v>541</v>
      </c>
      <c r="L599" s="10" t="s">
        <v>77</v>
      </c>
      <c r="M599" s="10" t="s">
        <v>78</v>
      </c>
      <c r="N599" s="19">
        <v>598</v>
      </c>
    </row>
    <row r="600" spans="1:14" x14ac:dyDescent="0.2">
      <c r="A600" s="8" t="s">
        <v>1301</v>
      </c>
      <c r="B600" s="9" t="s">
        <v>362</v>
      </c>
      <c r="C600" s="10" t="s">
        <v>45</v>
      </c>
      <c r="D600" s="17" t="s">
        <v>148</v>
      </c>
      <c r="E600" s="17" t="s">
        <v>453</v>
      </c>
      <c r="F600" s="13">
        <v>74887</v>
      </c>
      <c r="G600" s="10" t="s">
        <v>75</v>
      </c>
      <c r="H600" s="18" t="s">
        <v>25</v>
      </c>
      <c r="I600" s="12"/>
      <c r="J600" s="12"/>
      <c r="K600" s="14" t="s">
        <v>76</v>
      </c>
      <c r="L600" s="14" t="s">
        <v>77</v>
      </c>
      <c r="M600" s="14" t="s">
        <v>78</v>
      </c>
      <c r="N600" s="19">
        <v>599</v>
      </c>
    </row>
    <row r="601" spans="1:14" x14ac:dyDescent="0.2">
      <c r="A601" s="8" t="s">
        <v>1302</v>
      </c>
      <c r="B601" s="9" t="s">
        <v>1303</v>
      </c>
      <c r="C601" s="10" t="s">
        <v>59</v>
      </c>
      <c r="D601" s="9" t="s">
        <v>148</v>
      </c>
      <c r="E601" s="9" t="s">
        <v>376</v>
      </c>
      <c r="F601" s="11">
        <v>74829</v>
      </c>
      <c r="G601" s="10" t="s">
        <v>24</v>
      </c>
      <c r="H601" s="10" t="s">
        <v>25</v>
      </c>
      <c r="I601" s="13"/>
      <c r="J601" s="13"/>
      <c r="K601" s="10" t="s">
        <v>541</v>
      </c>
      <c r="L601" s="10" t="s">
        <v>77</v>
      </c>
      <c r="M601" s="10" t="s">
        <v>78</v>
      </c>
      <c r="N601" s="19">
        <v>600</v>
      </c>
    </row>
    <row r="602" spans="1:14" hidden="1" x14ac:dyDescent="0.2">
      <c r="A602" s="8" t="s">
        <v>1304</v>
      </c>
      <c r="B602" s="9" t="s">
        <v>980</v>
      </c>
      <c r="C602" s="10" t="s">
        <v>101</v>
      </c>
      <c r="D602" s="9" t="s">
        <v>1305</v>
      </c>
      <c r="E602" s="9" t="s">
        <v>70</v>
      </c>
      <c r="F602" s="11">
        <v>74754</v>
      </c>
      <c r="G602" s="10" t="s">
        <v>24</v>
      </c>
      <c r="H602" s="10" t="s">
        <v>25</v>
      </c>
      <c r="I602" s="11"/>
      <c r="J602" s="13"/>
      <c r="K602" s="10" t="s">
        <v>26</v>
      </c>
      <c r="L602" s="10" t="s">
        <v>27</v>
      </c>
      <c r="M602" s="10" t="s">
        <v>28</v>
      </c>
      <c r="N602" s="19">
        <v>601</v>
      </c>
    </row>
    <row r="603" spans="1:14" x14ac:dyDescent="0.2">
      <c r="A603" s="8" t="s">
        <v>1306</v>
      </c>
      <c r="B603" s="9" t="s">
        <v>1307</v>
      </c>
      <c r="C603" s="10" t="s">
        <v>216</v>
      </c>
      <c r="D603" s="9" t="s">
        <v>148</v>
      </c>
      <c r="E603" s="9" t="s">
        <v>376</v>
      </c>
      <c r="F603" s="12">
        <v>74671</v>
      </c>
      <c r="G603" s="18" t="s">
        <v>24</v>
      </c>
      <c r="H603" s="18" t="s">
        <v>25</v>
      </c>
      <c r="I603" s="12"/>
      <c r="J603" s="12"/>
      <c r="K603" s="18" t="s">
        <v>541</v>
      </c>
      <c r="L603" s="10" t="s">
        <v>77</v>
      </c>
      <c r="M603" s="10" t="s">
        <v>78</v>
      </c>
      <c r="N603" s="19">
        <v>602</v>
      </c>
    </row>
    <row r="604" spans="1:14" hidden="1" x14ac:dyDescent="0.2">
      <c r="A604" s="8" t="s">
        <v>1308</v>
      </c>
      <c r="B604" s="9" t="s">
        <v>300</v>
      </c>
      <c r="C604" s="10" t="s">
        <v>197</v>
      </c>
      <c r="D604" s="9" t="s">
        <v>1309</v>
      </c>
      <c r="E604" s="9" t="s">
        <v>638</v>
      </c>
      <c r="F604" s="11">
        <v>74649</v>
      </c>
      <c r="G604" s="10" t="s">
        <v>24</v>
      </c>
      <c r="H604" s="10" t="s">
        <v>25</v>
      </c>
      <c r="I604" s="13"/>
      <c r="J604" s="13"/>
      <c r="K604" s="10" t="s">
        <v>26</v>
      </c>
      <c r="L604" s="10" t="s">
        <v>27</v>
      </c>
      <c r="M604" s="10" t="s">
        <v>28</v>
      </c>
      <c r="N604" s="19">
        <v>603</v>
      </c>
    </row>
    <row r="605" spans="1:14" hidden="1" x14ac:dyDescent="0.2">
      <c r="A605" s="8" t="s">
        <v>1310</v>
      </c>
      <c r="B605" s="9" t="s">
        <v>391</v>
      </c>
      <c r="C605" s="10" t="s">
        <v>59</v>
      </c>
      <c r="D605" s="9" t="s">
        <v>1311</v>
      </c>
      <c r="E605" s="9" t="s">
        <v>1312</v>
      </c>
      <c r="F605" s="11">
        <v>74649</v>
      </c>
      <c r="G605" s="10" t="s">
        <v>24</v>
      </c>
      <c r="H605" s="10" t="s">
        <v>25</v>
      </c>
      <c r="I605" s="13"/>
      <c r="J605" s="13"/>
      <c r="K605" s="10" t="s">
        <v>26</v>
      </c>
      <c r="L605" s="10" t="s">
        <v>27</v>
      </c>
      <c r="M605" s="10" t="s">
        <v>28</v>
      </c>
      <c r="N605" s="19">
        <v>604</v>
      </c>
    </row>
    <row r="606" spans="1:14" hidden="1" x14ac:dyDescent="0.2">
      <c r="A606" s="8" t="s">
        <v>1208</v>
      </c>
      <c r="B606" s="9" t="s">
        <v>771</v>
      </c>
      <c r="C606" s="14" t="s">
        <v>101</v>
      </c>
      <c r="D606" s="9" t="s">
        <v>1246</v>
      </c>
      <c r="E606" s="9" t="s">
        <v>154</v>
      </c>
      <c r="F606" s="13">
        <v>74560</v>
      </c>
      <c r="G606" s="10" t="s">
        <v>24</v>
      </c>
      <c r="H606" s="14" t="s">
        <v>25</v>
      </c>
      <c r="I606" s="12"/>
      <c r="J606" s="12"/>
      <c r="K606" s="14" t="s">
        <v>26</v>
      </c>
      <c r="L606" s="10" t="s">
        <v>27</v>
      </c>
      <c r="M606" s="10" t="s">
        <v>28</v>
      </c>
      <c r="N606" s="19">
        <v>605</v>
      </c>
    </row>
    <row r="607" spans="1:14" hidden="1" x14ac:dyDescent="0.2">
      <c r="A607" s="8" t="s">
        <v>1313</v>
      </c>
      <c r="B607" s="9" t="s">
        <v>209</v>
      </c>
      <c r="C607" s="10" t="s">
        <v>186</v>
      </c>
      <c r="D607" s="9" t="s">
        <v>1314</v>
      </c>
      <c r="E607" s="9" t="s">
        <v>712</v>
      </c>
      <c r="F607" s="11">
        <v>74438</v>
      </c>
      <c r="G607" s="10" t="s">
        <v>24</v>
      </c>
      <c r="H607" s="10" t="s">
        <v>25</v>
      </c>
      <c r="I607" s="13"/>
      <c r="J607" s="13"/>
      <c r="K607" s="10" t="s">
        <v>26</v>
      </c>
      <c r="L607" s="10" t="s">
        <v>27</v>
      </c>
      <c r="M607" s="10" t="s">
        <v>28</v>
      </c>
      <c r="N607" s="19">
        <v>606</v>
      </c>
    </row>
    <row r="608" spans="1:14" hidden="1" x14ac:dyDescent="0.2">
      <c r="A608" s="8" t="s">
        <v>1315</v>
      </c>
      <c r="B608" s="9" t="s">
        <v>20</v>
      </c>
      <c r="C608" s="10" t="s">
        <v>45</v>
      </c>
      <c r="D608" s="9" t="s">
        <v>1190</v>
      </c>
      <c r="E608" s="9" t="s">
        <v>70</v>
      </c>
      <c r="F608" s="11">
        <v>74394</v>
      </c>
      <c r="G608" s="10" t="s">
        <v>24</v>
      </c>
      <c r="H608" s="10" t="s">
        <v>25</v>
      </c>
      <c r="I608" s="13"/>
      <c r="J608" s="13"/>
      <c r="K608" s="10" t="s">
        <v>26</v>
      </c>
      <c r="L608" s="10" t="s">
        <v>27</v>
      </c>
      <c r="M608" s="10" t="s">
        <v>28</v>
      </c>
      <c r="N608" s="19">
        <v>607</v>
      </c>
    </row>
    <row r="609" spans="1:14" x14ac:dyDescent="0.2">
      <c r="A609" s="8" t="s">
        <v>1316</v>
      </c>
      <c r="B609" s="9" t="s">
        <v>92</v>
      </c>
      <c r="C609" s="14"/>
      <c r="D609" s="9" t="s">
        <v>148</v>
      </c>
      <c r="E609" s="9" t="s">
        <v>324</v>
      </c>
      <c r="F609" s="11">
        <v>74376</v>
      </c>
      <c r="G609" s="10" t="s">
        <v>24</v>
      </c>
      <c r="H609" s="10" t="s">
        <v>25</v>
      </c>
      <c r="I609" s="13"/>
      <c r="J609" s="13"/>
      <c r="K609" s="10" t="s">
        <v>541</v>
      </c>
      <c r="L609" s="10" t="s">
        <v>77</v>
      </c>
      <c r="M609" s="10" t="s">
        <v>78</v>
      </c>
      <c r="N609" s="19">
        <v>608</v>
      </c>
    </row>
    <row r="610" spans="1:14" x14ac:dyDescent="0.2">
      <c r="A610" s="8" t="s">
        <v>1317</v>
      </c>
      <c r="B610" s="9" t="s">
        <v>372</v>
      </c>
      <c r="C610" s="10" t="s">
        <v>54</v>
      </c>
      <c r="D610" s="9" t="s">
        <v>148</v>
      </c>
      <c r="E610" s="9" t="s">
        <v>405</v>
      </c>
      <c r="F610" s="11">
        <v>74365</v>
      </c>
      <c r="G610" s="10" t="s">
        <v>24</v>
      </c>
      <c r="H610" s="10" t="s">
        <v>25</v>
      </c>
      <c r="I610" s="13"/>
      <c r="J610" s="13"/>
      <c r="K610" s="10" t="s">
        <v>541</v>
      </c>
      <c r="L610" s="10" t="s">
        <v>77</v>
      </c>
      <c r="M610" s="10" t="s">
        <v>78</v>
      </c>
      <c r="N610" s="19">
        <v>609</v>
      </c>
    </row>
    <row r="611" spans="1:14" x14ac:dyDescent="0.2">
      <c r="A611" s="8" t="s">
        <v>1318</v>
      </c>
      <c r="B611" s="9" t="s">
        <v>942</v>
      </c>
      <c r="C611" s="10" t="s">
        <v>157</v>
      </c>
      <c r="D611" s="9" t="s">
        <v>207</v>
      </c>
      <c r="E611" s="9" t="s">
        <v>280</v>
      </c>
      <c r="F611" s="11">
        <v>74309</v>
      </c>
      <c r="G611" s="10" t="s">
        <v>75</v>
      </c>
      <c r="H611" s="10" t="s">
        <v>25</v>
      </c>
      <c r="I611" s="12"/>
      <c r="J611" s="12"/>
      <c r="K611" s="10" t="s">
        <v>76</v>
      </c>
      <c r="L611" s="10" t="s">
        <v>77</v>
      </c>
      <c r="M611" s="10" t="s">
        <v>78</v>
      </c>
      <c r="N611" s="19">
        <v>610</v>
      </c>
    </row>
    <row r="612" spans="1:14" hidden="1" x14ac:dyDescent="0.2">
      <c r="A612" s="8" t="s">
        <v>1319</v>
      </c>
      <c r="B612" s="9" t="s">
        <v>469</v>
      </c>
      <c r="C612" s="10" t="s">
        <v>197</v>
      </c>
      <c r="D612" s="9" t="s">
        <v>1320</v>
      </c>
      <c r="E612" s="9" t="s">
        <v>1267</v>
      </c>
      <c r="F612" s="11">
        <v>74288</v>
      </c>
      <c r="G612" s="10" t="s">
        <v>24</v>
      </c>
      <c r="H612" s="10" t="s">
        <v>25</v>
      </c>
      <c r="I612" s="13"/>
      <c r="J612" s="13"/>
      <c r="K612" s="10" t="s">
        <v>26</v>
      </c>
      <c r="L612" s="10" t="s">
        <v>27</v>
      </c>
      <c r="M612" s="10" t="s">
        <v>28</v>
      </c>
      <c r="N612" s="19">
        <v>611</v>
      </c>
    </row>
    <row r="613" spans="1:14" x14ac:dyDescent="0.2">
      <c r="A613" s="8" t="s">
        <v>1321</v>
      </c>
      <c r="B613" s="9" t="s">
        <v>586</v>
      </c>
      <c r="C613" s="10" t="s">
        <v>54</v>
      </c>
      <c r="D613" s="9" t="s">
        <v>148</v>
      </c>
      <c r="E613" s="9" t="s">
        <v>677</v>
      </c>
      <c r="F613" s="11">
        <v>74211</v>
      </c>
      <c r="G613" s="10" t="s">
        <v>24</v>
      </c>
      <c r="H613" s="10" t="s">
        <v>25</v>
      </c>
      <c r="I613" s="13"/>
      <c r="J613" s="13"/>
      <c r="K613" s="10" t="s">
        <v>541</v>
      </c>
      <c r="L613" s="10" t="s">
        <v>77</v>
      </c>
      <c r="M613" s="10" t="s">
        <v>78</v>
      </c>
      <c r="N613" s="19">
        <v>612</v>
      </c>
    </row>
    <row r="614" spans="1:14" hidden="1" x14ac:dyDescent="0.2">
      <c r="A614" s="8" t="s">
        <v>1322</v>
      </c>
      <c r="B614" s="9" t="s">
        <v>611</v>
      </c>
      <c r="C614" s="10" t="s">
        <v>157</v>
      </c>
      <c r="D614" s="9" t="s">
        <v>1323</v>
      </c>
      <c r="E614" s="9" t="s">
        <v>131</v>
      </c>
      <c r="F614" s="11">
        <v>74206</v>
      </c>
      <c r="G614" s="10" t="s">
        <v>24</v>
      </c>
      <c r="H614" s="10" t="s">
        <v>25</v>
      </c>
      <c r="I614" s="12"/>
      <c r="J614" s="12"/>
      <c r="K614" s="10" t="s">
        <v>132</v>
      </c>
      <c r="L614" s="10" t="s">
        <v>27</v>
      </c>
      <c r="M614" s="10" t="s">
        <v>133</v>
      </c>
      <c r="N614" s="19">
        <v>613</v>
      </c>
    </row>
    <row r="615" spans="1:14" hidden="1" x14ac:dyDescent="0.2">
      <c r="A615" s="16" t="s">
        <v>1324</v>
      </c>
      <c r="B615" s="17" t="s">
        <v>1325</v>
      </c>
      <c r="C615" s="14" t="s">
        <v>24</v>
      </c>
      <c r="D615" s="17" t="s">
        <v>263</v>
      </c>
      <c r="E615" s="17" t="s">
        <v>496</v>
      </c>
      <c r="F615" s="13">
        <v>74085</v>
      </c>
      <c r="G615" s="14" t="s">
        <v>24</v>
      </c>
      <c r="H615" s="14" t="s">
        <v>25</v>
      </c>
      <c r="I615" s="11">
        <v>6000</v>
      </c>
      <c r="J615" s="12"/>
      <c r="K615" s="15" t="s">
        <v>4</v>
      </c>
      <c r="L615" s="10" t="s">
        <v>27</v>
      </c>
      <c r="M615" s="14" t="s">
        <v>35</v>
      </c>
      <c r="N615" s="19">
        <v>614</v>
      </c>
    </row>
    <row r="616" spans="1:14" x14ac:dyDescent="0.2">
      <c r="A616" s="8" t="s">
        <v>813</v>
      </c>
      <c r="B616" s="9" t="s">
        <v>223</v>
      </c>
      <c r="C616" s="10" t="s">
        <v>216</v>
      </c>
      <c r="D616" s="9" t="s">
        <v>148</v>
      </c>
      <c r="E616" s="9" t="s">
        <v>677</v>
      </c>
      <c r="F616" s="11">
        <v>74058</v>
      </c>
      <c r="G616" s="10" t="s">
        <v>75</v>
      </c>
      <c r="H616" s="10" t="s">
        <v>25</v>
      </c>
      <c r="I616" s="13"/>
      <c r="J616" s="13"/>
      <c r="K616" s="10" t="s">
        <v>76</v>
      </c>
      <c r="L616" s="10" t="s">
        <v>77</v>
      </c>
      <c r="M616" s="10" t="s">
        <v>78</v>
      </c>
      <c r="N616" s="19">
        <v>615</v>
      </c>
    </row>
    <row r="617" spans="1:14" x14ac:dyDescent="0.2">
      <c r="A617" s="8" t="s">
        <v>1326</v>
      </c>
      <c r="B617" s="9" t="s">
        <v>486</v>
      </c>
      <c r="C617" s="10" t="s">
        <v>41</v>
      </c>
      <c r="D617" s="9" t="s">
        <v>148</v>
      </c>
      <c r="E617" s="9" t="s">
        <v>677</v>
      </c>
      <c r="F617" s="11">
        <v>73893</v>
      </c>
      <c r="G617" s="10" t="s">
        <v>24</v>
      </c>
      <c r="H617" s="10" t="s">
        <v>25</v>
      </c>
      <c r="I617" s="13"/>
      <c r="J617" s="13"/>
      <c r="K617" s="10" t="s">
        <v>541</v>
      </c>
      <c r="L617" s="10" t="s">
        <v>77</v>
      </c>
      <c r="M617" s="10" t="s">
        <v>78</v>
      </c>
      <c r="N617" s="19">
        <v>616</v>
      </c>
    </row>
    <row r="618" spans="1:14" x14ac:dyDescent="0.2">
      <c r="A618" s="8" t="s">
        <v>100</v>
      </c>
      <c r="B618" s="9" t="s">
        <v>650</v>
      </c>
      <c r="C618" s="10" t="s">
        <v>25</v>
      </c>
      <c r="D618" s="9" t="s">
        <v>148</v>
      </c>
      <c r="E618" s="9" t="s">
        <v>354</v>
      </c>
      <c r="F618" s="11">
        <v>73836</v>
      </c>
      <c r="G618" s="10" t="s">
        <v>75</v>
      </c>
      <c r="H618" s="10" t="s">
        <v>25</v>
      </c>
      <c r="I618" s="12"/>
      <c r="J618" s="12"/>
      <c r="K618" s="10" t="s">
        <v>76</v>
      </c>
      <c r="L618" s="10" t="s">
        <v>77</v>
      </c>
      <c r="M618" s="10" t="s">
        <v>78</v>
      </c>
      <c r="N618" s="19">
        <v>617</v>
      </c>
    </row>
    <row r="619" spans="1:14" hidden="1" x14ac:dyDescent="0.2">
      <c r="A619" s="8" t="s">
        <v>1327</v>
      </c>
      <c r="B619" s="9" t="s">
        <v>1153</v>
      </c>
      <c r="C619" s="10" t="s">
        <v>54</v>
      </c>
      <c r="D619" s="9" t="s">
        <v>1328</v>
      </c>
      <c r="E619" s="9" t="s">
        <v>70</v>
      </c>
      <c r="F619" s="11">
        <v>73828</v>
      </c>
      <c r="G619" s="10" t="s">
        <v>24</v>
      </c>
      <c r="H619" s="10" t="s">
        <v>25</v>
      </c>
      <c r="I619" s="13"/>
      <c r="J619" s="13"/>
      <c r="K619" s="10" t="s">
        <v>26</v>
      </c>
      <c r="L619" s="10" t="s">
        <v>27</v>
      </c>
      <c r="M619" s="10" t="s">
        <v>28</v>
      </c>
      <c r="N619" s="19">
        <v>618</v>
      </c>
    </row>
    <row r="620" spans="1:14" x14ac:dyDescent="0.2">
      <c r="A620" s="8" t="s">
        <v>1329</v>
      </c>
      <c r="B620" s="9" t="s">
        <v>1330</v>
      </c>
      <c r="C620" s="10" t="s">
        <v>24</v>
      </c>
      <c r="D620" s="9" t="s">
        <v>148</v>
      </c>
      <c r="E620" s="9" t="s">
        <v>444</v>
      </c>
      <c r="F620" s="11">
        <v>73781</v>
      </c>
      <c r="G620" s="10" t="s">
        <v>24</v>
      </c>
      <c r="H620" s="10" t="s">
        <v>25</v>
      </c>
      <c r="I620" s="13"/>
      <c r="J620" s="13"/>
      <c r="K620" s="10" t="s">
        <v>541</v>
      </c>
      <c r="L620" s="10" t="s">
        <v>77</v>
      </c>
      <c r="M620" s="10" t="s">
        <v>78</v>
      </c>
      <c r="N620" s="19">
        <v>619</v>
      </c>
    </row>
    <row r="621" spans="1:14" x14ac:dyDescent="0.2">
      <c r="A621" s="8" t="s">
        <v>1331</v>
      </c>
      <c r="B621" s="9" t="s">
        <v>1332</v>
      </c>
      <c r="C621" s="10" t="s">
        <v>24</v>
      </c>
      <c r="D621" s="9" t="s">
        <v>148</v>
      </c>
      <c r="E621" s="9" t="s">
        <v>758</v>
      </c>
      <c r="F621" s="11">
        <v>73736</v>
      </c>
      <c r="G621" s="14" t="s">
        <v>24</v>
      </c>
      <c r="H621" s="14" t="s">
        <v>25</v>
      </c>
      <c r="I621" s="12"/>
      <c r="J621" s="12"/>
      <c r="K621" s="14" t="s">
        <v>541</v>
      </c>
      <c r="L621" s="10" t="s">
        <v>77</v>
      </c>
      <c r="M621" s="10" t="s">
        <v>78</v>
      </c>
      <c r="N621" s="19">
        <v>620</v>
      </c>
    </row>
    <row r="622" spans="1:14" hidden="1" x14ac:dyDescent="0.2">
      <c r="A622" s="8" t="s">
        <v>992</v>
      </c>
      <c r="B622" s="9" t="s">
        <v>636</v>
      </c>
      <c r="C622" s="14"/>
      <c r="D622" s="9" t="s">
        <v>1121</v>
      </c>
      <c r="E622" s="9" t="s">
        <v>154</v>
      </c>
      <c r="F622" s="11">
        <v>73600</v>
      </c>
      <c r="G622" s="10" t="s">
        <v>24</v>
      </c>
      <c r="H622" s="10" t="s">
        <v>25</v>
      </c>
      <c r="I622" s="13"/>
      <c r="J622" s="13"/>
      <c r="K622" s="10" t="s">
        <v>26</v>
      </c>
      <c r="L622" s="10" t="s">
        <v>27</v>
      </c>
      <c r="M622" s="10" t="s">
        <v>28</v>
      </c>
      <c r="N622" s="19">
        <v>621</v>
      </c>
    </row>
    <row r="623" spans="1:14" hidden="1" x14ac:dyDescent="0.2">
      <c r="A623" s="8" t="s">
        <v>581</v>
      </c>
      <c r="B623" s="9" t="s">
        <v>1333</v>
      </c>
      <c r="C623" s="10" t="s">
        <v>25</v>
      </c>
      <c r="D623" s="9" t="s">
        <v>1334</v>
      </c>
      <c r="E623" s="9" t="s">
        <v>1335</v>
      </c>
      <c r="F623" s="11">
        <v>73586</v>
      </c>
      <c r="G623" s="10" t="s">
        <v>24</v>
      </c>
      <c r="H623" s="10" t="s">
        <v>25</v>
      </c>
      <c r="I623" s="13"/>
      <c r="J623" s="13"/>
      <c r="K623" s="10" t="s">
        <v>26</v>
      </c>
      <c r="L623" s="10" t="s">
        <v>27</v>
      </c>
      <c r="M623" s="10" t="s">
        <v>28</v>
      </c>
      <c r="N623" s="19">
        <v>622</v>
      </c>
    </row>
    <row r="624" spans="1:14" x14ac:dyDescent="0.2">
      <c r="A624" s="8" t="s">
        <v>1336</v>
      </c>
      <c r="B624" s="9" t="s">
        <v>642</v>
      </c>
      <c r="C624" s="10" t="s">
        <v>197</v>
      </c>
      <c r="D624" s="9" t="s">
        <v>148</v>
      </c>
      <c r="E624" s="9" t="s">
        <v>313</v>
      </c>
      <c r="F624" s="11">
        <v>73581</v>
      </c>
      <c r="G624" s="10" t="s">
        <v>24</v>
      </c>
      <c r="H624" s="10" t="s">
        <v>25</v>
      </c>
      <c r="I624" s="13"/>
      <c r="J624" s="13"/>
      <c r="K624" s="10" t="s">
        <v>541</v>
      </c>
      <c r="L624" s="10" t="s">
        <v>77</v>
      </c>
      <c r="M624" s="10" t="s">
        <v>78</v>
      </c>
      <c r="N624" s="19">
        <v>623</v>
      </c>
    </row>
    <row r="625" spans="1:14" x14ac:dyDescent="0.2">
      <c r="A625" s="8" t="s">
        <v>1337</v>
      </c>
      <c r="B625" s="9" t="s">
        <v>1338</v>
      </c>
      <c r="C625" s="10" t="s">
        <v>75</v>
      </c>
      <c r="D625" s="9" t="s">
        <v>207</v>
      </c>
      <c r="E625" s="9" t="s">
        <v>522</v>
      </c>
      <c r="F625" s="11">
        <v>73580</v>
      </c>
      <c r="G625" s="10" t="s">
        <v>24</v>
      </c>
      <c r="H625" s="10" t="s">
        <v>25</v>
      </c>
      <c r="I625" s="13"/>
      <c r="J625" s="13"/>
      <c r="K625" s="10" t="s">
        <v>541</v>
      </c>
      <c r="L625" s="10" t="s">
        <v>77</v>
      </c>
      <c r="M625" s="10" t="s">
        <v>78</v>
      </c>
      <c r="N625" s="19">
        <v>624</v>
      </c>
    </row>
    <row r="626" spans="1:14" hidden="1" x14ac:dyDescent="0.2">
      <c r="A626" s="8" t="s">
        <v>714</v>
      </c>
      <c r="B626" s="9" t="s">
        <v>1339</v>
      </c>
      <c r="C626" s="10" t="s">
        <v>45</v>
      </c>
      <c r="D626" s="9" t="s">
        <v>1340</v>
      </c>
      <c r="E626" s="9" t="s">
        <v>324</v>
      </c>
      <c r="F626" s="11">
        <v>73553</v>
      </c>
      <c r="G626" s="10" t="s">
        <v>24</v>
      </c>
      <c r="H626" s="10" t="s">
        <v>25</v>
      </c>
      <c r="I626" s="13"/>
      <c r="J626" s="13"/>
      <c r="K626" s="10" t="s">
        <v>26</v>
      </c>
      <c r="L626" s="10" t="s">
        <v>27</v>
      </c>
      <c r="M626" s="10" t="s">
        <v>28</v>
      </c>
      <c r="N626" s="19">
        <v>625</v>
      </c>
    </row>
    <row r="627" spans="1:14" x14ac:dyDescent="0.2">
      <c r="A627" s="8" t="s">
        <v>1341</v>
      </c>
      <c r="B627" s="9" t="s">
        <v>1342</v>
      </c>
      <c r="C627" s="10" t="s">
        <v>21</v>
      </c>
      <c r="D627" s="9" t="s">
        <v>148</v>
      </c>
      <c r="E627" s="9" t="s">
        <v>516</v>
      </c>
      <c r="F627" s="11">
        <v>73537</v>
      </c>
      <c r="G627" s="10" t="s">
        <v>24</v>
      </c>
      <c r="H627" s="10" t="s">
        <v>25</v>
      </c>
      <c r="I627" s="13"/>
      <c r="J627" s="13"/>
      <c r="K627" s="10" t="s">
        <v>541</v>
      </c>
      <c r="L627" s="10" t="s">
        <v>77</v>
      </c>
      <c r="M627" s="10" t="s">
        <v>78</v>
      </c>
      <c r="N627" s="19">
        <v>626</v>
      </c>
    </row>
    <row r="628" spans="1:14" x14ac:dyDescent="0.2">
      <c r="A628" s="8" t="s">
        <v>1343</v>
      </c>
      <c r="B628" s="9" t="s">
        <v>1209</v>
      </c>
      <c r="C628" s="10" t="s">
        <v>197</v>
      </c>
      <c r="D628" s="9" t="s">
        <v>148</v>
      </c>
      <c r="E628" s="9" t="s">
        <v>584</v>
      </c>
      <c r="F628" s="11">
        <v>73428</v>
      </c>
      <c r="G628" s="10" t="s">
        <v>75</v>
      </c>
      <c r="H628" s="10" t="s">
        <v>25</v>
      </c>
      <c r="I628" s="11">
        <v>3000</v>
      </c>
      <c r="J628" s="13"/>
      <c r="K628" s="10" t="s">
        <v>76</v>
      </c>
      <c r="L628" s="10" t="s">
        <v>77</v>
      </c>
      <c r="M628" s="10" t="s">
        <v>78</v>
      </c>
      <c r="N628" s="19">
        <v>627</v>
      </c>
    </row>
    <row r="629" spans="1:14" x14ac:dyDescent="0.2">
      <c r="A629" s="8" t="s">
        <v>1344</v>
      </c>
      <c r="B629" s="9" t="s">
        <v>85</v>
      </c>
      <c r="C629" s="10" t="s">
        <v>216</v>
      </c>
      <c r="D629" s="9" t="s">
        <v>699</v>
      </c>
      <c r="E629" s="9" t="s">
        <v>188</v>
      </c>
      <c r="F629" s="12">
        <v>73338</v>
      </c>
      <c r="G629" s="18" t="s">
        <v>24</v>
      </c>
      <c r="H629" s="18" t="s">
        <v>25</v>
      </c>
      <c r="I629" s="12"/>
      <c r="J629" s="12"/>
      <c r="K629" s="18" t="s">
        <v>541</v>
      </c>
      <c r="L629" s="10" t="s">
        <v>77</v>
      </c>
      <c r="M629" s="10" t="s">
        <v>78</v>
      </c>
      <c r="N629" s="19">
        <v>628</v>
      </c>
    </row>
    <row r="630" spans="1:14" x14ac:dyDescent="0.2">
      <c r="A630" s="8" t="s">
        <v>29</v>
      </c>
      <c r="B630" s="9" t="s">
        <v>768</v>
      </c>
      <c r="C630" s="10" t="s">
        <v>75</v>
      </c>
      <c r="D630" s="9" t="s">
        <v>207</v>
      </c>
      <c r="E630" s="9" t="s">
        <v>297</v>
      </c>
      <c r="F630" s="11">
        <v>73331</v>
      </c>
      <c r="G630" s="10" t="s">
        <v>24</v>
      </c>
      <c r="H630" s="10" t="s">
        <v>25</v>
      </c>
      <c r="I630" s="13"/>
      <c r="J630" s="13"/>
      <c r="K630" s="10" t="s">
        <v>541</v>
      </c>
      <c r="L630" s="10" t="s">
        <v>77</v>
      </c>
      <c r="M630" s="10" t="s">
        <v>78</v>
      </c>
      <c r="N630" s="19">
        <v>629</v>
      </c>
    </row>
    <row r="631" spans="1:14" hidden="1" x14ac:dyDescent="0.2">
      <c r="A631" s="8" t="s">
        <v>1345</v>
      </c>
      <c r="B631" s="9" t="s">
        <v>622</v>
      </c>
      <c r="C631" s="10" t="s">
        <v>24</v>
      </c>
      <c r="D631" s="9" t="s">
        <v>1346</v>
      </c>
      <c r="E631" s="9" t="s">
        <v>90</v>
      </c>
      <c r="F631" s="11">
        <v>73328</v>
      </c>
      <c r="G631" s="10" t="s">
        <v>24</v>
      </c>
      <c r="H631" s="10" t="s">
        <v>25</v>
      </c>
      <c r="I631" s="13"/>
      <c r="J631" s="13"/>
      <c r="K631" s="10" t="s">
        <v>26</v>
      </c>
      <c r="L631" s="10" t="s">
        <v>27</v>
      </c>
      <c r="M631" s="10" t="s">
        <v>28</v>
      </c>
      <c r="N631" s="19">
        <v>630</v>
      </c>
    </row>
    <row r="632" spans="1:14" x14ac:dyDescent="0.2">
      <c r="A632" s="8" t="s">
        <v>1347</v>
      </c>
      <c r="B632" s="9" t="s">
        <v>642</v>
      </c>
      <c r="C632" s="10" t="s">
        <v>41</v>
      </c>
      <c r="D632" s="9" t="s">
        <v>207</v>
      </c>
      <c r="E632" s="9" t="s">
        <v>280</v>
      </c>
      <c r="F632" s="11">
        <v>73286</v>
      </c>
      <c r="G632" s="10" t="s">
        <v>75</v>
      </c>
      <c r="H632" s="10" t="s">
        <v>25</v>
      </c>
      <c r="I632" s="12"/>
      <c r="J632" s="12"/>
      <c r="K632" s="10" t="s">
        <v>76</v>
      </c>
      <c r="L632" s="10" t="s">
        <v>77</v>
      </c>
      <c r="M632" s="10" t="s">
        <v>78</v>
      </c>
      <c r="N632" s="19">
        <v>631</v>
      </c>
    </row>
    <row r="633" spans="1:14" x14ac:dyDescent="0.2">
      <c r="A633" s="8" t="s">
        <v>1348</v>
      </c>
      <c r="B633" s="9" t="s">
        <v>1349</v>
      </c>
      <c r="C633" s="18" t="s">
        <v>24</v>
      </c>
      <c r="D633" s="9" t="s">
        <v>699</v>
      </c>
      <c r="E633" s="9" t="s">
        <v>241</v>
      </c>
      <c r="F633" s="12">
        <v>73258</v>
      </c>
      <c r="G633" s="18" t="s">
        <v>75</v>
      </c>
      <c r="H633" s="18" t="s">
        <v>25</v>
      </c>
      <c r="I633" s="12"/>
      <c r="J633" s="12"/>
      <c r="K633" s="18" t="s">
        <v>76</v>
      </c>
      <c r="L633" s="10" t="s">
        <v>77</v>
      </c>
      <c r="M633" s="10" t="s">
        <v>78</v>
      </c>
      <c r="N633" s="19">
        <v>632</v>
      </c>
    </row>
    <row r="634" spans="1:14" hidden="1" x14ac:dyDescent="0.2">
      <c r="A634" s="8" t="s">
        <v>1350</v>
      </c>
      <c r="B634" s="9" t="s">
        <v>100</v>
      </c>
      <c r="C634" s="10" t="s">
        <v>75</v>
      </c>
      <c r="D634" s="9" t="s">
        <v>1351</v>
      </c>
      <c r="E634" s="9" t="s">
        <v>61</v>
      </c>
      <c r="F634" s="11">
        <v>73241</v>
      </c>
      <c r="G634" s="10" t="s">
        <v>24</v>
      </c>
      <c r="H634" s="10" t="s">
        <v>25</v>
      </c>
      <c r="I634" s="13"/>
      <c r="J634" s="13"/>
      <c r="K634" s="10" t="s">
        <v>26</v>
      </c>
      <c r="L634" s="10" t="s">
        <v>27</v>
      </c>
      <c r="M634" s="10" t="s">
        <v>28</v>
      </c>
      <c r="N634" s="19">
        <v>633</v>
      </c>
    </row>
    <row r="635" spans="1:14" hidden="1" x14ac:dyDescent="0.2">
      <c r="A635" s="8" t="s">
        <v>1352</v>
      </c>
      <c r="B635" s="9" t="s">
        <v>552</v>
      </c>
      <c r="C635" s="10" t="s">
        <v>136</v>
      </c>
      <c r="D635" s="9" t="s">
        <v>1305</v>
      </c>
      <c r="E635" s="9" t="s">
        <v>70</v>
      </c>
      <c r="F635" s="11">
        <v>73185</v>
      </c>
      <c r="G635" s="10" t="s">
        <v>24</v>
      </c>
      <c r="H635" s="10" t="s">
        <v>25</v>
      </c>
      <c r="I635" s="13"/>
      <c r="J635" s="13"/>
      <c r="K635" s="10" t="s">
        <v>26</v>
      </c>
      <c r="L635" s="10" t="s">
        <v>27</v>
      </c>
      <c r="M635" s="10" t="s">
        <v>28</v>
      </c>
      <c r="N635" s="19">
        <v>634</v>
      </c>
    </row>
    <row r="636" spans="1:14" hidden="1" x14ac:dyDescent="0.2">
      <c r="A636" s="8" t="s">
        <v>1353</v>
      </c>
      <c r="B636" s="9" t="s">
        <v>169</v>
      </c>
      <c r="C636" s="10" t="s">
        <v>101</v>
      </c>
      <c r="D636" s="9" t="s">
        <v>1354</v>
      </c>
      <c r="E636" s="9" t="s">
        <v>70</v>
      </c>
      <c r="F636" s="11">
        <v>73145</v>
      </c>
      <c r="G636" s="10" t="s">
        <v>24</v>
      </c>
      <c r="H636" s="10" t="s">
        <v>25</v>
      </c>
      <c r="I636" s="13"/>
      <c r="J636" s="13"/>
      <c r="K636" s="10" t="s">
        <v>26</v>
      </c>
      <c r="L636" s="10" t="s">
        <v>27</v>
      </c>
      <c r="M636" s="10" t="s">
        <v>28</v>
      </c>
      <c r="N636" s="19">
        <v>635</v>
      </c>
    </row>
    <row r="637" spans="1:14" x14ac:dyDescent="0.2">
      <c r="A637" s="8" t="s">
        <v>1355</v>
      </c>
      <c r="B637" s="9" t="s">
        <v>1356</v>
      </c>
      <c r="C637" s="14"/>
      <c r="D637" s="9" t="s">
        <v>207</v>
      </c>
      <c r="E637" s="9" t="s">
        <v>569</v>
      </c>
      <c r="F637" s="11">
        <v>73127</v>
      </c>
      <c r="G637" s="10" t="s">
        <v>75</v>
      </c>
      <c r="H637" s="10" t="s">
        <v>25</v>
      </c>
      <c r="I637" s="13"/>
      <c r="J637" s="13"/>
      <c r="K637" s="10" t="s">
        <v>76</v>
      </c>
      <c r="L637" s="10" t="s">
        <v>77</v>
      </c>
      <c r="M637" s="10" t="s">
        <v>78</v>
      </c>
      <c r="N637" s="19">
        <v>636</v>
      </c>
    </row>
    <row r="638" spans="1:14" hidden="1" x14ac:dyDescent="0.2">
      <c r="A638" s="8" t="s">
        <v>1357</v>
      </c>
      <c r="B638" s="9" t="s">
        <v>448</v>
      </c>
      <c r="C638" s="10" t="s">
        <v>157</v>
      </c>
      <c r="D638" s="9" t="s">
        <v>981</v>
      </c>
      <c r="E638" s="9" t="s">
        <v>1358</v>
      </c>
      <c r="F638" s="11">
        <v>73111</v>
      </c>
      <c r="G638" s="10" t="s">
        <v>24</v>
      </c>
      <c r="H638" s="10" t="s">
        <v>25</v>
      </c>
      <c r="I638" s="11">
        <v>1250</v>
      </c>
      <c r="J638" s="13"/>
      <c r="K638" s="10" t="s">
        <v>26</v>
      </c>
      <c r="L638" s="10" t="s">
        <v>27</v>
      </c>
      <c r="M638" s="10" t="s">
        <v>28</v>
      </c>
      <c r="N638" s="19">
        <v>637</v>
      </c>
    </row>
    <row r="639" spans="1:14" hidden="1" x14ac:dyDescent="0.2">
      <c r="A639" s="8" t="s">
        <v>1359</v>
      </c>
      <c r="B639" s="9" t="s">
        <v>921</v>
      </c>
      <c r="C639" s="10" t="s">
        <v>157</v>
      </c>
      <c r="D639" s="9" t="s">
        <v>1360</v>
      </c>
      <c r="E639" s="9" t="s">
        <v>514</v>
      </c>
      <c r="F639" s="11">
        <v>73049</v>
      </c>
      <c r="G639" s="10" t="s">
        <v>24</v>
      </c>
      <c r="H639" s="10" t="s">
        <v>25</v>
      </c>
      <c r="I639" s="13"/>
      <c r="J639" s="13"/>
      <c r="K639" s="10" t="s">
        <v>26</v>
      </c>
      <c r="L639" s="10" t="s">
        <v>27</v>
      </c>
      <c r="M639" s="10" t="s">
        <v>28</v>
      </c>
      <c r="N639" s="19">
        <v>638</v>
      </c>
    </row>
    <row r="640" spans="1:14" hidden="1" x14ac:dyDescent="0.2">
      <c r="A640" s="8" t="s">
        <v>1361</v>
      </c>
      <c r="B640" s="9" t="s">
        <v>531</v>
      </c>
      <c r="C640" s="10" t="s">
        <v>41</v>
      </c>
      <c r="D640" s="9" t="s">
        <v>1362</v>
      </c>
      <c r="E640" s="9" t="s">
        <v>70</v>
      </c>
      <c r="F640" s="11">
        <v>73024</v>
      </c>
      <c r="G640" s="14" t="s">
        <v>24</v>
      </c>
      <c r="H640" s="14" t="s">
        <v>25</v>
      </c>
      <c r="I640" s="12"/>
      <c r="J640" s="12"/>
      <c r="K640" s="14" t="s">
        <v>26</v>
      </c>
      <c r="L640" s="10" t="s">
        <v>27</v>
      </c>
      <c r="M640" s="10" t="s">
        <v>28</v>
      </c>
      <c r="N640" s="19">
        <v>639</v>
      </c>
    </row>
    <row r="641" spans="1:14" x14ac:dyDescent="0.2">
      <c r="A641" s="8" t="s">
        <v>1363</v>
      </c>
      <c r="B641" s="9" t="s">
        <v>448</v>
      </c>
      <c r="C641" s="14"/>
      <c r="D641" s="9" t="s">
        <v>148</v>
      </c>
      <c r="E641" s="9" t="s">
        <v>677</v>
      </c>
      <c r="F641" s="11">
        <v>73019</v>
      </c>
      <c r="G641" s="10" t="s">
        <v>24</v>
      </c>
      <c r="H641" s="10" t="s">
        <v>25</v>
      </c>
      <c r="I641" s="13"/>
      <c r="J641" s="13"/>
      <c r="K641" s="10" t="s">
        <v>541</v>
      </c>
      <c r="L641" s="10" t="s">
        <v>77</v>
      </c>
      <c r="M641" s="10" t="s">
        <v>78</v>
      </c>
      <c r="N641" s="19">
        <v>640</v>
      </c>
    </row>
    <row r="642" spans="1:14" x14ac:dyDescent="0.2">
      <c r="A642" s="8" t="s">
        <v>1364</v>
      </c>
      <c r="B642" s="9" t="s">
        <v>1365</v>
      </c>
      <c r="C642" s="10" t="s">
        <v>45</v>
      </c>
      <c r="D642" s="9" t="s">
        <v>148</v>
      </c>
      <c r="E642" s="9" t="s">
        <v>225</v>
      </c>
      <c r="F642" s="11">
        <v>72985</v>
      </c>
      <c r="G642" s="10" t="s">
        <v>24</v>
      </c>
      <c r="H642" s="10" t="s">
        <v>25</v>
      </c>
      <c r="I642" s="12"/>
      <c r="J642" s="12"/>
      <c r="K642" s="10" t="s">
        <v>541</v>
      </c>
      <c r="L642" s="10" t="s">
        <v>77</v>
      </c>
      <c r="M642" s="10" t="s">
        <v>78</v>
      </c>
      <c r="N642" s="19">
        <v>641</v>
      </c>
    </row>
    <row r="643" spans="1:14" hidden="1" x14ac:dyDescent="0.2">
      <c r="A643" s="8" t="s">
        <v>1366</v>
      </c>
      <c r="B643" s="9" t="s">
        <v>255</v>
      </c>
      <c r="C643" s="10" t="s">
        <v>75</v>
      </c>
      <c r="D643" s="9" t="s">
        <v>1305</v>
      </c>
      <c r="E643" s="9" t="s">
        <v>70</v>
      </c>
      <c r="F643" s="11">
        <v>72966</v>
      </c>
      <c r="G643" s="10" t="s">
        <v>24</v>
      </c>
      <c r="H643" s="10" t="s">
        <v>25</v>
      </c>
      <c r="I643" s="13"/>
      <c r="J643" s="13"/>
      <c r="K643" s="10" t="s">
        <v>26</v>
      </c>
      <c r="L643" s="10" t="s">
        <v>27</v>
      </c>
      <c r="M643" s="10" t="s">
        <v>28</v>
      </c>
      <c r="N643" s="19">
        <v>642</v>
      </c>
    </row>
    <row r="644" spans="1:14" x14ac:dyDescent="0.2">
      <c r="A644" s="8" t="s">
        <v>1367</v>
      </c>
      <c r="B644" s="9" t="s">
        <v>1368</v>
      </c>
      <c r="C644" s="10" t="s">
        <v>25</v>
      </c>
      <c r="D644" s="9" t="s">
        <v>148</v>
      </c>
      <c r="E644" s="9" t="s">
        <v>418</v>
      </c>
      <c r="F644" s="11">
        <v>72963</v>
      </c>
      <c r="G644" s="10" t="s">
        <v>24</v>
      </c>
      <c r="H644" s="10" t="s">
        <v>25</v>
      </c>
      <c r="I644" s="13"/>
      <c r="J644" s="13"/>
      <c r="K644" s="10" t="s">
        <v>541</v>
      </c>
      <c r="L644" s="10" t="s">
        <v>77</v>
      </c>
      <c r="M644" s="10" t="s">
        <v>78</v>
      </c>
      <c r="N644" s="19">
        <v>643</v>
      </c>
    </row>
    <row r="645" spans="1:14" hidden="1" x14ac:dyDescent="0.2">
      <c r="A645" s="8" t="s">
        <v>1369</v>
      </c>
      <c r="B645" s="9" t="s">
        <v>277</v>
      </c>
      <c r="C645" s="10" t="s">
        <v>24</v>
      </c>
      <c r="D645" s="9" t="s">
        <v>1370</v>
      </c>
      <c r="E645" s="9" t="s">
        <v>387</v>
      </c>
      <c r="F645" s="11">
        <v>72957</v>
      </c>
      <c r="G645" s="10" t="s">
        <v>24</v>
      </c>
      <c r="H645" s="10" t="s">
        <v>25</v>
      </c>
      <c r="I645" s="13"/>
      <c r="J645" s="13"/>
      <c r="K645" s="10" t="s">
        <v>26</v>
      </c>
      <c r="L645" s="10" t="s">
        <v>27</v>
      </c>
      <c r="M645" s="10" t="s">
        <v>28</v>
      </c>
      <c r="N645" s="19">
        <v>644</v>
      </c>
    </row>
    <row r="646" spans="1:14" x14ac:dyDescent="0.2">
      <c r="A646" s="8" t="s">
        <v>649</v>
      </c>
      <c r="B646" s="9" t="s">
        <v>1371</v>
      </c>
      <c r="C646" s="10" t="s">
        <v>210</v>
      </c>
      <c r="D646" s="9" t="s">
        <v>148</v>
      </c>
      <c r="E646" s="9" t="s">
        <v>453</v>
      </c>
      <c r="F646" s="13">
        <v>72818</v>
      </c>
      <c r="G646" s="14" t="s">
        <v>24</v>
      </c>
      <c r="H646" s="14" t="s">
        <v>25</v>
      </c>
      <c r="I646" s="12"/>
      <c r="J646" s="12"/>
      <c r="K646" s="14" t="s">
        <v>541</v>
      </c>
      <c r="L646" s="10" t="s">
        <v>77</v>
      </c>
      <c r="M646" s="10" t="s">
        <v>78</v>
      </c>
      <c r="N646" s="19">
        <v>645</v>
      </c>
    </row>
    <row r="647" spans="1:14" hidden="1" x14ac:dyDescent="0.2">
      <c r="A647" s="8" t="s">
        <v>1372</v>
      </c>
      <c r="B647" s="9" t="s">
        <v>53</v>
      </c>
      <c r="C647" s="10" t="s">
        <v>21</v>
      </c>
      <c r="D647" s="9" t="s">
        <v>1373</v>
      </c>
      <c r="E647" s="9" t="s">
        <v>463</v>
      </c>
      <c r="F647" s="11">
        <v>72782</v>
      </c>
      <c r="G647" s="14" t="s">
        <v>24</v>
      </c>
      <c r="H647" s="14" t="s">
        <v>25</v>
      </c>
      <c r="I647" s="12"/>
      <c r="J647" s="12"/>
      <c r="K647" s="14" t="s">
        <v>26</v>
      </c>
      <c r="L647" s="10" t="s">
        <v>27</v>
      </c>
      <c r="M647" s="10" t="s">
        <v>28</v>
      </c>
      <c r="N647" s="19">
        <v>646</v>
      </c>
    </row>
    <row r="648" spans="1:14" hidden="1" x14ac:dyDescent="0.2">
      <c r="A648" s="8" t="s">
        <v>433</v>
      </c>
      <c r="B648" s="9" t="s">
        <v>1374</v>
      </c>
      <c r="C648" s="10" t="s">
        <v>75</v>
      </c>
      <c r="D648" s="9" t="s">
        <v>1375</v>
      </c>
      <c r="E648" s="9" t="s">
        <v>67</v>
      </c>
      <c r="F648" s="11">
        <v>72569</v>
      </c>
      <c r="G648" s="10" t="s">
        <v>24</v>
      </c>
      <c r="H648" s="10" t="s">
        <v>25</v>
      </c>
      <c r="I648" s="13"/>
      <c r="J648" s="13"/>
      <c r="K648" s="10" t="s">
        <v>26</v>
      </c>
      <c r="L648" s="10" t="s">
        <v>27</v>
      </c>
      <c r="M648" s="10" t="s">
        <v>28</v>
      </c>
      <c r="N648" s="19">
        <v>647</v>
      </c>
    </row>
    <row r="649" spans="1:14" hidden="1" x14ac:dyDescent="0.2">
      <c r="A649" s="8" t="s">
        <v>1376</v>
      </c>
      <c r="B649" s="9" t="s">
        <v>1068</v>
      </c>
      <c r="C649" s="10" t="s">
        <v>101</v>
      </c>
      <c r="D649" s="9" t="s">
        <v>1362</v>
      </c>
      <c r="E649" s="9" t="s">
        <v>70</v>
      </c>
      <c r="F649" s="11">
        <v>72559</v>
      </c>
      <c r="G649" s="14" t="s">
        <v>24</v>
      </c>
      <c r="H649" s="14" t="s">
        <v>25</v>
      </c>
      <c r="I649" s="13"/>
      <c r="J649" s="13"/>
      <c r="K649" s="14" t="s">
        <v>26</v>
      </c>
      <c r="L649" s="10" t="s">
        <v>27</v>
      </c>
      <c r="M649" s="10" t="s">
        <v>28</v>
      </c>
      <c r="N649" s="19">
        <v>648</v>
      </c>
    </row>
    <row r="650" spans="1:14" x14ac:dyDescent="0.2">
      <c r="A650" s="8" t="s">
        <v>1377</v>
      </c>
      <c r="B650" s="9" t="s">
        <v>100</v>
      </c>
      <c r="C650" s="10" t="s">
        <v>101</v>
      </c>
      <c r="D650" s="9" t="s">
        <v>207</v>
      </c>
      <c r="E650" s="9" t="s">
        <v>219</v>
      </c>
      <c r="F650" s="11">
        <v>72500</v>
      </c>
      <c r="G650" s="10" t="s">
        <v>24</v>
      </c>
      <c r="H650" s="10" t="s">
        <v>25</v>
      </c>
      <c r="I650" s="13"/>
      <c r="J650" s="13"/>
      <c r="K650" s="10" t="s">
        <v>541</v>
      </c>
      <c r="L650" s="10" t="s">
        <v>77</v>
      </c>
      <c r="M650" s="10" t="s">
        <v>78</v>
      </c>
      <c r="N650" s="19">
        <v>649</v>
      </c>
    </row>
    <row r="651" spans="1:14" hidden="1" x14ac:dyDescent="0.2">
      <c r="A651" s="8" t="s">
        <v>1378</v>
      </c>
      <c r="B651" s="9" t="s">
        <v>1150</v>
      </c>
      <c r="C651" s="10" t="s">
        <v>54</v>
      </c>
      <c r="D651" s="9" t="s">
        <v>1379</v>
      </c>
      <c r="E651" s="9" t="s">
        <v>748</v>
      </c>
      <c r="F651" s="11">
        <v>72420</v>
      </c>
      <c r="G651" s="10" t="s">
        <v>24</v>
      </c>
      <c r="H651" s="10" t="s">
        <v>25</v>
      </c>
      <c r="I651" s="12"/>
      <c r="J651" s="12"/>
      <c r="K651" s="10" t="s">
        <v>26</v>
      </c>
      <c r="L651" s="10" t="s">
        <v>27</v>
      </c>
      <c r="M651" s="10" t="s">
        <v>28</v>
      </c>
      <c r="N651" s="19">
        <v>650</v>
      </c>
    </row>
    <row r="652" spans="1:14" hidden="1" x14ac:dyDescent="0.2">
      <c r="A652" s="8" t="s">
        <v>1380</v>
      </c>
      <c r="B652" s="9" t="s">
        <v>768</v>
      </c>
      <c r="C652" s="10" t="s">
        <v>24</v>
      </c>
      <c r="D652" s="9" t="s">
        <v>1202</v>
      </c>
      <c r="E652" s="9" t="s">
        <v>1381</v>
      </c>
      <c r="F652" s="11">
        <v>72420</v>
      </c>
      <c r="G652" s="10" t="s">
        <v>24</v>
      </c>
      <c r="H652" s="10" t="s">
        <v>25</v>
      </c>
      <c r="I652" s="13"/>
      <c r="J652" s="13"/>
      <c r="K652" s="10" t="s">
        <v>26</v>
      </c>
      <c r="L652" s="10" t="s">
        <v>27</v>
      </c>
      <c r="M652" s="10" t="s">
        <v>28</v>
      </c>
      <c r="N652" s="19">
        <v>651</v>
      </c>
    </row>
    <row r="653" spans="1:14" hidden="1" x14ac:dyDescent="0.2">
      <c r="A653" s="8" t="s">
        <v>396</v>
      </c>
      <c r="B653" s="9" t="s">
        <v>273</v>
      </c>
      <c r="C653" s="10" t="s">
        <v>101</v>
      </c>
      <c r="D653" s="9" t="s">
        <v>1382</v>
      </c>
      <c r="E653" s="9" t="s">
        <v>194</v>
      </c>
      <c r="F653" s="11">
        <v>72420</v>
      </c>
      <c r="G653" s="10" t="s">
        <v>24</v>
      </c>
      <c r="H653" s="10" t="s">
        <v>25</v>
      </c>
      <c r="I653" s="13"/>
      <c r="J653" s="13"/>
      <c r="K653" s="10" t="s">
        <v>26</v>
      </c>
      <c r="L653" s="10" t="s">
        <v>27</v>
      </c>
      <c r="M653" s="10" t="s">
        <v>28</v>
      </c>
      <c r="N653" s="19">
        <v>652</v>
      </c>
    </row>
    <row r="654" spans="1:14" x14ac:dyDescent="0.2">
      <c r="A654" s="8" t="s">
        <v>1383</v>
      </c>
      <c r="B654" s="9" t="s">
        <v>147</v>
      </c>
      <c r="C654" s="10" t="s">
        <v>25</v>
      </c>
      <c r="D654" s="9" t="s">
        <v>148</v>
      </c>
      <c r="E654" s="9" t="s">
        <v>453</v>
      </c>
      <c r="F654" s="11">
        <v>72355</v>
      </c>
      <c r="G654" s="10" t="s">
        <v>24</v>
      </c>
      <c r="H654" s="10" t="s">
        <v>25</v>
      </c>
      <c r="I654" s="12"/>
      <c r="J654" s="12"/>
      <c r="K654" s="10" t="s">
        <v>541</v>
      </c>
      <c r="L654" s="10" t="s">
        <v>77</v>
      </c>
      <c r="M654" s="10" t="s">
        <v>78</v>
      </c>
      <c r="N654" s="19">
        <v>653</v>
      </c>
    </row>
    <row r="655" spans="1:14" x14ac:dyDescent="0.2">
      <c r="A655" s="8" t="s">
        <v>1173</v>
      </c>
      <c r="B655" s="9" t="s">
        <v>823</v>
      </c>
      <c r="C655" s="10" t="s">
        <v>59</v>
      </c>
      <c r="D655" s="9" t="s">
        <v>148</v>
      </c>
      <c r="E655" s="9" t="s">
        <v>290</v>
      </c>
      <c r="F655" s="11">
        <v>72348</v>
      </c>
      <c r="G655" s="10" t="s">
        <v>24</v>
      </c>
      <c r="H655" s="10" t="s">
        <v>25</v>
      </c>
      <c r="I655" s="13"/>
      <c r="J655" s="13"/>
      <c r="K655" s="10" t="s">
        <v>541</v>
      </c>
      <c r="L655" s="10" t="s">
        <v>77</v>
      </c>
      <c r="M655" s="10" t="s">
        <v>78</v>
      </c>
      <c r="N655" s="19">
        <v>654</v>
      </c>
    </row>
    <row r="656" spans="1:14" x14ac:dyDescent="0.2">
      <c r="A656" s="8" t="s">
        <v>1001</v>
      </c>
      <c r="B656" s="9" t="s">
        <v>1384</v>
      </c>
      <c r="C656" s="10" t="s">
        <v>75</v>
      </c>
      <c r="D656" s="9" t="s">
        <v>148</v>
      </c>
      <c r="E656" s="9" t="s">
        <v>584</v>
      </c>
      <c r="F656" s="11">
        <v>72339</v>
      </c>
      <c r="G656" s="10" t="s">
        <v>75</v>
      </c>
      <c r="H656" s="10" t="s">
        <v>25</v>
      </c>
      <c r="I656" s="13"/>
      <c r="J656" s="13"/>
      <c r="K656" s="10" t="s">
        <v>76</v>
      </c>
      <c r="L656" s="10" t="s">
        <v>77</v>
      </c>
      <c r="M656" s="10" t="s">
        <v>78</v>
      </c>
      <c r="N656" s="19">
        <v>655</v>
      </c>
    </row>
    <row r="657" spans="1:14" x14ac:dyDescent="0.2">
      <c r="A657" s="8" t="s">
        <v>1385</v>
      </c>
      <c r="B657" s="9" t="s">
        <v>129</v>
      </c>
      <c r="C657" s="14"/>
      <c r="D657" s="9" t="s">
        <v>207</v>
      </c>
      <c r="E657" s="9" t="s">
        <v>556</v>
      </c>
      <c r="F657" s="11">
        <v>72245</v>
      </c>
      <c r="G657" s="10" t="s">
        <v>24</v>
      </c>
      <c r="H657" s="10" t="s">
        <v>25</v>
      </c>
      <c r="I657" s="13"/>
      <c r="J657" s="13"/>
      <c r="K657" s="10" t="s">
        <v>541</v>
      </c>
      <c r="L657" s="10" t="s">
        <v>77</v>
      </c>
      <c r="M657" s="10" t="s">
        <v>78</v>
      </c>
      <c r="N657" s="19">
        <v>656</v>
      </c>
    </row>
    <row r="658" spans="1:14" hidden="1" x14ac:dyDescent="0.2">
      <c r="A658" s="8" t="s">
        <v>1386</v>
      </c>
      <c r="B658" s="9" t="s">
        <v>333</v>
      </c>
      <c r="C658" s="10" t="s">
        <v>197</v>
      </c>
      <c r="D658" s="9" t="s">
        <v>1246</v>
      </c>
      <c r="E658" s="9" t="s">
        <v>154</v>
      </c>
      <c r="F658" s="11">
        <v>72242</v>
      </c>
      <c r="G658" s="10" t="s">
        <v>24</v>
      </c>
      <c r="H658" s="10" t="s">
        <v>25</v>
      </c>
      <c r="I658" s="13"/>
      <c r="J658" s="12"/>
      <c r="K658" s="15" t="s">
        <v>1</v>
      </c>
      <c r="L658" s="10" t="s">
        <v>27</v>
      </c>
      <c r="M658" s="10" t="s">
        <v>28</v>
      </c>
      <c r="N658" s="19">
        <v>657</v>
      </c>
    </row>
    <row r="659" spans="1:14" x14ac:dyDescent="0.2">
      <c r="A659" s="8" t="s">
        <v>1387</v>
      </c>
      <c r="B659" s="9" t="s">
        <v>268</v>
      </c>
      <c r="C659" s="10" t="s">
        <v>166</v>
      </c>
      <c r="D659" s="9" t="s">
        <v>148</v>
      </c>
      <c r="E659" s="9" t="s">
        <v>466</v>
      </c>
      <c r="F659" s="11">
        <v>72234</v>
      </c>
      <c r="G659" s="10" t="s">
        <v>24</v>
      </c>
      <c r="H659" s="10" t="s">
        <v>25</v>
      </c>
      <c r="I659" s="13"/>
      <c r="J659" s="13"/>
      <c r="K659" s="10" t="s">
        <v>541</v>
      </c>
      <c r="L659" s="10" t="s">
        <v>77</v>
      </c>
      <c r="M659" s="10" t="s">
        <v>78</v>
      </c>
      <c r="N659" s="19">
        <v>658</v>
      </c>
    </row>
    <row r="660" spans="1:14" x14ac:dyDescent="0.2">
      <c r="A660" s="8" t="s">
        <v>1388</v>
      </c>
      <c r="B660" s="9" t="s">
        <v>1276</v>
      </c>
      <c r="C660" s="10" t="s">
        <v>197</v>
      </c>
      <c r="D660" s="9" t="s">
        <v>148</v>
      </c>
      <c r="E660" s="9" t="s">
        <v>290</v>
      </c>
      <c r="F660" s="11">
        <v>72161</v>
      </c>
      <c r="G660" s="14" t="s">
        <v>24</v>
      </c>
      <c r="H660" s="14" t="s">
        <v>25</v>
      </c>
      <c r="I660" s="12"/>
      <c r="J660" s="12"/>
      <c r="K660" s="14" t="s">
        <v>541</v>
      </c>
      <c r="L660" s="10" t="s">
        <v>77</v>
      </c>
      <c r="M660" s="10" t="s">
        <v>78</v>
      </c>
      <c r="N660" s="19">
        <v>659</v>
      </c>
    </row>
    <row r="661" spans="1:14" hidden="1" x14ac:dyDescent="0.2">
      <c r="A661" s="8" t="s">
        <v>1389</v>
      </c>
      <c r="B661" s="9" t="s">
        <v>1390</v>
      </c>
      <c r="C661" s="10" t="s">
        <v>197</v>
      </c>
      <c r="D661" s="9" t="s">
        <v>1391</v>
      </c>
      <c r="E661" s="9" t="s">
        <v>229</v>
      </c>
      <c r="F661" s="11">
        <v>72123</v>
      </c>
      <c r="G661" s="10" t="s">
        <v>24</v>
      </c>
      <c r="H661" s="10" t="s">
        <v>25</v>
      </c>
      <c r="I661" s="11">
        <v>38259</v>
      </c>
      <c r="J661" s="12"/>
      <c r="K661" s="10" t="s">
        <v>34</v>
      </c>
      <c r="L661" s="10" t="s">
        <v>27</v>
      </c>
      <c r="M661" s="10" t="s">
        <v>35</v>
      </c>
      <c r="N661" s="19">
        <v>660</v>
      </c>
    </row>
    <row r="662" spans="1:14" hidden="1" x14ac:dyDescent="0.2">
      <c r="A662" s="8" t="s">
        <v>1392</v>
      </c>
      <c r="B662" s="9" t="s">
        <v>1393</v>
      </c>
      <c r="C662" s="10" t="s">
        <v>157</v>
      </c>
      <c r="D662" s="17" t="s">
        <v>1394</v>
      </c>
      <c r="E662" s="17" t="s">
        <v>1395</v>
      </c>
      <c r="F662" s="11">
        <v>72014</v>
      </c>
      <c r="G662" s="10" t="s">
        <v>24</v>
      </c>
      <c r="H662" s="18" t="s">
        <v>25</v>
      </c>
      <c r="I662" s="12"/>
      <c r="J662" s="12"/>
      <c r="K662" s="18" t="s">
        <v>26</v>
      </c>
      <c r="L662" s="14" t="s">
        <v>27</v>
      </c>
      <c r="M662" s="14" t="s">
        <v>28</v>
      </c>
      <c r="N662" s="19">
        <v>661</v>
      </c>
    </row>
    <row r="663" spans="1:14" hidden="1" x14ac:dyDescent="0.2">
      <c r="A663" s="8" t="s">
        <v>1396</v>
      </c>
      <c r="B663" s="9" t="s">
        <v>1397</v>
      </c>
      <c r="C663" s="14"/>
      <c r="D663" s="9" t="s">
        <v>1362</v>
      </c>
      <c r="E663" s="9" t="s">
        <v>70</v>
      </c>
      <c r="F663" s="11">
        <v>72000</v>
      </c>
      <c r="G663" s="10" t="s">
        <v>24</v>
      </c>
      <c r="H663" s="10" t="s">
        <v>25</v>
      </c>
      <c r="I663" s="13"/>
      <c r="J663" s="13"/>
      <c r="K663" s="10" t="s">
        <v>26</v>
      </c>
      <c r="L663" s="10" t="s">
        <v>27</v>
      </c>
      <c r="M663" s="10" t="s">
        <v>28</v>
      </c>
      <c r="N663" s="19">
        <v>662</v>
      </c>
    </row>
    <row r="664" spans="1:14" x14ac:dyDescent="0.2">
      <c r="A664" s="8" t="s">
        <v>1398</v>
      </c>
      <c r="B664" s="9" t="s">
        <v>326</v>
      </c>
      <c r="C664" s="10" t="s">
        <v>136</v>
      </c>
      <c r="D664" s="9" t="s">
        <v>699</v>
      </c>
      <c r="E664" s="17" t="s">
        <v>74</v>
      </c>
      <c r="F664" s="11">
        <v>72000</v>
      </c>
      <c r="G664" s="10" t="s">
        <v>75</v>
      </c>
      <c r="H664" s="18" t="s">
        <v>25</v>
      </c>
      <c r="I664" s="11">
        <v>8000</v>
      </c>
      <c r="J664" s="12"/>
      <c r="K664" s="14" t="s">
        <v>76</v>
      </c>
      <c r="L664" s="14" t="s">
        <v>77</v>
      </c>
      <c r="M664" s="14" t="s">
        <v>78</v>
      </c>
      <c r="N664" s="19">
        <v>663</v>
      </c>
    </row>
    <row r="665" spans="1:14" x14ac:dyDescent="0.2">
      <c r="A665" s="8" t="s">
        <v>277</v>
      </c>
      <c r="B665" s="9" t="s">
        <v>169</v>
      </c>
      <c r="C665" s="10" t="s">
        <v>101</v>
      </c>
      <c r="D665" s="9" t="s">
        <v>207</v>
      </c>
      <c r="E665" s="9" t="s">
        <v>569</v>
      </c>
      <c r="F665" s="11">
        <v>71995</v>
      </c>
      <c r="G665" s="10" t="s">
        <v>24</v>
      </c>
      <c r="H665" s="10" t="s">
        <v>25</v>
      </c>
      <c r="I665" s="13"/>
      <c r="J665" s="13"/>
      <c r="K665" s="10" t="s">
        <v>541</v>
      </c>
      <c r="L665" s="10" t="s">
        <v>77</v>
      </c>
      <c r="M665" s="10" t="s">
        <v>78</v>
      </c>
      <c r="N665" s="19">
        <v>664</v>
      </c>
    </row>
    <row r="666" spans="1:14" hidden="1" x14ac:dyDescent="0.2">
      <c r="A666" s="8" t="s">
        <v>1399</v>
      </c>
      <c r="B666" s="9" t="s">
        <v>779</v>
      </c>
      <c r="C666" s="10" t="s">
        <v>157</v>
      </c>
      <c r="D666" s="9" t="s">
        <v>1190</v>
      </c>
      <c r="E666" s="9" t="s">
        <v>70</v>
      </c>
      <c r="F666" s="11">
        <v>71982</v>
      </c>
      <c r="G666" s="10" t="s">
        <v>24</v>
      </c>
      <c r="H666" s="10" t="s">
        <v>25</v>
      </c>
      <c r="I666" s="13"/>
      <c r="J666" s="13"/>
      <c r="K666" s="10" t="s">
        <v>26</v>
      </c>
      <c r="L666" s="10" t="s">
        <v>27</v>
      </c>
      <c r="M666" s="10" t="s">
        <v>28</v>
      </c>
      <c r="N666" s="19">
        <v>665</v>
      </c>
    </row>
    <row r="667" spans="1:14" x14ac:dyDescent="0.2">
      <c r="A667" s="8" t="s">
        <v>1400</v>
      </c>
      <c r="B667" s="9" t="s">
        <v>218</v>
      </c>
      <c r="C667" s="10" t="s">
        <v>216</v>
      </c>
      <c r="D667" s="9" t="s">
        <v>699</v>
      </c>
      <c r="E667" s="9" t="s">
        <v>225</v>
      </c>
      <c r="F667" s="11">
        <v>71969</v>
      </c>
      <c r="G667" s="10" t="s">
        <v>24</v>
      </c>
      <c r="H667" s="10" t="s">
        <v>25</v>
      </c>
      <c r="I667" s="11">
        <v>1000</v>
      </c>
      <c r="J667" s="12"/>
      <c r="K667" s="10" t="s">
        <v>541</v>
      </c>
      <c r="L667" s="10" t="s">
        <v>77</v>
      </c>
      <c r="M667" s="10" t="s">
        <v>78</v>
      </c>
      <c r="N667" s="19">
        <v>666</v>
      </c>
    </row>
    <row r="668" spans="1:14" x14ac:dyDescent="0.2">
      <c r="A668" s="8" t="s">
        <v>1077</v>
      </c>
      <c r="B668" s="9" t="s">
        <v>254</v>
      </c>
      <c r="C668" s="14"/>
      <c r="D668" s="9" t="s">
        <v>769</v>
      </c>
      <c r="E668" s="9" t="s">
        <v>244</v>
      </c>
      <c r="F668" s="11">
        <v>71806</v>
      </c>
      <c r="G668" s="14" t="s">
        <v>75</v>
      </c>
      <c r="H668" s="14" t="s">
        <v>25</v>
      </c>
      <c r="I668" s="12"/>
      <c r="J668" s="12"/>
      <c r="K668" s="14" t="s">
        <v>76</v>
      </c>
      <c r="L668" s="10" t="s">
        <v>77</v>
      </c>
      <c r="M668" s="10" t="s">
        <v>78</v>
      </c>
      <c r="N668" s="19">
        <v>667</v>
      </c>
    </row>
    <row r="669" spans="1:14" x14ac:dyDescent="0.2">
      <c r="A669" s="8" t="s">
        <v>1401</v>
      </c>
      <c r="B669" s="9" t="s">
        <v>1115</v>
      </c>
      <c r="C669" s="10" t="s">
        <v>59</v>
      </c>
      <c r="D669" s="9" t="s">
        <v>769</v>
      </c>
      <c r="E669" s="9" t="s">
        <v>229</v>
      </c>
      <c r="F669" s="11">
        <v>71685</v>
      </c>
      <c r="G669" s="10" t="s">
        <v>24</v>
      </c>
      <c r="H669" s="10" t="s">
        <v>25</v>
      </c>
      <c r="I669" s="11">
        <v>20000</v>
      </c>
      <c r="J669" s="13"/>
      <c r="K669" s="10" t="s">
        <v>541</v>
      </c>
      <c r="L669" s="10" t="s">
        <v>77</v>
      </c>
      <c r="M669" s="10" t="s">
        <v>78</v>
      </c>
      <c r="N669" s="19">
        <v>668</v>
      </c>
    </row>
    <row r="670" spans="1:14" x14ac:dyDescent="0.2">
      <c r="A670" s="8" t="s">
        <v>1402</v>
      </c>
      <c r="B670" s="9" t="s">
        <v>1403</v>
      </c>
      <c r="C670" s="10" t="s">
        <v>41</v>
      </c>
      <c r="D670" s="9" t="s">
        <v>148</v>
      </c>
      <c r="E670" s="9" t="s">
        <v>677</v>
      </c>
      <c r="F670" s="11">
        <v>71680</v>
      </c>
      <c r="G670" s="10" t="s">
        <v>24</v>
      </c>
      <c r="H670" s="10" t="s">
        <v>25</v>
      </c>
      <c r="I670" s="13"/>
      <c r="J670" s="13"/>
      <c r="K670" s="10" t="s">
        <v>541</v>
      </c>
      <c r="L670" s="10" t="s">
        <v>77</v>
      </c>
      <c r="M670" s="10" t="s">
        <v>78</v>
      </c>
      <c r="N670" s="19">
        <v>669</v>
      </c>
    </row>
    <row r="671" spans="1:14" hidden="1" x14ac:dyDescent="0.2">
      <c r="A671" s="8" t="s">
        <v>1404</v>
      </c>
      <c r="B671" s="9" t="s">
        <v>65</v>
      </c>
      <c r="C671" s="10" t="s">
        <v>101</v>
      </c>
      <c r="D671" s="9" t="s">
        <v>1405</v>
      </c>
      <c r="E671" s="9" t="s">
        <v>154</v>
      </c>
      <c r="F671" s="11">
        <v>71589</v>
      </c>
      <c r="G671" s="10" t="s">
        <v>24</v>
      </c>
      <c r="H671" s="10" t="s">
        <v>25</v>
      </c>
      <c r="I671" s="11"/>
      <c r="J671" s="13"/>
      <c r="K671" s="10" t="s">
        <v>26</v>
      </c>
      <c r="L671" s="10" t="s">
        <v>27</v>
      </c>
      <c r="M671" s="10" t="s">
        <v>28</v>
      </c>
      <c r="N671" s="19">
        <v>670</v>
      </c>
    </row>
    <row r="672" spans="1:14" x14ac:dyDescent="0.2">
      <c r="A672" s="8" t="s">
        <v>1406</v>
      </c>
      <c r="B672" s="9" t="s">
        <v>176</v>
      </c>
      <c r="C672" s="10" t="s">
        <v>101</v>
      </c>
      <c r="D672" s="37" t="s">
        <v>2725</v>
      </c>
      <c r="E672" s="9" t="s">
        <v>536</v>
      </c>
      <c r="F672" s="11">
        <v>71514</v>
      </c>
      <c r="G672" s="10" t="s">
        <v>24</v>
      </c>
      <c r="H672" s="10" t="s">
        <v>25</v>
      </c>
      <c r="I672" s="13"/>
      <c r="J672" s="13"/>
      <c r="K672" s="10" t="s">
        <v>541</v>
      </c>
      <c r="L672" s="10" t="s">
        <v>77</v>
      </c>
      <c r="M672" s="10" t="s">
        <v>78</v>
      </c>
      <c r="N672" s="19">
        <v>671</v>
      </c>
    </row>
    <row r="673" spans="1:14" hidden="1" x14ac:dyDescent="0.2">
      <c r="A673" s="8" t="s">
        <v>1407</v>
      </c>
      <c r="B673" s="9" t="s">
        <v>20</v>
      </c>
      <c r="C673" s="10" t="s">
        <v>166</v>
      </c>
      <c r="D673" s="9" t="s">
        <v>1362</v>
      </c>
      <c r="E673" s="9" t="s">
        <v>70</v>
      </c>
      <c r="F673" s="11">
        <v>71400</v>
      </c>
      <c r="G673" s="10" t="s">
        <v>24</v>
      </c>
      <c r="H673" s="10" t="s">
        <v>25</v>
      </c>
      <c r="I673" s="13"/>
      <c r="J673" s="13"/>
      <c r="K673" s="10" t="s">
        <v>26</v>
      </c>
      <c r="L673" s="10" t="s">
        <v>27</v>
      </c>
      <c r="M673" s="10" t="s">
        <v>28</v>
      </c>
      <c r="N673" s="19">
        <v>672</v>
      </c>
    </row>
    <row r="674" spans="1:14" hidden="1" x14ac:dyDescent="0.2">
      <c r="A674" s="16" t="s">
        <v>1408</v>
      </c>
      <c r="B674" s="17" t="s">
        <v>1338</v>
      </c>
      <c r="C674" s="10" t="s">
        <v>136</v>
      </c>
      <c r="D674" s="17" t="s">
        <v>1362</v>
      </c>
      <c r="E674" s="17" t="s">
        <v>70</v>
      </c>
      <c r="F674" s="13">
        <v>71400</v>
      </c>
      <c r="G674" s="14" t="s">
        <v>24</v>
      </c>
      <c r="H674" s="14" t="s">
        <v>25</v>
      </c>
      <c r="I674" s="11"/>
      <c r="J674" s="13"/>
      <c r="K674" s="14" t="s">
        <v>26</v>
      </c>
      <c r="L674" s="14" t="s">
        <v>27</v>
      </c>
      <c r="M674" s="14" t="s">
        <v>28</v>
      </c>
      <c r="N674" s="19">
        <v>673</v>
      </c>
    </row>
    <row r="675" spans="1:14" hidden="1" x14ac:dyDescent="0.2">
      <c r="A675" s="8" t="s">
        <v>1409</v>
      </c>
      <c r="B675" s="9" t="s">
        <v>1410</v>
      </c>
      <c r="C675" s="10" t="s">
        <v>24</v>
      </c>
      <c r="D675" s="9" t="s">
        <v>1411</v>
      </c>
      <c r="E675" s="9" t="s">
        <v>194</v>
      </c>
      <c r="F675" s="11">
        <v>71400</v>
      </c>
      <c r="G675" s="10" t="s">
        <v>24</v>
      </c>
      <c r="H675" s="10" t="s">
        <v>25</v>
      </c>
      <c r="I675" s="13"/>
      <c r="J675" s="13"/>
      <c r="K675" s="10" t="s">
        <v>26</v>
      </c>
      <c r="L675" s="10" t="s">
        <v>27</v>
      </c>
      <c r="M675" s="10" t="s">
        <v>28</v>
      </c>
      <c r="N675" s="19">
        <v>674</v>
      </c>
    </row>
    <row r="676" spans="1:14" hidden="1" x14ac:dyDescent="0.2">
      <c r="A676" s="8" t="s">
        <v>1077</v>
      </c>
      <c r="B676" s="9" t="s">
        <v>1412</v>
      </c>
      <c r="C676" s="10" t="s">
        <v>54</v>
      </c>
      <c r="D676" s="9" t="s">
        <v>1411</v>
      </c>
      <c r="E676" s="9" t="s">
        <v>194</v>
      </c>
      <c r="F676" s="12">
        <v>71400</v>
      </c>
      <c r="G676" s="18" t="s">
        <v>24</v>
      </c>
      <c r="H676" s="18" t="s">
        <v>25</v>
      </c>
      <c r="I676" s="12"/>
      <c r="J676" s="12"/>
      <c r="K676" s="18" t="s">
        <v>26</v>
      </c>
      <c r="L676" s="10" t="s">
        <v>27</v>
      </c>
      <c r="M676" s="10" t="s">
        <v>28</v>
      </c>
      <c r="N676" s="19">
        <v>675</v>
      </c>
    </row>
    <row r="677" spans="1:14" hidden="1" x14ac:dyDescent="0.2">
      <c r="A677" s="8" t="s">
        <v>1413</v>
      </c>
      <c r="B677" s="9" t="s">
        <v>1276</v>
      </c>
      <c r="C677" s="10" t="s">
        <v>197</v>
      </c>
      <c r="D677" s="9" t="s">
        <v>1414</v>
      </c>
      <c r="E677" s="9" t="s">
        <v>1267</v>
      </c>
      <c r="F677" s="11">
        <v>71346</v>
      </c>
      <c r="G677" s="10" t="s">
        <v>24</v>
      </c>
      <c r="H677" s="10" t="s">
        <v>25</v>
      </c>
      <c r="I677" s="11">
        <v>1049</v>
      </c>
      <c r="J677" s="13"/>
      <c r="K677" s="10" t="s">
        <v>26</v>
      </c>
      <c r="L677" s="10" t="s">
        <v>27</v>
      </c>
      <c r="M677" s="10" t="s">
        <v>28</v>
      </c>
      <c r="N677" s="19">
        <v>676</v>
      </c>
    </row>
    <row r="678" spans="1:14" x14ac:dyDescent="0.2">
      <c r="A678" s="8" t="s">
        <v>1415</v>
      </c>
      <c r="B678" s="9" t="s">
        <v>1416</v>
      </c>
      <c r="C678" s="10" t="s">
        <v>157</v>
      </c>
      <c r="D678" s="9" t="s">
        <v>148</v>
      </c>
      <c r="E678" s="9" t="s">
        <v>324</v>
      </c>
      <c r="F678" s="11">
        <v>71325</v>
      </c>
      <c r="G678" s="10" t="s">
        <v>24</v>
      </c>
      <c r="H678" s="10" t="s">
        <v>25</v>
      </c>
      <c r="I678" s="13"/>
      <c r="J678" s="13"/>
      <c r="K678" s="10" t="s">
        <v>541</v>
      </c>
      <c r="L678" s="10" t="s">
        <v>77</v>
      </c>
      <c r="M678" s="10" t="s">
        <v>78</v>
      </c>
      <c r="N678" s="19">
        <v>677</v>
      </c>
    </row>
    <row r="679" spans="1:14" x14ac:dyDescent="0.2">
      <c r="A679" s="8" t="s">
        <v>1417</v>
      </c>
      <c r="B679" s="9" t="s">
        <v>20</v>
      </c>
      <c r="C679" s="10" t="s">
        <v>41</v>
      </c>
      <c r="D679" s="9" t="s">
        <v>207</v>
      </c>
      <c r="E679" s="9" t="s">
        <v>360</v>
      </c>
      <c r="F679" s="11">
        <v>71315</v>
      </c>
      <c r="G679" s="10" t="s">
        <v>24</v>
      </c>
      <c r="H679" s="10" t="s">
        <v>25</v>
      </c>
      <c r="I679" s="13"/>
      <c r="J679" s="13"/>
      <c r="K679" s="10" t="s">
        <v>541</v>
      </c>
      <c r="L679" s="10" t="s">
        <v>77</v>
      </c>
      <c r="M679" s="10" t="s">
        <v>78</v>
      </c>
      <c r="N679" s="19">
        <v>678</v>
      </c>
    </row>
    <row r="680" spans="1:14" hidden="1" x14ac:dyDescent="0.2">
      <c r="A680" s="8" t="s">
        <v>1418</v>
      </c>
      <c r="B680" s="9" t="s">
        <v>1419</v>
      </c>
      <c r="C680" s="10" t="s">
        <v>101</v>
      </c>
      <c r="D680" s="9" t="s">
        <v>1362</v>
      </c>
      <c r="E680" s="9" t="s">
        <v>70</v>
      </c>
      <c r="F680" s="11">
        <v>71298</v>
      </c>
      <c r="G680" s="10" t="s">
        <v>24</v>
      </c>
      <c r="H680" s="10" t="s">
        <v>25</v>
      </c>
      <c r="I680" s="13"/>
      <c r="J680" s="13"/>
      <c r="K680" s="10" t="s">
        <v>26</v>
      </c>
      <c r="L680" s="10" t="s">
        <v>27</v>
      </c>
      <c r="M680" s="10" t="s">
        <v>28</v>
      </c>
      <c r="N680" s="19">
        <v>679</v>
      </c>
    </row>
    <row r="681" spans="1:14" x14ac:dyDescent="0.2">
      <c r="A681" s="8" t="s">
        <v>1420</v>
      </c>
      <c r="B681" s="9" t="s">
        <v>1106</v>
      </c>
      <c r="C681" s="10" t="s">
        <v>157</v>
      </c>
      <c r="D681" s="9" t="s">
        <v>207</v>
      </c>
      <c r="E681" s="9" t="s">
        <v>331</v>
      </c>
      <c r="F681" s="11">
        <v>71290</v>
      </c>
      <c r="G681" s="10" t="s">
        <v>24</v>
      </c>
      <c r="H681" s="10" t="s">
        <v>25</v>
      </c>
      <c r="I681" s="12"/>
      <c r="J681" s="12"/>
      <c r="K681" s="10" t="s">
        <v>541</v>
      </c>
      <c r="L681" s="10" t="s">
        <v>77</v>
      </c>
      <c r="M681" s="10" t="s">
        <v>78</v>
      </c>
      <c r="N681" s="19">
        <v>680</v>
      </c>
    </row>
    <row r="682" spans="1:14" x14ac:dyDescent="0.2">
      <c r="A682" s="8" t="s">
        <v>1421</v>
      </c>
      <c r="B682" s="9" t="s">
        <v>1034</v>
      </c>
      <c r="C682" s="10" t="s">
        <v>210</v>
      </c>
      <c r="D682" s="9" t="s">
        <v>148</v>
      </c>
      <c r="E682" s="9" t="s">
        <v>466</v>
      </c>
      <c r="F682" s="11">
        <v>71251</v>
      </c>
      <c r="G682" s="10" t="s">
        <v>24</v>
      </c>
      <c r="H682" s="10" t="s">
        <v>25</v>
      </c>
      <c r="I682" s="13"/>
      <c r="J682" s="13"/>
      <c r="K682" s="10" t="s">
        <v>541</v>
      </c>
      <c r="L682" s="10" t="s">
        <v>77</v>
      </c>
      <c r="M682" s="10" t="s">
        <v>78</v>
      </c>
      <c r="N682" s="19">
        <v>681</v>
      </c>
    </row>
    <row r="683" spans="1:14" hidden="1" x14ac:dyDescent="0.2">
      <c r="A683" s="8" t="s">
        <v>1422</v>
      </c>
      <c r="B683" s="9" t="s">
        <v>300</v>
      </c>
      <c r="C683" s="10" t="s">
        <v>101</v>
      </c>
      <c r="D683" s="9" t="s">
        <v>1423</v>
      </c>
      <c r="E683" s="9" t="s">
        <v>131</v>
      </c>
      <c r="F683" s="11">
        <v>71244</v>
      </c>
      <c r="G683" s="10" t="s">
        <v>24</v>
      </c>
      <c r="H683" s="10" t="s">
        <v>25</v>
      </c>
      <c r="I683" s="13"/>
      <c r="J683" s="13"/>
      <c r="K683" s="10" t="s">
        <v>26</v>
      </c>
      <c r="L683" s="10" t="s">
        <v>27</v>
      </c>
      <c r="M683" s="10" t="s">
        <v>28</v>
      </c>
      <c r="N683" s="19">
        <v>682</v>
      </c>
    </row>
    <row r="684" spans="1:14" x14ac:dyDescent="0.2">
      <c r="A684" s="8" t="s">
        <v>1424</v>
      </c>
      <c r="B684" s="9" t="s">
        <v>1425</v>
      </c>
      <c r="C684" s="10" t="s">
        <v>41</v>
      </c>
      <c r="D684" s="9" t="s">
        <v>769</v>
      </c>
      <c r="E684" s="9" t="s">
        <v>229</v>
      </c>
      <c r="F684" s="11">
        <v>71227</v>
      </c>
      <c r="G684" s="10" t="s">
        <v>24</v>
      </c>
      <c r="H684" s="10" t="s">
        <v>25</v>
      </c>
      <c r="I684" s="13"/>
      <c r="J684" s="13"/>
      <c r="K684" s="10" t="s">
        <v>541</v>
      </c>
      <c r="L684" s="10" t="s">
        <v>77</v>
      </c>
      <c r="M684" s="10" t="s">
        <v>78</v>
      </c>
      <c r="N684" s="19">
        <v>683</v>
      </c>
    </row>
    <row r="685" spans="1:14" hidden="1" x14ac:dyDescent="0.2">
      <c r="A685" s="8" t="s">
        <v>1426</v>
      </c>
      <c r="B685" s="9" t="s">
        <v>1427</v>
      </c>
      <c r="C685" s="10" t="s">
        <v>31</v>
      </c>
      <c r="D685" s="9" t="s">
        <v>1428</v>
      </c>
      <c r="E685" s="9" t="s">
        <v>409</v>
      </c>
      <c r="F685" s="11">
        <v>71130</v>
      </c>
      <c r="G685" s="10" t="s">
        <v>24</v>
      </c>
      <c r="H685" s="10" t="s">
        <v>25</v>
      </c>
      <c r="I685" s="13"/>
      <c r="J685" s="13"/>
      <c r="K685" s="10" t="s">
        <v>26</v>
      </c>
      <c r="L685" s="10" t="s">
        <v>27</v>
      </c>
      <c r="M685" s="10" t="s">
        <v>28</v>
      </c>
      <c r="N685" s="19">
        <v>684</v>
      </c>
    </row>
    <row r="686" spans="1:14" x14ac:dyDescent="0.2">
      <c r="A686" s="8" t="s">
        <v>1429</v>
      </c>
      <c r="B686" s="9" t="s">
        <v>125</v>
      </c>
      <c r="C686" s="10" t="s">
        <v>101</v>
      </c>
      <c r="D686" s="9" t="s">
        <v>148</v>
      </c>
      <c r="E686" s="9" t="s">
        <v>566</v>
      </c>
      <c r="F686" s="11">
        <v>71074</v>
      </c>
      <c r="G686" s="10" t="s">
        <v>24</v>
      </c>
      <c r="H686" s="10" t="s">
        <v>25</v>
      </c>
      <c r="I686" s="13"/>
      <c r="J686" s="13"/>
      <c r="K686" s="10" t="s">
        <v>541</v>
      </c>
      <c r="L686" s="10" t="s">
        <v>77</v>
      </c>
      <c r="M686" s="10" t="s">
        <v>78</v>
      </c>
      <c r="N686" s="19">
        <v>685</v>
      </c>
    </row>
    <row r="687" spans="1:14" x14ac:dyDescent="0.2">
      <c r="A687" s="8" t="s">
        <v>1430</v>
      </c>
      <c r="B687" s="9" t="s">
        <v>893</v>
      </c>
      <c r="C687" s="10" t="s">
        <v>157</v>
      </c>
      <c r="D687" s="9" t="s">
        <v>769</v>
      </c>
      <c r="E687" s="9" t="s">
        <v>229</v>
      </c>
      <c r="F687" s="11">
        <v>70975</v>
      </c>
      <c r="G687" s="10" t="s">
        <v>75</v>
      </c>
      <c r="H687" s="10" t="s">
        <v>25</v>
      </c>
      <c r="I687" s="13"/>
      <c r="J687" s="13"/>
      <c r="K687" s="10" t="s">
        <v>76</v>
      </c>
      <c r="L687" s="10" t="s">
        <v>77</v>
      </c>
      <c r="M687" s="10" t="s">
        <v>78</v>
      </c>
      <c r="N687" s="19">
        <v>686</v>
      </c>
    </row>
    <row r="688" spans="1:14" x14ac:dyDescent="0.2">
      <c r="A688" s="8" t="s">
        <v>1431</v>
      </c>
      <c r="B688" s="9" t="s">
        <v>1432</v>
      </c>
      <c r="C688" s="10" t="s">
        <v>136</v>
      </c>
      <c r="D688" s="9" t="s">
        <v>207</v>
      </c>
      <c r="E688" s="9" t="s">
        <v>376</v>
      </c>
      <c r="F688" s="11">
        <v>70963</v>
      </c>
      <c r="G688" s="10" t="s">
        <v>24</v>
      </c>
      <c r="H688" s="10" t="s">
        <v>25</v>
      </c>
      <c r="I688" s="13"/>
      <c r="J688" s="13"/>
      <c r="K688" s="10" t="s">
        <v>541</v>
      </c>
      <c r="L688" s="10" t="s">
        <v>77</v>
      </c>
      <c r="M688" s="10" t="s">
        <v>78</v>
      </c>
      <c r="N688" s="19">
        <v>687</v>
      </c>
    </row>
    <row r="689" spans="1:14" x14ac:dyDescent="0.2">
      <c r="A689" s="8" t="s">
        <v>1433</v>
      </c>
      <c r="B689" s="9" t="s">
        <v>372</v>
      </c>
      <c r="C689" s="10" t="s">
        <v>54</v>
      </c>
      <c r="D689" s="17" t="s">
        <v>148</v>
      </c>
      <c r="E689" s="9" t="s">
        <v>786</v>
      </c>
      <c r="F689" s="12">
        <v>70858</v>
      </c>
      <c r="G689" s="18" t="s">
        <v>24</v>
      </c>
      <c r="H689" s="18" t="s">
        <v>25</v>
      </c>
      <c r="I689" s="12"/>
      <c r="J689" s="12"/>
      <c r="K689" s="18" t="s">
        <v>541</v>
      </c>
      <c r="L689" s="14" t="s">
        <v>77</v>
      </c>
      <c r="M689" s="14" t="s">
        <v>78</v>
      </c>
      <c r="N689" s="19">
        <v>688</v>
      </c>
    </row>
    <row r="690" spans="1:14" hidden="1" x14ac:dyDescent="0.2">
      <c r="A690" s="8" t="s">
        <v>1434</v>
      </c>
      <c r="B690" s="9" t="s">
        <v>1435</v>
      </c>
      <c r="C690" s="10" t="s">
        <v>157</v>
      </c>
      <c r="D690" s="9" t="s">
        <v>379</v>
      </c>
      <c r="E690" s="9" t="s">
        <v>693</v>
      </c>
      <c r="F690" s="11">
        <v>70852</v>
      </c>
      <c r="G690" s="10" t="s">
        <v>24</v>
      </c>
      <c r="H690" s="10" t="s">
        <v>25</v>
      </c>
      <c r="I690" s="13"/>
      <c r="J690" s="12"/>
      <c r="K690" s="15" t="s">
        <v>1</v>
      </c>
      <c r="L690" s="10" t="s">
        <v>27</v>
      </c>
      <c r="M690" s="10" t="s">
        <v>28</v>
      </c>
      <c r="N690" s="19">
        <v>689</v>
      </c>
    </row>
    <row r="691" spans="1:14" hidden="1" x14ac:dyDescent="0.2">
      <c r="A691" s="8" t="s">
        <v>1436</v>
      </c>
      <c r="B691" s="9" t="s">
        <v>1437</v>
      </c>
      <c r="C691" s="10" t="s">
        <v>41</v>
      </c>
      <c r="D691" s="9" t="s">
        <v>1438</v>
      </c>
      <c r="E691" s="9" t="s">
        <v>1439</v>
      </c>
      <c r="F691" s="11">
        <v>70849</v>
      </c>
      <c r="G691" s="10" t="s">
        <v>24</v>
      </c>
      <c r="H691" s="10" t="s">
        <v>25</v>
      </c>
      <c r="I691" s="13"/>
      <c r="J691" s="13"/>
      <c r="K691" s="10" t="s">
        <v>26</v>
      </c>
      <c r="L691" s="10" t="s">
        <v>27</v>
      </c>
      <c r="M691" s="10" t="s">
        <v>28</v>
      </c>
      <c r="N691" s="19">
        <v>690</v>
      </c>
    </row>
    <row r="692" spans="1:14" hidden="1" x14ac:dyDescent="0.2">
      <c r="A692" s="16" t="s">
        <v>1440</v>
      </c>
      <c r="B692" s="17" t="s">
        <v>277</v>
      </c>
      <c r="C692" s="14" t="s">
        <v>25</v>
      </c>
      <c r="D692" s="17" t="s">
        <v>1362</v>
      </c>
      <c r="E692" s="17" t="s">
        <v>70</v>
      </c>
      <c r="F692" s="13">
        <v>70801</v>
      </c>
      <c r="G692" s="14" t="s">
        <v>24</v>
      </c>
      <c r="H692" s="14" t="s">
        <v>25</v>
      </c>
      <c r="I692" s="13"/>
      <c r="J692" s="13"/>
      <c r="K692" s="14" t="s">
        <v>26</v>
      </c>
      <c r="L692" s="14" t="s">
        <v>27</v>
      </c>
      <c r="M692" s="14" t="s">
        <v>28</v>
      </c>
      <c r="N692" s="19">
        <v>691</v>
      </c>
    </row>
    <row r="693" spans="1:14" x14ac:dyDescent="0.2">
      <c r="A693" s="8" t="s">
        <v>1441</v>
      </c>
      <c r="B693" s="9" t="s">
        <v>1442</v>
      </c>
      <c r="C693" s="14"/>
      <c r="D693" s="9" t="s">
        <v>148</v>
      </c>
      <c r="E693" s="9" t="s">
        <v>496</v>
      </c>
      <c r="F693" s="11">
        <v>70785</v>
      </c>
      <c r="G693" s="10" t="s">
        <v>24</v>
      </c>
      <c r="H693" s="10" t="s">
        <v>25</v>
      </c>
      <c r="I693" s="13"/>
      <c r="J693" s="13"/>
      <c r="K693" s="10" t="s">
        <v>541</v>
      </c>
      <c r="L693" s="10" t="s">
        <v>77</v>
      </c>
      <c r="M693" s="10" t="s">
        <v>78</v>
      </c>
      <c r="N693" s="19">
        <v>692</v>
      </c>
    </row>
    <row r="694" spans="1:14" x14ac:dyDescent="0.2">
      <c r="A694" s="8" t="s">
        <v>1443</v>
      </c>
      <c r="B694" s="9" t="s">
        <v>100</v>
      </c>
      <c r="C694" s="10" t="s">
        <v>216</v>
      </c>
      <c r="D694" s="9" t="s">
        <v>148</v>
      </c>
      <c r="E694" s="9" t="s">
        <v>453</v>
      </c>
      <c r="F694" s="11">
        <v>70699</v>
      </c>
      <c r="G694" s="10" t="s">
        <v>75</v>
      </c>
      <c r="H694" s="10" t="s">
        <v>25</v>
      </c>
      <c r="I694" s="12"/>
      <c r="J694" s="12"/>
      <c r="K694" s="10" t="s">
        <v>76</v>
      </c>
      <c r="L694" s="10" t="s">
        <v>77</v>
      </c>
      <c r="M694" s="10" t="s">
        <v>78</v>
      </c>
      <c r="N694" s="19">
        <v>693</v>
      </c>
    </row>
    <row r="695" spans="1:14" x14ac:dyDescent="0.2">
      <c r="A695" s="8" t="s">
        <v>410</v>
      </c>
      <c r="B695" s="9" t="s">
        <v>636</v>
      </c>
      <c r="C695" s="10" t="s">
        <v>157</v>
      </c>
      <c r="D695" s="9" t="s">
        <v>769</v>
      </c>
      <c r="E695" s="9" t="s">
        <v>250</v>
      </c>
      <c r="F695" s="11">
        <v>70676</v>
      </c>
      <c r="G695" s="10" t="s">
        <v>24</v>
      </c>
      <c r="H695" s="10" t="s">
        <v>25</v>
      </c>
      <c r="I695" s="13"/>
      <c r="J695" s="13"/>
      <c r="K695" s="10" t="s">
        <v>541</v>
      </c>
      <c r="L695" s="10" t="s">
        <v>77</v>
      </c>
      <c r="M695" s="10" t="s">
        <v>78</v>
      </c>
      <c r="N695" s="19">
        <v>694</v>
      </c>
    </row>
    <row r="696" spans="1:14" hidden="1" x14ac:dyDescent="0.2">
      <c r="A696" s="8" t="s">
        <v>295</v>
      </c>
      <c r="B696" s="9" t="s">
        <v>1444</v>
      </c>
      <c r="C696" s="14"/>
      <c r="D696" s="9" t="s">
        <v>1445</v>
      </c>
      <c r="E696" s="9" t="s">
        <v>174</v>
      </c>
      <c r="F696" s="13">
        <v>70658</v>
      </c>
      <c r="G696" s="18" t="s">
        <v>24</v>
      </c>
      <c r="H696" s="18" t="s">
        <v>25</v>
      </c>
      <c r="I696" s="12"/>
      <c r="J696" s="12"/>
      <c r="K696" s="18" t="s">
        <v>1446</v>
      </c>
      <c r="L696" s="14" t="s">
        <v>27</v>
      </c>
      <c r="M696" s="14" t="s">
        <v>28</v>
      </c>
      <c r="N696" s="19">
        <v>695</v>
      </c>
    </row>
    <row r="697" spans="1:14" x14ac:dyDescent="0.2">
      <c r="A697" s="8" t="s">
        <v>937</v>
      </c>
      <c r="B697" s="9" t="s">
        <v>565</v>
      </c>
      <c r="C697" s="10" t="s">
        <v>45</v>
      </c>
      <c r="D697" s="37" t="s">
        <v>2727</v>
      </c>
      <c r="E697" s="9" t="s">
        <v>587</v>
      </c>
      <c r="F697" s="11">
        <v>70606</v>
      </c>
      <c r="G697" s="10" t="s">
        <v>24</v>
      </c>
      <c r="H697" s="10" t="s">
        <v>25</v>
      </c>
      <c r="I697" s="11">
        <v>2000</v>
      </c>
      <c r="J697" s="13"/>
      <c r="K697" s="10" t="s">
        <v>541</v>
      </c>
      <c r="L697" s="10" t="s">
        <v>77</v>
      </c>
      <c r="M697" s="10" t="s">
        <v>78</v>
      </c>
      <c r="N697" s="19">
        <v>696</v>
      </c>
    </row>
    <row r="698" spans="1:14" x14ac:dyDescent="0.2">
      <c r="A698" s="8" t="s">
        <v>837</v>
      </c>
      <c r="B698" s="9" t="s">
        <v>1447</v>
      </c>
      <c r="C698" s="10" t="s">
        <v>45</v>
      </c>
      <c r="D698" s="9" t="s">
        <v>207</v>
      </c>
      <c r="E698" s="9" t="s">
        <v>219</v>
      </c>
      <c r="F698" s="11">
        <v>70579</v>
      </c>
      <c r="G698" s="14" t="s">
        <v>24</v>
      </c>
      <c r="H698" s="14" t="s">
        <v>25</v>
      </c>
      <c r="I698" s="13"/>
      <c r="J698" s="13"/>
      <c r="K698" s="14" t="s">
        <v>541</v>
      </c>
      <c r="L698" s="10" t="s">
        <v>77</v>
      </c>
      <c r="M698" s="10" t="s">
        <v>78</v>
      </c>
      <c r="N698" s="19">
        <v>697</v>
      </c>
    </row>
    <row r="699" spans="1:14" hidden="1" x14ac:dyDescent="0.2">
      <c r="A699" s="8" t="s">
        <v>1448</v>
      </c>
      <c r="B699" s="9" t="s">
        <v>40</v>
      </c>
      <c r="C699" s="10" t="s">
        <v>54</v>
      </c>
      <c r="D699" s="9" t="s">
        <v>1362</v>
      </c>
      <c r="E699" s="9" t="s">
        <v>70</v>
      </c>
      <c r="F699" s="11">
        <v>70566</v>
      </c>
      <c r="G699" s="10" t="s">
        <v>24</v>
      </c>
      <c r="H699" s="10" t="s">
        <v>25</v>
      </c>
      <c r="I699" s="12"/>
      <c r="J699" s="12"/>
      <c r="K699" s="10" t="s">
        <v>26</v>
      </c>
      <c r="L699" s="10" t="s">
        <v>27</v>
      </c>
      <c r="M699" s="10" t="s">
        <v>28</v>
      </c>
      <c r="N699" s="19">
        <v>698</v>
      </c>
    </row>
    <row r="700" spans="1:14" x14ac:dyDescent="0.2">
      <c r="A700" s="16" t="s">
        <v>1449</v>
      </c>
      <c r="B700" s="17" t="s">
        <v>1450</v>
      </c>
      <c r="C700" s="14"/>
      <c r="D700" s="17" t="s">
        <v>148</v>
      </c>
      <c r="E700" s="17" t="s">
        <v>496</v>
      </c>
      <c r="F700" s="13">
        <v>70459</v>
      </c>
      <c r="G700" s="14" t="s">
        <v>24</v>
      </c>
      <c r="H700" s="14" t="s">
        <v>25</v>
      </c>
      <c r="I700" s="13"/>
      <c r="J700" s="13"/>
      <c r="K700" s="14" t="s">
        <v>541</v>
      </c>
      <c r="L700" s="14" t="s">
        <v>77</v>
      </c>
      <c r="M700" s="14" t="s">
        <v>78</v>
      </c>
      <c r="N700" s="19">
        <v>699</v>
      </c>
    </row>
    <row r="701" spans="1:14" x14ac:dyDescent="0.2">
      <c r="A701" s="8" t="s">
        <v>1451</v>
      </c>
      <c r="B701" s="9" t="s">
        <v>1452</v>
      </c>
      <c r="C701" s="10" t="s">
        <v>101</v>
      </c>
      <c r="D701" s="9" t="s">
        <v>699</v>
      </c>
      <c r="E701" s="9" t="s">
        <v>1076</v>
      </c>
      <c r="F701" s="11">
        <v>70436</v>
      </c>
      <c r="G701" s="10" t="s">
        <v>24</v>
      </c>
      <c r="H701" s="10" t="s">
        <v>25</v>
      </c>
      <c r="I701" s="13"/>
      <c r="J701" s="13"/>
      <c r="K701" s="10" t="s">
        <v>541</v>
      </c>
      <c r="L701" s="10" t="s">
        <v>77</v>
      </c>
      <c r="M701" s="10" t="s">
        <v>78</v>
      </c>
      <c r="N701" s="19">
        <v>700</v>
      </c>
    </row>
    <row r="702" spans="1:14" x14ac:dyDescent="0.2">
      <c r="A702" s="8" t="s">
        <v>1453</v>
      </c>
      <c r="B702" s="9" t="s">
        <v>118</v>
      </c>
      <c r="C702" s="10" t="s">
        <v>101</v>
      </c>
      <c r="D702" s="9" t="s">
        <v>148</v>
      </c>
      <c r="E702" s="9" t="s">
        <v>496</v>
      </c>
      <c r="F702" s="11">
        <v>70377</v>
      </c>
      <c r="G702" s="10" t="s">
        <v>24</v>
      </c>
      <c r="H702" s="10" t="s">
        <v>25</v>
      </c>
      <c r="I702" s="13"/>
      <c r="J702" s="13"/>
      <c r="K702" s="10" t="s">
        <v>541</v>
      </c>
      <c r="L702" s="10" t="s">
        <v>77</v>
      </c>
      <c r="M702" s="10" t="s">
        <v>78</v>
      </c>
      <c r="N702" s="19">
        <v>701</v>
      </c>
    </row>
    <row r="703" spans="1:14" x14ac:dyDescent="0.2">
      <c r="A703" s="8" t="s">
        <v>1454</v>
      </c>
      <c r="B703" s="9" t="s">
        <v>85</v>
      </c>
      <c r="C703" s="10" t="s">
        <v>406</v>
      </c>
      <c r="D703" s="9" t="s">
        <v>148</v>
      </c>
      <c r="E703" s="9" t="s">
        <v>466</v>
      </c>
      <c r="F703" s="11">
        <v>70224</v>
      </c>
      <c r="G703" s="10" t="s">
        <v>24</v>
      </c>
      <c r="H703" s="10" t="s">
        <v>25</v>
      </c>
      <c r="I703" s="13"/>
      <c r="J703" s="13"/>
      <c r="K703" s="10" t="s">
        <v>541</v>
      </c>
      <c r="L703" s="10" t="s">
        <v>77</v>
      </c>
      <c r="M703" s="10" t="s">
        <v>78</v>
      </c>
      <c r="N703" s="19">
        <v>702</v>
      </c>
    </row>
    <row r="704" spans="1:14" x14ac:dyDescent="0.2">
      <c r="A704" s="8" t="s">
        <v>1132</v>
      </c>
      <c r="B704" s="9" t="s">
        <v>203</v>
      </c>
      <c r="C704" s="10" t="s">
        <v>216</v>
      </c>
      <c r="D704" s="9" t="s">
        <v>207</v>
      </c>
      <c r="E704" s="9" t="s">
        <v>280</v>
      </c>
      <c r="F704" s="11">
        <v>70208</v>
      </c>
      <c r="G704" s="10" t="s">
        <v>75</v>
      </c>
      <c r="H704" s="10" t="s">
        <v>25</v>
      </c>
      <c r="I704" s="12"/>
      <c r="J704" s="12"/>
      <c r="K704" s="10" t="s">
        <v>76</v>
      </c>
      <c r="L704" s="10" t="s">
        <v>77</v>
      </c>
      <c r="M704" s="10" t="s">
        <v>78</v>
      </c>
      <c r="N704" s="19">
        <v>703</v>
      </c>
    </row>
    <row r="705" spans="1:14" hidden="1" x14ac:dyDescent="0.2">
      <c r="A705" s="8" t="s">
        <v>1455</v>
      </c>
      <c r="B705" s="9" t="s">
        <v>1456</v>
      </c>
      <c r="C705" s="10" t="s">
        <v>24</v>
      </c>
      <c r="D705" s="9" t="s">
        <v>870</v>
      </c>
      <c r="E705" s="9" t="s">
        <v>786</v>
      </c>
      <c r="F705" s="11">
        <v>70078</v>
      </c>
      <c r="G705" s="10" t="s">
        <v>24</v>
      </c>
      <c r="H705" s="10" t="s">
        <v>25</v>
      </c>
      <c r="I705" s="11">
        <v>6000</v>
      </c>
      <c r="J705" s="12"/>
      <c r="K705" s="10" t="s">
        <v>34</v>
      </c>
      <c r="L705" s="10" t="s">
        <v>27</v>
      </c>
      <c r="M705" s="10" t="s">
        <v>35</v>
      </c>
      <c r="N705" s="19">
        <v>704</v>
      </c>
    </row>
    <row r="706" spans="1:14" x14ac:dyDescent="0.2">
      <c r="A706" s="8" t="s">
        <v>220</v>
      </c>
      <c r="B706" s="9" t="s">
        <v>1457</v>
      </c>
      <c r="C706" s="14"/>
      <c r="D706" s="9" t="s">
        <v>148</v>
      </c>
      <c r="E706" s="9" t="s">
        <v>453</v>
      </c>
      <c r="F706" s="11">
        <v>70013</v>
      </c>
      <c r="G706" s="10" t="s">
        <v>24</v>
      </c>
      <c r="H706" s="10" t="s">
        <v>25</v>
      </c>
      <c r="I706" s="13"/>
      <c r="J706" s="13"/>
      <c r="K706" s="10" t="s">
        <v>541</v>
      </c>
      <c r="L706" s="10" t="s">
        <v>77</v>
      </c>
      <c r="M706" s="10" t="s">
        <v>78</v>
      </c>
      <c r="N706" s="19">
        <v>705</v>
      </c>
    </row>
    <row r="707" spans="1:14" hidden="1" x14ac:dyDescent="0.2">
      <c r="A707" s="8" t="s">
        <v>1458</v>
      </c>
      <c r="B707" s="9" t="s">
        <v>147</v>
      </c>
      <c r="C707" s="10" t="s">
        <v>157</v>
      </c>
      <c r="D707" s="9" t="s">
        <v>1362</v>
      </c>
      <c r="E707" s="9" t="s">
        <v>70</v>
      </c>
      <c r="F707" s="11">
        <v>70010</v>
      </c>
      <c r="G707" s="10" t="s">
        <v>24</v>
      </c>
      <c r="H707" s="10" t="s">
        <v>25</v>
      </c>
      <c r="I707" s="13"/>
      <c r="J707" s="13"/>
      <c r="K707" s="10" t="s">
        <v>26</v>
      </c>
      <c r="L707" s="10" t="s">
        <v>27</v>
      </c>
      <c r="M707" s="10" t="s">
        <v>28</v>
      </c>
      <c r="N707" s="19">
        <v>706</v>
      </c>
    </row>
    <row r="708" spans="1:14" hidden="1" x14ac:dyDescent="0.2">
      <c r="A708" s="8" t="s">
        <v>52</v>
      </c>
      <c r="B708" s="9" t="s">
        <v>548</v>
      </c>
      <c r="C708" s="10" t="s">
        <v>24</v>
      </c>
      <c r="D708" s="9" t="s">
        <v>1459</v>
      </c>
      <c r="E708" s="9" t="s">
        <v>51</v>
      </c>
      <c r="F708" s="11">
        <v>70000</v>
      </c>
      <c r="G708" s="10" t="s">
        <v>24</v>
      </c>
      <c r="H708" s="10" t="s">
        <v>25</v>
      </c>
      <c r="I708" s="13"/>
      <c r="J708" s="12"/>
      <c r="K708" s="15" t="s">
        <v>1</v>
      </c>
      <c r="L708" s="10" t="s">
        <v>27</v>
      </c>
      <c r="M708" s="10" t="s">
        <v>28</v>
      </c>
      <c r="N708" s="19">
        <v>707</v>
      </c>
    </row>
    <row r="709" spans="1:14" x14ac:dyDescent="0.2">
      <c r="A709" s="8" t="s">
        <v>1460</v>
      </c>
      <c r="B709" s="9" t="s">
        <v>262</v>
      </c>
      <c r="C709" s="10" t="s">
        <v>75</v>
      </c>
      <c r="D709" s="9" t="s">
        <v>207</v>
      </c>
      <c r="E709" s="9" t="s">
        <v>174</v>
      </c>
      <c r="F709" s="11">
        <v>70000</v>
      </c>
      <c r="G709" s="10" t="s">
        <v>24</v>
      </c>
      <c r="H709" s="10" t="s">
        <v>25</v>
      </c>
      <c r="I709" s="13"/>
      <c r="J709" s="13"/>
      <c r="K709" s="10" t="s">
        <v>541</v>
      </c>
      <c r="L709" s="10" t="s">
        <v>77</v>
      </c>
      <c r="M709" s="10" t="s">
        <v>78</v>
      </c>
      <c r="N709" s="19">
        <v>708</v>
      </c>
    </row>
    <row r="710" spans="1:14" x14ac:dyDescent="0.2">
      <c r="A710" s="8" t="s">
        <v>1461</v>
      </c>
      <c r="B710" s="9" t="s">
        <v>118</v>
      </c>
      <c r="C710" s="10" t="s">
        <v>24</v>
      </c>
      <c r="D710" s="9" t="s">
        <v>699</v>
      </c>
      <c r="E710" s="9" t="s">
        <v>336</v>
      </c>
      <c r="F710" s="11">
        <v>69897</v>
      </c>
      <c r="G710" s="10" t="s">
        <v>24</v>
      </c>
      <c r="H710" s="10" t="s">
        <v>25</v>
      </c>
      <c r="I710" s="11">
        <v>1000</v>
      </c>
      <c r="J710" s="13"/>
      <c r="K710" s="10" t="s">
        <v>541</v>
      </c>
      <c r="L710" s="10" t="s">
        <v>77</v>
      </c>
      <c r="M710" s="10" t="s">
        <v>78</v>
      </c>
      <c r="N710" s="19">
        <v>709</v>
      </c>
    </row>
    <row r="711" spans="1:14" x14ac:dyDescent="0.2">
      <c r="A711" s="8" t="s">
        <v>1462</v>
      </c>
      <c r="B711" s="9" t="s">
        <v>169</v>
      </c>
      <c r="C711" s="10" t="s">
        <v>210</v>
      </c>
      <c r="D711" s="9" t="s">
        <v>207</v>
      </c>
      <c r="E711" s="9" t="s">
        <v>376</v>
      </c>
      <c r="F711" s="11">
        <v>69894</v>
      </c>
      <c r="G711" s="10" t="s">
        <v>24</v>
      </c>
      <c r="H711" s="10" t="s">
        <v>25</v>
      </c>
      <c r="I711" s="13"/>
      <c r="J711" s="13"/>
      <c r="K711" s="10" t="s">
        <v>541</v>
      </c>
      <c r="L711" s="10" t="s">
        <v>77</v>
      </c>
      <c r="M711" s="10" t="s">
        <v>78</v>
      </c>
      <c r="N711" s="19">
        <v>710</v>
      </c>
    </row>
    <row r="712" spans="1:14" x14ac:dyDescent="0.2">
      <c r="A712" s="8" t="s">
        <v>1463</v>
      </c>
      <c r="B712" s="9" t="s">
        <v>1464</v>
      </c>
      <c r="C712" s="10" t="s">
        <v>24</v>
      </c>
      <c r="D712" s="9" t="s">
        <v>148</v>
      </c>
      <c r="E712" s="9" t="s">
        <v>466</v>
      </c>
      <c r="F712" s="11">
        <v>69781</v>
      </c>
      <c r="G712" s="10" t="s">
        <v>24</v>
      </c>
      <c r="H712" s="10" t="s">
        <v>25</v>
      </c>
      <c r="I712" s="11">
        <v>3273</v>
      </c>
      <c r="J712" s="13"/>
      <c r="K712" s="10" t="s">
        <v>541</v>
      </c>
      <c r="L712" s="10" t="s">
        <v>77</v>
      </c>
      <c r="M712" s="10" t="s">
        <v>78</v>
      </c>
      <c r="N712" s="19">
        <v>711</v>
      </c>
    </row>
    <row r="713" spans="1:14" x14ac:dyDescent="0.2">
      <c r="A713" s="8" t="s">
        <v>1465</v>
      </c>
      <c r="B713" s="9" t="s">
        <v>1466</v>
      </c>
      <c r="C713" s="14"/>
      <c r="D713" s="9" t="s">
        <v>207</v>
      </c>
      <c r="E713" s="9" t="s">
        <v>569</v>
      </c>
      <c r="F713" s="11">
        <v>69734</v>
      </c>
      <c r="G713" s="14" t="s">
        <v>75</v>
      </c>
      <c r="H713" s="14" t="s">
        <v>25</v>
      </c>
      <c r="I713" s="12"/>
      <c r="J713" s="12"/>
      <c r="K713" s="14" t="s">
        <v>76</v>
      </c>
      <c r="L713" s="10" t="s">
        <v>77</v>
      </c>
      <c r="M713" s="10" t="s">
        <v>78</v>
      </c>
      <c r="N713" s="19">
        <v>712</v>
      </c>
    </row>
    <row r="714" spans="1:14" x14ac:dyDescent="0.2">
      <c r="A714" s="8" t="s">
        <v>1467</v>
      </c>
      <c r="B714" s="9" t="s">
        <v>1468</v>
      </c>
      <c r="C714" s="10" t="s">
        <v>59</v>
      </c>
      <c r="D714" s="37" t="s">
        <v>2725</v>
      </c>
      <c r="E714" s="9" t="s">
        <v>280</v>
      </c>
      <c r="F714" s="11">
        <v>69729</v>
      </c>
      <c r="G714" s="14" t="s">
        <v>24</v>
      </c>
      <c r="H714" s="14" t="s">
        <v>25</v>
      </c>
      <c r="I714" s="13"/>
      <c r="J714" s="13"/>
      <c r="K714" s="14" t="s">
        <v>541</v>
      </c>
      <c r="L714" s="10" t="s">
        <v>27</v>
      </c>
      <c r="M714" s="10" t="s">
        <v>78</v>
      </c>
      <c r="N714" s="19">
        <v>713</v>
      </c>
    </row>
    <row r="715" spans="1:14" x14ac:dyDescent="0.2">
      <c r="A715" s="8" t="s">
        <v>1469</v>
      </c>
      <c r="B715" s="9" t="s">
        <v>1470</v>
      </c>
      <c r="C715" s="10" t="s">
        <v>81</v>
      </c>
      <c r="D715" s="9" t="s">
        <v>148</v>
      </c>
      <c r="E715" s="9" t="s">
        <v>566</v>
      </c>
      <c r="F715" s="11">
        <v>69692</v>
      </c>
      <c r="G715" s="10" t="s">
        <v>24</v>
      </c>
      <c r="H715" s="10" t="s">
        <v>25</v>
      </c>
      <c r="I715" s="13"/>
      <c r="J715" s="13"/>
      <c r="K715" s="10" t="s">
        <v>541</v>
      </c>
      <c r="L715" s="10" t="s">
        <v>77</v>
      </c>
      <c r="M715" s="10" t="s">
        <v>78</v>
      </c>
      <c r="N715" s="19">
        <v>714</v>
      </c>
    </row>
    <row r="716" spans="1:14" x14ac:dyDescent="0.2">
      <c r="A716" s="16" t="s">
        <v>464</v>
      </c>
      <c r="B716" s="17" t="s">
        <v>768</v>
      </c>
      <c r="C716" s="14"/>
      <c r="D716" s="17" t="s">
        <v>148</v>
      </c>
      <c r="E716" s="17" t="s">
        <v>466</v>
      </c>
      <c r="F716" s="11">
        <v>69492</v>
      </c>
      <c r="G716" s="14" t="s">
        <v>24</v>
      </c>
      <c r="H716" s="14" t="s">
        <v>25</v>
      </c>
      <c r="I716" s="13"/>
      <c r="J716" s="13"/>
      <c r="K716" s="14" t="s">
        <v>541</v>
      </c>
      <c r="L716" s="14" t="s">
        <v>77</v>
      </c>
      <c r="M716" s="14" t="s">
        <v>78</v>
      </c>
      <c r="N716" s="19">
        <v>715</v>
      </c>
    </row>
    <row r="717" spans="1:14" x14ac:dyDescent="0.2">
      <c r="A717" s="8" t="s">
        <v>1471</v>
      </c>
      <c r="B717" s="9" t="s">
        <v>1472</v>
      </c>
      <c r="C717" s="10" t="s">
        <v>45</v>
      </c>
      <c r="D717" s="9" t="s">
        <v>148</v>
      </c>
      <c r="E717" s="9" t="s">
        <v>466</v>
      </c>
      <c r="F717" s="11">
        <v>69492</v>
      </c>
      <c r="G717" s="14" t="s">
        <v>24</v>
      </c>
      <c r="H717" s="14" t="s">
        <v>25</v>
      </c>
      <c r="I717" s="13"/>
      <c r="J717" s="13"/>
      <c r="K717" s="14" t="s">
        <v>541</v>
      </c>
      <c r="L717" s="10" t="s">
        <v>77</v>
      </c>
      <c r="M717" s="10" t="s">
        <v>78</v>
      </c>
      <c r="N717" s="19">
        <v>716</v>
      </c>
    </row>
    <row r="718" spans="1:14" hidden="1" x14ac:dyDescent="0.2">
      <c r="A718" s="8" t="s">
        <v>1473</v>
      </c>
      <c r="B718" s="9" t="s">
        <v>169</v>
      </c>
      <c r="C718" s="10" t="s">
        <v>21</v>
      </c>
      <c r="D718" s="9" t="s">
        <v>1474</v>
      </c>
      <c r="E718" s="9" t="s">
        <v>70</v>
      </c>
      <c r="F718" s="11">
        <v>69479</v>
      </c>
      <c r="G718" s="10" t="s">
        <v>24</v>
      </c>
      <c r="H718" s="10" t="s">
        <v>25</v>
      </c>
      <c r="I718" s="13"/>
      <c r="J718" s="13"/>
      <c r="K718" s="10" t="s">
        <v>26</v>
      </c>
      <c r="L718" s="10" t="s">
        <v>27</v>
      </c>
      <c r="M718" s="10" t="s">
        <v>28</v>
      </c>
      <c r="N718" s="19">
        <v>717</v>
      </c>
    </row>
    <row r="719" spans="1:14" x14ac:dyDescent="0.2">
      <c r="A719" s="8" t="s">
        <v>433</v>
      </c>
      <c r="B719" s="9" t="s">
        <v>455</v>
      </c>
      <c r="C719" s="10" t="s">
        <v>41</v>
      </c>
      <c r="D719" s="9" t="s">
        <v>699</v>
      </c>
      <c r="E719" s="9" t="s">
        <v>1475</v>
      </c>
      <c r="F719" s="11">
        <v>69469</v>
      </c>
      <c r="G719" s="10" t="s">
        <v>24</v>
      </c>
      <c r="H719" s="10" t="s">
        <v>25</v>
      </c>
      <c r="I719" s="13"/>
      <c r="J719" s="13"/>
      <c r="K719" s="10" t="s">
        <v>541</v>
      </c>
      <c r="L719" s="10" t="s">
        <v>27</v>
      </c>
      <c r="M719" s="10" t="s">
        <v>78</v>
      </c>
      <c r="N719" s="19">
        <v>718</v>
      </c>
    </row>
    <row r="720" spans="1:14" hidden="1" x14ac:dyDescent="0.2">
      <c r="A720" s="8" t="s">
        <v>1476</v>
      </c>
      <c r="B720" s="9" t="s">
        <v>1477</v>
      </c>
      <c r="C720" s="10" t="s">
        <v>24</v>
      </c>
      <c r="D720" s="9" t="s">
        <v>1478</v>
      </c>
      <c r="E720" s="9" t="s">
        <v>1479</v>
      </c>
      <c r="F720" s="11">
        <v>69317</v>
      </c>
      <c r="G720" s="10" t="s">
        <v>24</v>
      </c>
      <c r="H720" s="10" t="s">
        <v>25</v>
      </c>
      <c r="I720" s="12"/>
      <c r="J720" s="12"/>
      <c r="K720" s="10" t="s">
        <v>26</v>
      </c>
      <c r="L720" s="10" t="s">
        <v>27</v>
      </c>
      <c r="M720" s="10" t="s">
        <v>28</v>
      </c>
      <c r="N720" s="19">
        <v>719</v>
      </c>
    </row>
    <row r="721" spans="1:14" hidden="1" x14ac:dyDescent="0.2">
      <c r="A721" s="8" t="s">
        <v>1480</v>
      </c>
      <c r="B721" s="9" t="s">
        <v>429</v>
      </c>
      <c r="C721" s="10" t="s">
        <v>240</v>
      </c>
      <c r="D721" s="9" t="s">
        <v>1481</v>
      </c>
      <c r="E721" s="9" t="s">
        <v>98</v>
      </c>
      <c r="F721" s="11">
        <v>69317</v>
      </c>
      <c r="G721" s="14" t="s">
        <v>24</v>
      </c>
      <c r="H721" s="14" t="s">
        <v>25</v>
      </c>
      <c r="I721" s="12"/>
      <c r="J721" s="12"/>
      <c r="K721" s="14" t="s">
        <v>26</v>
      </c>
      <c r="L721" s="10" t="s">
        <v>27</v>
      </c>
      <c r="M721" s="10" t="s">
        <v>28</v>
      </c>
      <c r="N721" s="19">
        <v>720</v>
      </c>
    </row>
    <row r="722" spans="1:14" hidden="1" x14ac:dyDescent="0.2">
      <c r="A722" s="8" t="s">
        <v>1482</v>
      </c>
      <c r="B722" s="9" t="s">
        <v>1483</v>
      </c>
      <c r="C722" s="10" t="s">
        <v>24</v>
      </c>
      <c r="D722" s="9" t="s">
        <v>1190</v>
      </c>
      <c r="E722" s="9" t="s">
        <v>70</v>
      </c>
      <c r="F722" s="11">
        <v>69317</v>
      </c>
      <c r="G722" s="10" t="s">
        <v>24</v>
      </c>
      <c r="H722" s="10" t="s">
        <v>25</v>
      </c>
      <c r="I722" s="13"/>
      <c r="J722" s="13"/>
      <c r="K722" s="10" t="s">
        <v>26</v>
      </c>
      <c r="L722" s="10" t="s">
        <v>27</v>
      </c>
      <c r="M722" s="10" t="s">
        <v>28</v>
      </c>
      <c r="N722" s="19">
        <v>721</v>
      </c>
    </row>
    <row r="723" spans="1:14" hidden="1" x14ac:dyDescent="0.2">
      <c r="A723" s="8" t="s">
        <v>1484</v>
      </c>
      <c r="B723" s="17" t="s">
        <v>1485</v>
      </c>
      <c r="C723" s="10" t="s">
        <v>101</v>
      </c>
      <c r="D723" s="17" t="s">
        <v>1486</v>
      </c>
      <c r="E723" s="17" t="s">
        <v>131</v>
      </c>
      <c r="F723" s="13">
        <v>69311</v>
      </c>
      <c r="G723" s="10" t="s">
        <v>24</v>
      </c>
      <c r="H723" s="10" t="s">
        <v>25</v>
      </c>
      <c r="I723" s="12"/>
      <c r="J723" s="12"/>
      <c r="K723" s="14" t="s">
        <v>132</v>
      </c>
      <c r="L723" s="14" t="s">
        <v>27</v>
      </c>
      <c r="M723" s="14" t="s">
        <v>133</v>
      </c>
      <c r="N723" s="19">
        <v>722</v>
      </c>
    </row>
    <row r="724" spans="1:14" x14ac:dyDescent="0.2">
      <c r="A724" s="8" t="s">
        <v>1487</v>
      </c>
      <c r="B724" s="9" t="s">
        <v>282</v>
      </c>
      <c r="C724" s="10" t="s">
        <v>41</v>
      </c>
      <c r="D724" s="9" t="s">
        <v>207</v>
      </c>
      <c r="E724" s="9" t="s">
        <v>529</v>
      </c>
      <c r="F724" s="11">
        <v>69304</v>
      </c>
      <c r="G724" s="14" t="s">
        <v>24</v>
      </c>
      <c r="H724" s="14" t="s">
        <v>25</v>
      </c>
      <c r="I724" s="12"/>
      <c r="J724" s="12"/>
      <c r="K724" s="14" t="s">
        <v>541</v>
      </c>
      <c r="L724" s="10" t="s">
        <v>77</v>
      </c>
      <c r="M724" s="10" t="s">
        <v>78</v>
      </c>
      <c r="N724" s="19">
        <v>723</v>
      </c>
    </row>
    <row r="725" spans="1:14" x14ac:dyDescent="0.2">
      <c r="A725" s="8" t="s">
        <v>1488</v>
      </c>
      <c r="B725" s="9" t="s">
        <v>190</v>
      </c>
      <c r="C725" s="10" t="s">
        <v>75</v>
      </c>
      <c r="D725" s="9" t="s">
        <v>207</v>
      </c>
      <c r="E725" s="9" t="s">
        <v>328</v>
      </c>
      <c r="F725" s="11">
        <v>69283</v>
      </c>
      <c r="G725" s="10" t="s">
        <v>24</v>
      </c>
      <c r="H725" s="10" t="s">
        <v>25</v>
      </c>
      <c r="I725" s="11">
        <v>1500</v>
      </c>
      <c r="J725" s="13"/>
      <c r="K725" s="10" t="s">
        <v>541</v>
      </c>
      <c r="L725" s="10" t="s">
        <v>77</v>
      </c>
      <c r="M725" s="10" t="s">
        <v>78</v>
      </c>
      <c r="N725" s="19">
        <v>724</v>
      </c>
    </row>
    <row r="726" spans="1:14" x14ac:dyDescent="0.2">
      <c r="A726" s="8" t="s">
        <v>1489</v>
      </c>
      <c r="B726" s="9" t="s">
        <v>1490</v>
      </c>
      <c r="C726" s="10" t="s">
        <v>81</v>
      </c>
      <c r="D726" s="9" t="s">
        <v>148</v>
      </c>
      <c r="E726" s="9" t="s">
        <v>677</v>
      </c>
      <c r="F726" s="11">
        <v>69275</v>
      </c>
      <c r="G726" s="10" t="s">
        <v>24</v>
      </c>
      <c r="H726" s="10" t="s">
        <v>25</v>
      </c>
      <c r="I726" s="13"/>
      <c r="J726" s="13"/>
      <c r="K726" s="10" t="s">
        <v>541</v>
      </c>
      <c r="L726" s="10" t="s">
        <v>77</v>
      </c>
      <c r="M726" s="10" t="s">
        <v>78</v>
      </c>
      <c r="N726" s="19">
        <v>725</v>
      </c>
    </row>
    <row r="727" spans="1:14" hidden="1" x14ac:dyDescent="0.2">
      <c r="A727" s="8" t="s">
        <v>1491</v>
      </c>
      <c r="B727" s="9" t="s">
        <v>1032</v>
      </c>
      <c r="C727" s="10" t="s">
        <v>45</v>
      </c>
      <c r="D727" s="9" t="s">
        <v>1492</v>
      </c>
      <c r="E727" s="9" t="s">
        <v>519</v>
      </c>
      <c r="F727" s="11">
        <v>69267</v>
      </c>
      <c r="G727" s="14" t="s">
        <v>24</v>
      </c>
      <c r="H727" s="14" t="s">
        <v>25</v>
      </c>
      <c r="I727" s="12"/>
      <c r="J727" s="12"/>
      <c r="K727" s="14" t="s">
        <v>26</v>
      </c>
      <c r="L727" s="10" t="s">
        <v>27</v>
      </c>
      <c r="M727" s="10" t="s">
        <v>28</v>
      </c>
      <c r="N727" s="19">
        <v>726</v>
      </c>
    </row>
    <row r="728" spans="1:14" x14ac:dyDescent="0.2">
      <c r="A728" s="8" t="s">
        <v>1493</v>
      </c>
      <c r="B728" s="9" t="s">
        <v>20</v>
      </c>
      <c r="C728" s="10" t="s">
        <v>21</v>
      </c>
      <c r="D728" s="9" t="s">
        <v>591</v>
      </c>
      <c r="E728" s="9" t="s">
        <v>506</v>
      </c>
      <c r="F728" s="11">
        <v>69247</v>
      </c>
      <c r="G728" s="10" t="s">
        <v>24</v>
      </c>
      <c r="H728" s="10" t="s">
        <v>25</v>
      </c>
      <c r="I728" s="13"/>
      <c r="J728" s="13"/>
      <c r="K728" s="10" t="s">
        <v>541</v>
      </c>
      <c r="L728" s="10" t="s">
        <v>77</v>
      </c>
      <c r="M728" s="10" t="s">
        <v>78</v>
      </c>
      <c r="N728" s="19">
        <v>727</v>
      </c>
    </row>
    <row r="729" spans="1:14" x14ac:dyDescent="0.2">
      <c r="A729" s="8" t="s">
        <v>1494</v>
      </c>
      <c r="B729" s="9" t="s">
        <v>624</v>
      </c>
      <c r="C729" s="10" t="s">
        <v>157</v>
      </c>
      <c r="D729" s="9" t="s">
        <v>148</v>
      </c>
      <c r="E729" s="9" t="s">
        <v>496</v>
      </c>
      <c r="F729" s="11">
        <v>69172</v>
      </c>
      <c r="G729" s="10" t="s">
        <v>24</v>
      </c>
      <c r="H729" s="10" t="s">
        <v>25</v>
      </c>
      <c r="I729" s="13"/>
      <c r="J729" s="13"/>
      <c r="K729" s="10" t="s">
        <v>541</v>
      </c>
      <c r="L729" s="10" t="s">
        <v>77</v>
      </c>
      <c r="M729" s="10" t="s">
        <v>78</v>
      </c>
      <c r="N729" s="19">
        <v>728</v>
      </c>
    </row>
    <row r="730" spans="1:14" x14ac:dyDescent="0.2">
      <c r="A730" s="8" t="s">
        <v>1495</v>
      </c>
      <c r="B730" s="9" t="s">
        <v>1496</v>
      </c>
      <c r="C730" s="10" t="s">
        <v>75</v>
      </c>
      <c r="D730" s="9" t="s">
        <v>148</v>
      </c>
      <c r="E730" s="9" t="s">
        <v>290</v>
      </c>
      <c r="F730" s="11">
        <v>69112</v>
      </c>
      <c r="G730" s="10" t="s">
        <v>75</v>
      </c>
      <c r="H730" s="14" t="s">
        <v>25</v>
      </c>
      <c r="I730" s="12"/>
      <c r="J730" s="12"/>
      <c r="K730" s="14" t="s">
        <v>76</v>
      </c>
      <c r="L730" s="10" t="s">
        <v>77</v>
      </c>
      <c r="M730" s="10" t="s">
        <v>78</v>
      </c>
      <c r="N730" s="19">
        <v>729</v>
      </c>
    </row>
    <row r="731" spans="1:14" x14ac:dyDescent="0.2">
      <c r="A731" s="8" t="s">
        <v>1497</v>
      </c>
      <c r="B731" s="9" t="s">
        <v>273</v>
      </c>
      <c r="C731" s="10" t="s">
        <v>157</v>
      </c>
      <c r="D731" s="9" t="s">
        <v>769</v>
      </c>
      <c r="E731" s="9" t="s">
        <v>331</v>
      </c>
      <c r="F731" s="11">
        <v>69100</v>
      </c>
      <c r="G731" s="10" t="s">
        <v>75</v>
      </c>
      <c r="H731" s="10" t="s">
        <v>25</v>
      </c>
      <c r="I731" s="13"/>
      <c r="J731" s="13"/>
      <c r="K731" s="10" t="s">
        <v>76</v>
      </c>
      <c r="L731" s="10" t="s">
        <v>77</v>
      </c>
      <c r="M731" s="10" t="s">
        <v>78</v>
      </c>
      <c r="N731" s="19">
        <v>730</v>
      </c>
    </row>
    <row r="732" spans="1:14" x14ac:dyDescent="0.2">
      <c r="A732" s="8" t="s">
        <v>1498</v>
      </c>
      <c r="B732" s="9" t="s">
        <v>1499</v>
      </c>
      <c r="C732" s="14"/>
      <c r="D732" s="9" t="s">
        <v>769</v>
      </c>
      <c r="E732" s="9" t="s">
        <v>587</v>
      </c>
      <c r="F732" s="11">
        <v>68996</v>
      </c>
      <c r="G732" s="14" t="s">
        <v>24</v>
      </c>
      <c r="H732" s="14" t="s">
        <v>25</v>
      </c>
      <c r="I732" s="12"/>
      <c r="J732" s="12"/>
      <c r="K732" s="14" t="s">
        <v>541</v>
      </c>
      <c r="L732" s="10" t="s">
        <v>77</v>
      </c>
      <c r="M732" s="10" t="s">
        <v>78</v>
      </c>
      <c r="N732" s="19">
        <v>731</v>
      </c>
    </row>
    <row r="733" spans="1:14" x14ac:dyDescent="0.2">
      <c r="A733" s="8" t="s">
        <v>1500</v>
      </c>
      <c r="B733" s="9" t="s">
        <v>372</v>
      </c>
      <c r="C733" s="10" t="s">
        <v>31</v>
      </c>
      <c r="D733" s="9" t="s">
        <v>148</v>
      </c>
      <c r="E733" s="9" t="s">
        <v>290</v>
      </c>
      <c r="F733" s="11">
        <v>68974</v>
      </c>
      <c r="G733" s="10" t="s">
        <v>24</v>
      </c>
      <c r="H733" s="10" t="s">
        <v>25</v>
      </c>
      <c r="I733" s="13"/>
      <c r="J733" s="13"/>
      <c r="K733" s="10" t="s">
        <v>541</v>
      </c>
      <c r="L733" s="10" t="s">
        <v>77</v>
      </c>
      <c r="M733" s="10" t="s">
        <v>78</v>
      </c>
      <c r="N733" s="19">
        <v>732</v>
      </c>
    </row>
    <row r="734" spans="1:14" x14ac:dyDescent="0.2">
      <c r="A734" s="8" t="s">
        <v>1501</v>
      </c>
      <c r="B734" s="9" t="s">
        <v>956</v>
      </c>
      <c r="C734" s="14"/>
      <c r="D734" s="9" t="s">
        <v>591</v>
      </c>
      <c r="E734" s="9" t="s">
        <v>522</v>
      </c>
      <c r="F734" s="11">
        <v>68959</v>
      </c>
      <c r="G734" s="10" t="s">
        <v>75</v>
      </c>
      <c r="H734" s="10" t="s">
        <v>25</v>
      </c>
      <c r="I734" s="13"/>
      <c r="J734" s="13"/>
      <c r="K734" s="10" t="s">
        <v>76</v>
      </c>
      <c r="L734" s="10" t="s">
        <v>77</v>
      </c>
      <c r="M734" s="10" t="s">
        <v>78</v>
      </c>
      <c r="N734" s="19">
        <v>733</v>
      </c>
    </row>
    <row r="735" spans="1:14" x14ac:dyDescent="0.2">
      <c r="A735" s="8" t="s">
        <v>649</v>
      </c>
      <c r="B735" s="9" t="s">
        <v>218</v>
      </c>
      <c r="C735" s="10" t="s">
        <v>101</v>
      </c>
      <c r="D735" s="9" t="s">
        <v>148</v>
      </c>
      <c r="E735" s="9" t="s">
        <v>453</v>
      </c>
      <c r="F735" s="11">
        <v>68912</v>
      </c>
      <c r="G735" s="10" t="s">
        <v>24</v>
      </c>
      <c r="H735" s="10" t="s">
        <v>25</v>
      </c>
      <c r="I735" s="12"/>
      <c r="J735" s="12"/>
      <c r="K735" s="10" t="s">
        <v>541</v>
      </c>
      <c r="L735" s="10" t="s">
        <v>77</v>
      </c>
      <c r="M735" s="10" t="s">
        <v>78</v>
      </c>
      <c r="N735" s="19">
        <v>734</v>
      </c>
    </row>
    <row r="736" spans="1:14" hidden="1" x14ac:dyDescent="0.2">
      <c r="A736" s="8" t="s">
        <v>1502</v>
      </c>
      <c r="B736" s="9" t="s">
        <v>100</v>
      </c>
      <c r="C736" s="10" t="s">
        <v>81</v>
      </c>
      <c r="D736" s="9" t="s">
        <v>1503</v>
      </c>
      <c r="E736" s="9" t="s">
        <v>712</v>
      </c>
      <c r="F736" s="11">
        <v>68772</v>
      </c>
      <c r="G736" s="10" t="s">
        <v>24</v>
      </c>
      <c r="H736" s="10" t="s">
        <v>25</v>
      </c>
      <c r="I736" s="13"/>
      <c r="J736" s="13"/>
      <c r="K736" s="10" t="s">
        <v>26</v>
      </c>
      <c r="L736" s="10" t="s">
        <v>27</v>
      </c>
      <c r="M736" s="10" t="s">
        <v>28</v>
      </c>
      <c r="N736" s="19">
        <v>735</v>
      </c>
    </row>
    <row r="737" spans="1:14" x14ac:dyDescent="0.2">
      <c r="A737" s="8" t="s">
        <v>501</v>
      </c>
      <c r="B737" s="17" t="s">
        <v>1504</v>
      </c>
      <c r="C737" s="14"/>
      <c r="D737" s="17" t="s">
        <v>207</v>
      </c>
      <c r="E737" s="17" t="s">
        <v>354</v>
      </c>
      <c r="F737" s="13">
        <v>68437</v>
      </c>
      <c r="G737" s="10" t="s">
        <v>75</v>
      </c>
      <c r="H737" s="10" t="s">
        <v>25</v>
      </c>
      <c r="I737" s="12"/>
      <c r="J737" s="12"/>
      <c r="K737" s="14" t="s">
        <v>76</v>
      </c>
      <c r="L737" s="14" t="s">
        <v>77</v>
      </c>
      <c r="M737" s="14" t="s">
        <v>78</v>
      </c>
      <c r="N737" s="19">
        <v>736</v>
      </c>
    </row>
    <row r="738" spans="1:14" x14ac:dyDescent="0.2">
      <c r="A738" s="8" t="s">
        <v>1505</v>
      </c>
      <c r="B738" s="9" t="s">
        <v>479</v>
      </c>
      <c r="C738" s="10" t="s">
        <v>157</v>
      </c>
      <c r="D738" s="9" t="s">
        <v>769</v>
      </c>
      <c r="E738" s="9" t="s">
        <v>229</v>
      </c>
      <c r="F738" s="11">
        <v>68434</v>
      </c>
      <c r="G738" s="10" t="s">
        <v>24</v>
      </c>
      <c r="H738" s="10" t="s">
        <v>25</v>
      </c>
      <c r="I738" s="13"/>
      <c r="J738" s="13"/>
      <c r="K738" s="10" t="s">
        <v>541</v>
      </c>
      <c r="L738" s="10" t="s">
        <v>77</v>
      </c>
      <c r="M738" s="10" t="s">
        <v>78</v>
      </c>
      <c r="N738" s="19">
        <v>737</v>
      </c>
    </row>
    <row r="739" spans="1:14" x14ac:dyDescent="0.2">
      <c r="A739" s="8" t="s">
        <v>1506</v>
      </c>
      <c r="B739" s="9" t="s">
        <v>1507</v>
      </c>
      <c r="C739" s="10" t="s">
        <v>81</v>
      </c>
      <c r="D739" s="9" t="s">
        <v>699</v>
      </c>
      <c r="E739" s="9" t="s">
        <v>231</v>
      </c>
      <c r="F739" s="11">
        <v>68400</v>
      </c>
      <c r="G739" s="10" t="s">
        <v>75</v>
      </c>
      <c r="H739" s="10" t="s">
        <v>25</v>
      </c>
      <c r="I739" s="12"/>
      <c r="J739" s="12"/>
      <c r="K739" s="10" t="s">
        <v>76</v>
      </c>
      <c r="L739" s="10" t="s">
        <v>77</v>
      </c>
      <c r="M739" s="10" t="s">
        <v>78</v>
      </c>
      <c r="N739" s="19">
        <v>738</v>
      </c>
    </row>
    <row r="740" spans="1:14" x14ac:dyDescent="0.2">
      <c r="A740" s="8" t="s">
        <v>1508</v>
      </c>
      <c r="B740" s="17" t="s">
        <v>1412</v>
      </c>
      <c r="C740" s="10" t="s">
        <v>186</v>
      </c>
      <c r="D740" s="17" t="s">
        <v>207</v>
      </c>
      <c r="E740" s="17" t="s">
        <v>328</v>
      </c>
      <c r="F740" s="11">
        <v>68364</v>
      </c>
      <c r="G740" s="10" t="s">
        <v>75</v>
      </c>
      <c r="H740" s="18" t="s">
        <v>25</v>
      </c>
      <c r="I740" s="12"/>
      <c r="J740" s="12"/>
      <c r="K740" s="14" t="s">
        <v>76</v>
      </c>
      <c r="L740" s="14" t="s">
        <v>77</v>
      </c>
      <c r="M740" s="14" t="s">
        <v>78</v>
      </c>
      <c r="N740" s="19">
        <v>739</v>
      </c>
    </row>
    <row r="741" spans="1:14" hidden="1" x14ac:dyDescent="0.2">
      <c r="A741" s="8" t="s">
        <v>1509</v>
      </c>
      <c r="B741" s="9" t="s">
        <v>1510</v>
      </c>
      <c r="C741" s="14"/>
      <c r="D741" s="9" t="s">
        <v>1511</v>
      </c>
      <c r="E741" s="9" t="s">
        <v>194</v>
      </c>
      <c r="F741" s="11">
        <v>68340</v>
      </c>
      <c r="G741" s="10" t="s">
        <v>24</v>
      </c>
      <c r="H741" s="10" t="s">
        <v>25</v>
      </c>
      <c r="I741" s="13"/>
      <c r="J741" s="13"/>
      <c r="K741" s="10" t="s">
        <v>26</v>
      </c>
      <c r="L741" s="10" t="s">
        <v>27</v>
      </c>
      <c r="M741" s="10" t="s">
        <v>28</v>
      </c>
      <c r="N741" s="19">
        <v>740</v>
      </c>
    </row>
    <row r="742" spans="1:14" hidden="1" x14ac:dyDescent="0.2">
      <c r="A742" s="8" t="s">
        <v>1512</v>
      </c>
      <c r="B742" s="9" t="s">
        <v>951</v>
      </c>
      <c r="C742" s="10" t="s">
        <v>157</v>
      </c>
      <c r="D742" s="9" t="s">
        <v>1513</v>
      </c>
      <c r="E742" s="9" t="s">
        <v>401</v>
      </c>
      <c r="F742" s="11">
        <v>68250</v>
      </c>
      <c r="G742" s="10" t="s">
        <v>24</v>
      </c>
      <c r="H742" s="10" t="s">
        <v>25</v>
      </c>
      <c r="I742" s="13"/>
      <c r="J742" s="13"/>
      <c r="K742" s="10" t="s">
        <v>26</v>
      </c>
      <c r="L742" s="10" t="s">
        <v>27</v>
      </c>
      <c r="M742" s="10" t="s">
        <v>28</v>
      </c>
      <c r="N742" s="19">
        <v>741</v>
      </c>
    </row>
    <row r="743" spans="1:14" hidden="1" x14ac:dyDescent="0.2">
      <c r="A743" s="8" t="s">
        <v>1514</v>
      </c>
      <c r="B743" s="9" t="s">
        <v>448</v>
      </c>
      <c r="C743" s="10" t="s">
        <v>101</v>
      </c>
      <c r="D743" s="9" t="s">
        <v>1515</v>
      </c>
      <c r="E743" s="9" t="s">
        <v>1516</v>
      </c>
      <c r="F743" s="11">
        <v>68244</v>
      </c>
      <c r="G743" s="10" t="s">
        <v>24</v>
      </c>
      <c r="H743" s="10" t="s">
        <v>25</v>
      </c>
      <c r="I743" s="13"/>
      <c r="J743" s="13"/>
      <c r="K743" s="10" t="s">
        <v>26</v>
      </c>
      <c r="L743" s="10" t="s">
        <v>27</v>
      </c>
      <c r="M743" s="10" t="s">
        <v>28</v>
      </c>
      <c r="N743" s="19">
        <v>742</v>
      </c>
    </row>
    <row r="744" spans="1:14" hidden="1" x14ac:dyDescent="0.2">
      <c r="A744" s="16" t="s">
        <v>1517</v>
      </c>
      <c r="B744" s="17" t="s">
        <v>243</v>
      </c>
      <c r="C744" s="14" t="s">
        <v>24</v>
      </c>
      <c r="D744" s="17" t="s">
        <v>1518</v>
      </c>
      <c r="E744" s="17" t="s">
        <v>70</v>
      </c>
      <c r="F744" s="11">
        <v>68188</v>
      </c>
      <c r="G744" s="14" t="s">
        <v>24</v>
      </c>
      <c r="H744" s="14" t="s">
        <v>25</v>
      </c>
      <c r="I744" s="13"/>
      <c r="J744" s="13"/>
      <c r="K744" s="14" t="s">
        <v>26</v>
      </c>
      <c r="L744" s="14" t="s">
        <v>27</v>
      </c>
      <c r="M744" s="14" t="s">
        <v>28</v>
      </c>
      <c r="N744" s="19">
        <v>743</v>
      </c>
    </row>
    <row r="745" spans="1:14" x14ac:dyDescent="0.2">
      <c r="A745" s="8" t="s">
        <v>885</v>
      </c>
      <c r="B745" s="9" t="s">
        <v>277</v>
      </c>
      <c r="C745" s="10" t="s">
        <v>101</v>
      </c>
      <c r="D745" s="9" t="s">
        <v>148</v>
      </c>
      <c r="E745" s="9" t="s">
        <v>496</v>
      </c>
      <c r="F745" s="11">
        <v>68050</v>
      </c>
      <c r="G745" s="10" t="s">
        <v>24</v>
      </c>
      <c r="H745" s="10" t="s">
        <v>25</v>
      </c>
      <c r="I745" s="13"/>
      <c r="J745" s="13"/>
      <c r="K745" s="10" t="s">
        <v>541</v>
      </c>
      <c r="L745" s="10" t="s">
        <v>77</v>
      </c>
      <c r="M745" s="10" t="s">
        <v>78</v>
      </c>
      <c r="N745" s="19">
        <v>744</v>
      </c>
    </row>
    <row r="746" spans="1:14" x14ac:dyDescent="0.2">
      <c r="A746" s="8" t="s">
        <v>342</v>
      </c>
      <c r="B746" s="9" t="s">
        <v>956</v>
      </c>
      <c r="C746" s="10" t="s">
        <v>197</v>
      </c>
      <c r="D746" s="9" t="s">
        <v>207</v>
      </c>
      <c r="E746" s="9" t="s">
        <v>331</v>
      </c>
      <c r="F746" s="12">
        <v>68030</v>
      </c>
      <c r="G746" s="18" t="s">
        <v>24</v>
      </c>
      <c r="H746" s="18" t="s">
        <v>25</v>
      </c>
      <c r="I746" s="12"/>
      <c r="J746" s="12"/>
      <c r="K746" s="18" t="s">
        <v>541</v>
      </c>
      <c r="L746" s="10" t="s">
        <v>77</v>
      </c>
      <c r="M746" s="10" t="s">
        <v>78</v>
      </c>
      <c r="N746" s="19">
        <v>745</v>
      </c>
    </row>
    <row r="747" spans="1:14" x14ac:dyDescent="0.2">
      <c r="A747" s="8" t="s">
        <v>1519</v>
      </c>
      <c r="B747" s="9" t="s">
        <v>671</v>
      </c>
      <c r="C747" s="10" t="s">
        <v>210</v>
      </c>
      <c r="D747" s="9" t="s">
        <v>207</v>
      </c>
      <c r="E747" s="9" t="s">
        <v>522</v>
      </c>
      <c r="F747" s="11">
        <v>68000</v>
      </c>
      <c r="G747" s="10" t="s">
        <v>75</v>
      </c>
      <c r="H747" s="18" t="s">
        <v>25</v>
      </c>
      <c r="I747" s="12"/>
      <c r="J747" s="12"/>
      <c r="K747" s="10" t="s">
        <v>76</v>
      </c>
      <c r="L747" s="10" t="s">
        <v>77</v>
      </c>
      <c r="M747" s="10" t="s">
        <v>78</v>
      </c>
      <c r="N747" s="19">
        <v>746</v>
      </c>
    </row>
    <row r="748" spans="1:14" hidden="1" x14ac:dyDescent="0.2">
      <c r="A748" s="8" t="s">
        <v>1520</v>
      </c>
      <c r="B748" s="9" t="s">
        <v>448</v>
      </c>
      <c r="C748" s="10" t="s">
        <v>101</v>
      </c>
      <c r="D748" s="9" t="s">
        <v>1521</v>
      </c>
      <c r="E748" s="9" t="s">
        <v>409</v>
      </c>
      <c r="F748" s="11">
        <v>67958</v>
      </c>
      <c r="G748" s="10" t="s">
        <v>24</v>
      </c>
      <c r="H748" s="10" t="s">
        <v>25</v>
      </c>
      <c r="I748" s="11"/>
      <c r="J748" s="13"/>
      <c r="K748" s="10" t="s">
        <v>26</v>
      </c>
      <c r="L748" s="10" t="s">
        <v>27</v>
      </c>
      <c r="M748" s="10" t="s">
        <v>28</v>
      </c>
      <c r="N748" s="19">
        <v>747</v>
      </c>
    </row>
    <row r="749" spans="1:14" hidden="1" x14ac:dyDescent="0.2">
      <c r="A749" s="8" t="s">
        <v>1522</v>
      </c>
      <c r="B749" s="9" t="s">
        <v>1523</v>
      </c>
      <c r="C749" s="14"/>
      <c r="D749" s="9" t="s">
        <v>1524</v>
      </c>
      <c r="E749" s="9" t="s">
        <v>1525</v>
      </c>
      <c r="F749" s="11">
        <v>67958</v>
      </c>
      <c r="G749" s="10" t="s">
        <v>24</v>
      </c>
      <c r="H749" s="10" t="s">
        <v>25</v>
      </c>
      <c r="I749" s="13"/>
      <c r="J749" s="13"/>
      <c r="K749" s="10" t="s">
        <v>26</v>
      </c>
      <c r="L749" s="10" t="s">
        <v>27</v>
      </c>
      <c r="M749" s="10" t="s">
        <v>28</v>
      </c>
      <c r="N749" s="19">
        <v>748</v>
      </c>
    </row>
    <row r="750" spans="1:14" hidden="1" x14ac:dyDescent="0.2">
      <c r="A750" s="8" t="s">
        <v>1488</v>
      </c>
      <c r="B750" s="9" t="s">
        <v>1330</v>
      </c>
      <c r="C750" s="10" t="s">
        <v>31</v>
      </c>
      <c r="D750" s="9" t="s">
        <v>1526</v>
      </c>
      <c r="E750" s="9" t="s">
        <v>1527</v>
      </c>
      <c r="F750" s="11">
        <v>67958</v>
      </c>
      <c r="G750" s="10" t="s">
        <v>24</v>
      </c>
      <c r="H750" s="10" t="s">
        <v>25</v>
      </c>
      <c r="I750" s="13"/>
      <c r="J750" s="13"/>
      <c r="K750" s="10" t="s">
        <v>26</v>
      </c>
      <c r="L750" s="10" t="s">
        <v>27</v>
      </c>
      <c r="M750" s="10" t="s">
        <v>28</v>
      </c>
      <c r="N750" s="19">
        <v>749</v>
      </c>
    </row>
    <row r="751" spans="1:14" x14ac:dyDescent="0.2">
      <c r="A751" s="8" t="s">
        <v>1212</v>
      </c>
      <c r="B751" s="9" t="s">
        <v>1528</v>
      </c>
      <c r="C751" s="14" t="s">
        <v>24</v>
      </c>
      <c r="D751" s="9" t="s">
        <v>148</v>
      </c>
      <c r="E751" s="9" t="s">
        <v>470</v>
      </c>
      <c r="F751" s="13">
        <v>67849</v>
      </c>
      <c r="G751" s="14" t="s">
        <v>24</v>
      </c>
      <c r="H751" s="14" t="s">
        <v>25</v>
      </c>
      <c r="I751" s="12"/>
      <c r="J751" s="12"/>
      <c r="K751" s="14" t="s">
        <v>541</v>
      </c>
      <c r="L751" s="10" t="s">
        <v>77</v>
      </c>
      <c r="M751" s="10" t="s">
        <v>78</v>
      </c>
      <c r="N751" s="19">
        <v>750</v>
      </c>
    </row>
    <row r="752" spans="1:14" x14ac:dyDescent="0.2">
      <c r="A752" s="8" t="s">
        <v>1529</v>
      </c>
      <c r="B752" s="9" t="s">
        <v>1530</v>
      </c>
      <c r="C752" s="10" t="s">
        <v>24</v>
      </c>
      <c r="D752" s="9" t="s">
        <v>699</v>
      </c>
      <c r="E752" s="9" t="s">
        <v>225</v>
      </c>
      <c r="F752" s="11">
        <v>67813</v>
      </c>
      <c r="G752" s="14" t="s">
        <v>24</v>
      </c>
      <c r="H752" s="14" t="s">
        <v>25</v>
      </c>
      <c r="I752" s="12"/>
      <c r="J752" s="12"/>
      <c r="K752" s="14" t="s">
        <v>541</v>
      </c>
      <c r="L752" s="10" t="s">
        <v>77</v>
      </c>
      <c r="M752" s="10" t="s">
        <v>78</v>
      </c>
      <c r="N752" s="19">
        <v>751</v>
      </c>
    </row>
    <row r="753" spans="1:14" x14ac:dyDescent="0.2">
      <c r="A753" s="8" t="s">
        <v>1531</v>
      </c>
      <c r="B753" s="9" t="s">
        <v>1532</v>
      </c>
      <c r="C753" s="10" t="s">
        <v>45</v>
      </c>
      <c r="D753" s="9" t="s">
        <v>207</v>
      </c>
      <c r="E753" s="9" t="s">
        <v>328</v>
      </c>
      <c r="F753" s="11">
        <v>67505</v>
      </c>
      <c r="G753" s="14" t="s">
        <v>24</v>
      </c>
      <c r="H753" s="14" t="s">
        <v>25</v>
      </c>
      <c r="I753" s="12"/>
      <c r="J753" s="12"/>
      <c r="K753" s="14" t="s">
        <v>541</v>
      </c>
      <c r="L753" s="10" t="s">
        <v>77</v>
      </c>
      <c r="M753" s="10" t="s">
        <v>78</v>
      </c>
      <c r="N753" s="19">
        <v>752</v>
      </c>
    </row>
    <row r="754" spans="1:14" hidden="1" x14ac:dyDescent="0.2">
      <c r="A754" s="8" t="s">
        <v>1533</v>
      </c>
      <c r="B754" s="9" t="s">
        <v>706</v>
      </c>
      <c r="C754" s="10" t="s">
        <v>25</v>
      </c>
      <c r="D754" s="9" t="s">
        <v>1534</v>
      </c>
      <c r="E754" s="9" t="s">
        <v>70</v>
      </c>
      <c r="F754" s="11">
        <v>67500</v>
      </c>
      <c r="G754" s="10" t="s">
        <v>24</v>
      </c>
      <c r="H754" s="10" t="s">
        <v>25</v>
      </c>
      <c r="I754" s="12"/>
      <c r="J754" s="12"/>
      <c r="K754" s="10" t="s">
        <v>26</v>
      </c>
      <c r="L754" s="10" t="s">
        <v>27</v>
      </c>
      <c r="M754" s="10" t="s">
        <v>28</v>
      </c>
      <c r="N754" s="19">
        <v>753</v>
      </c>
    </row>
    <row r="755" spans="1:14" hidden="1" x14ac:dyDescent="0.2">
      <c r="A755" s="8" t="s">
        <v>217</v>
      </c>
      <c r="B755" s="9" t="s">
        <v>277</v>
      </c>
      <c r="C755" s="10" t="s">
        <v>197</v>
      </c>
      <c r="D755" s="9" t="s">
        <v>1535</v>
      </c>
      <c r="E755" s="9" t="s">
        <v>70</v>
      </c>
      <c r="F755" s="11">
        <v>67462</v>
      </c>
      <c r="G755" s="10" t="s">
        <v>24</v>
      </c>
      <c r="H755" s="10" t="s">
        <v>25</v>
      </c>
      <c r="I755" s="13"/>
      <c r="J755" s="13"/>
      <c r="K755" s="10" t="s">
        <v>26</v>
      </c>
      <c r="L755" s="10" t="s">
        <v>27</v>
      </c>
      <c r="M755" s="10" t="s">
        <v>28</v>
      </c>
      <c r="N755" s="19">
        <v>754</v>
      </c>
    </row>
    <row r="756" spans="1:14" hidden="1" x14ac:dyDescent="0.2">
      <c r="A756" s="8" t="s">
        <v>1536</v>
      </c>
      <c r="B756" s="9" t="s">
        <v>1456</v>
      </c>
      <c r="C756" s="10" t="s">
        <v>54</v>
      </c>
      <c r="D756" s="9" t="s">
        <v>1537</v>
      </c>
      <c r="E756" s="9" t="s">
        <v>131</v>
      </c>
      <c r="F756" s="11">
        <v>67456</v>
      </c>
      <c r="G756" s="10" t="s">
        <v>24</v>
      </c>
      <c r="H756" s="10" t="s">
        <v>25</v>
      </c>
      <c r="I756" s="12"/>
      <c r="J756" s="12"/>
      <c r="K756" s="10" t="s">
        <v>132</v>
      </c>
      <c r="L756" s="10" t="s">
        <v>27</v>
      </c>
      <c r="M756" s="10" t="s">
        <v>133</v>
      </c>
      <c r="N756" s="19">
        <v>755</v>
      </c>
    </row>
    <row r="757" spans="1:14" x14ac:dyDescent="0.2">
      <c r="A757" s="8" t="s">
        <v>1538</v>
      </c>
      <c r="B757" s="9" t="s">
        <v>362</v>
      </c>
      <c r="C757" s="10" t="s">
        <v>210</v>
      </c>
      <c r="D757" s="9" t="s">
        <v>207</v>
      </c>
      <c r="E757" s="9" t="s">
        <v>328</v>
      </c>
      <c r="F757" s="11">
        <v>67329</v>
      </c>
      <c r="G757" s="14" t="s">
        <v>24</v>
      </c>
      <c r="H757" s="14" t="s">
        <v>25</v>
      </c>
      <c r="I757" s="12"/>
      <c r="J757" s="12"/>
      <c r="K757" s="14" t="s">
        <v>541</v>
      </c>
      <c r="L757" s="10" t="s">
        <v>77</v>
      </c>
      <c r="M757" s="10" t="s">
        <v>78</v>
      </c>
      <c r="N757" s="19">
        <v>756</v>
      </c>
    </row>
    <row r="758" spans="1:14" hidden="1" x14ac:dyDescent="0.2">
      <c r="A758" s="8" t="s">
        <v>1539</v>
      </c>
      <c r="B758" s="9" t="s">
        <v>1540</v>
      </c>
      <c r="C758" s="10" t="s">
        <v>157</v>
      </c>
      <c r="D758" s="9" t="s">
        <v>1541</v>
      </c>
      <c r="E758" s="9" t="s">
        <v>409</v>
      </c>
      <c r="F758" s="11">
        <v>67320</v>
      </c>
      <c r="G758" s="10" t="s">
        <v>24</v>
      </c>
      <c r="H758" s="10" t="s">
        <v>25</v>
      </c>
      <c r="I758" s="13"/>
      <c r="J758" s="13"/>
      <c r="K758" s="10" t="s">
        <v>26</v>
      </c>
      <c r="L758" s="10" t="s">
        <v>27</v>
      </c>
      <c r="M758" s="10" t="s">
        <v>28</v>
      </c>
      <c r="N758" s="19">
        <v>757</v>
      </c>
    </row>
    <row r="759" spans="1:14" hidden="1" x14ac:dyDescent="0.2">
      <c r="A759" s="8" t="s">
        <v>1542</v>
      </c>
      <c r="B759" s="9" t="s">
        <v>147</v>
      </c>
      <c r="C759" s="14"/>
      <c r="D759" s="9" t="s">
        <v>1543</v>
      </c>
      <c r="E759" s="9" t="s">
        <v>70</v>
      </c>
      <c r="F759" s="11">
        <v>67239</v>
      </c>
      <c r="G759" s="10" t="s">
        <v>24</v>
      </c>
      <c r="H759" s="10" t="s">
        <v>25</v>
      </c>
      <c r="I759" s="13"/>
      <c r="J759" s="13"/>
      <c r="K759" s="10" t="s">
        <v>26</v>
      </c>
      <c r="L759" s="10" t="s">
        <v>27</v>
      </c>
      <c r="M759" s="10" t="s">
        <v>28</v>
      </c>
      <c r="N759" s="19">
        <v>758</v>
      </c>
    </row>
    <row r="760" spans="1:14" hidden="1" x14ac:dyDescent="0.2">
      <c r="A760" s="8" t="s">
        <v>1544</v>
      </c>
      <c r="B760" s="9" t="s">
        <v>80</v>
      </c>
      <c r="C760" s="10" t="s">
        <v>54</v>
      </c>
      <c r="D760" s="9" t="s">
        <v>1545</v>
      </c>
      <c r="E760" s="9" t="s">
        <v>1546</v>
      </c>
      <c r="F760" s="11">
        <v>67235</v>
      </c>
      <c r="G760" s="10" t="s">
        <v>24</v>
      </c>
      <c r="H760" s="10" t="s">
        <v>25</v>
      </c>
      <c r="I760" s="11">
        <v>10000</v>
      </c>
      <c r="J760" s="13"/>
      <c r="K760" s="10" t="s">
        <v>26</v>
      </c>
      <c r="L760" s="10" t="s">
        <v>27</v>
      </c>
      <c r="M760" s="10" t="s">
        <v>28</v>
      </c>
      <c r="N760" s="19">
        <v>759</v>
      </c>
    </row>
    <row r="761" spans="1:14" x14ac:dyDescent="0.2">
      <c r="A761" s="8" t="s">
        <v>220</v>
      </c>
      <c r="B761" s="9" t="s">
        <v>1547</v>
      </c>
      <c r="C761" s="14"/>
      <c r="D761" s="9" t="s">
        <v>207</v>
      </c>
      <c r="E761" s="9" t="s">
        <v>569</v>
      </c>
      <c r="F761" s="11">
        <v>67202</v>
      </c>
      <c r="G761" s="10" t="s">
        <v>24</v>
      </c>
      <c r="H761" s="10" t="s">
        <v>25</v>
      </c>
      <c r="I761" s="13"/>
      <c r="J761" s="13"/>
      <c r="K761" s="10" t="s">
        <v>541</v>
      </c>
      <c r="L761" s="10" t="s">
        <v>77</v>
      </c>
      <c r="M761" s="10" t="s">
        <v>78</v>
      </c>
      <c r="N761" s="19">
        <v>760</v>
      </c>
    </row>
    <row r="762" spans="1:14" hidden="1" x14ac:dyDescent="0.2">
      <c r="A762" s="8" t="s">
        <v>1548</v>
      </c>
      <c r="B762" s="9" t="s">
        <v>1051</v>
      </c>
      <c r="C762" s="10" t="s">
        <v>31</v>
      </c>
      <c r="D762" s="17" t="s">
        <v>1549</v>
      </c>
      <c r="E762" s="17" t="s">
        <v>70</v>
      </c>
      <c r="F762" s="11">
        <v>67067</v>
      </c>
      <c r="G762" s="18" t="s">
        <v>24</v>
      </c>
      <c r="H762" s="18" t="s">
        <v>25</v>
      </c>
      <c r="I762" s="12"/>
      <c r="J762" s="12"/>
      <c r="K762" s="18" t="s">
        <v>26</v>
      </c>
      <c r="L762" s="14" t="s">
        <v>27</v>
      </c>
      <c r="M762" s="14" t="s">
        <v>28</v>
      </c>
      <c r="N762" s="19">
        <v>761</v>
      </c>
    </row>
    <row r="763" spans="1:14" x14ac:dyDescent="0.2">
      <c r="A763" s="16" t="s">
        <v>1550</v>
      </c>
      <c r="B763" s="17" t="s">
        <v>1551</v>
      </c>
      <c r="C763" s="14"/>
      <c r="D763" s="17" t="s">
        <v>207</v>
      </c>
      <c r="E763" s="17" t="s">
        <v>569</v>
      </c>
      <c r="F763" s="13">
        <v>67000</v>
      </c>
      <c r="G763" s="14" t="s">
        <v>24</v>
      </c>
      <c r="H763" s="14" t="s">
        <v>25</v>
      </c>
      <c r="I763" s="13"/>
      <c r="J763" s="13"/>
      <c r="K763" s="14" t="s">
        <v>541</v>
      </c>
      <c r="L763" s="14" t="s">
        <v>77</v>
      </c>
      <c r="M763" s="14" t="s">
        <v>78</v>
      </c>
      <c r="N763" s="19">
        <v>762</v>
      </c>
    </row>
    <row r="764" spans="1:14" x14ac:dyDescent="0.2">
      <c r="A764" s="8" t="s">
        <v>1552</v>
      </c>
      <c r="B764" s="9" t="s">
        <v>1447</v>
      </c>
      <c r="C764" s="10" t="s">
        <v>24</v>
      </c>
      <c r="D764" s="9" t="s">
        <v>699</v>
      </c>
      <c r="E764" s="9" t="s">
        <v>490</v>
      </c>
      <c r="F764" s="11">
        <v>66934</v>
      </c>
      <c r="G764" s="10" t="s">
        <v>24</v>
      </c>
      <c r="H764" s="10" t="s">
        <v>25</v>
      </c>
      <c r="I764" s="13"/>
      <c r="J764" s="13"/>
      <c r="K764" s="10" t="s">
        <v>541</v>
      </c>
      <c r="L764" s="10" t="s">
        <v>77</v>
      </c>
      <c r="M764" s="10" t="s">
        <v>78</v>
      </c>
      <c r="N764" s="19">
        <v>763</v>
      </c>
    </row>
    <row r="765" spans="1:14" hidden="1" x14ac:dyDescent="0.2">
      <c r="A765" s="8" t="s">
        <v>1553</v>
      </c>
      <c r="B765" s="9" t="s">
        <v>335</v>
      </c>
      <c r="C765" s="10" t="s">
        <v>101</v>
      </c>
      <c r="D765" s="9" t="s">
        <v>1246</v>
      </c>
      <c r="E765" s="9" t="s">
        <v>154</v>
      </c>
      <c r="F765" s="11">
        <v>66910</v>
      </c>
      <c r="G765" s="10" t="s">
        <v>24</v>
      </c>
      <c r="H765" s="10" t="s">
        <v>25</v>
      </c>
      <c r="I765" s="12"/>
      <c r="J765" s="12"/>
      <c r="K765" s="10" t="s">
        <v>26</v>
      </c>
      <c r="L765" s="10" t="s">
        <v>27</v>
      </c>
      <c r="M765" s="10" t="s">
        <v>28</v>
      </c>
      <c r="N765" s="19">
        <v>764</v>
      </c>
    </row>
    <row r="766" spans="1:14" hidden="1" x14ac:dyDescent="0.2">
      <c r="A766" s="8" t="s">
        <v>1554</v>
      </c>
      <c r="B766" s="9" t="s">
        <v>88</v>
      </c>
      <c r="C766" s="10" t="s">
        <v>294</v>
      </c>
      <c r="D766" s="9" t="s">
        <v>1555</v>
      </c>
      <c r="E766" s="9" t="s">
        <v>1556</v>
      </c>
      <c r="F766" s="11">
        <v>66906</v>
      </c>
      <c r="G766" s="10" t="s">
        <v>24</v>
      </c>
      <c r="H766" s="10" t="s">
        <v>25</v>
      </c>
      <c r="I766" s="13"/>
      <c r="J766" s="13"/>
      <c r="K766" s="10" t="s">
        <v>26</v>
      </c>
      <c r="L766" s="10" t="s">
        <v>27</v>
      </c>
      <c r="M766" s="10" t="s">
        <v>28</v>
      </c>
      <c r="N766" s="19">
        <v>765</v>
      </c>
    </row>
    <row r="767" spans="1:14" x14ac:dyDescent="0.2">
      <c r="A767" s="8" t="s">
        <v>1557</v>
      </c>
      <c r="B767" s="9" t="s">
        <v>350</v>
      </c>
      <c r="C767" s="10" t="s">
        <v>101</v>
      </c>
      <c r="D767" s="9" t="s">
        <v>207</v>
      </c>
      <c r="E767" s="9" t="s">
        <v>949</v>
      </c>
      <c r="F767" s="11">
        <v>66870</v>
      </c>
      <c r="G767" s="10" t="s">
        <v>24</v>
      </c>
      <c r="H767" s="10" t="s">
        <v>25</v>
      </c>
      <c r="I767" s="12"/>
      <c r="J767" s="12"/>
      <c r="K767" s="10" t="s">
        <v>541</v>
      </c>
      <c r="L767" s="10" t="s">
        <v>77</v>
      </c>
      <c r="M767" s="10" t="s">
        <v>78</v>
      </c>
      <c r="N767" s="19">
        <v>766</v>
      </c>
    </row>
    <row r="768" spans="1:14" hidden="1" x14ac:dyDescent="0.2">
      <c r="A768" s="8" t="s">
        <v>1558</v>
      </c>
      <c r="B768" s="9" t="s">
        <v>1559</v>
      </c>
      <c r="C768" s="10" t="s">
        <v>157</v>
      </c>
      <c r="D768" s="9" t="s">
        <v>1012</v>
      </c>
      <c r="E768" s="9" t="s">
        <v>70</v>
      </c>
      <c r="F768" s="11">
        <v>66863</v>
      </c>
      <c r="G768" s="18" t="s">
        <v>24</v>
      </c>
      <c r="H768" s="18" t="s">
        <v>25</v>
      </c>
      <c r="I768" s="12"/>
      <c r="J768" s="12"/>
      <c r="K768" s="18" t="s">
        <v>26</v>
      </c>
      <c r="L768" s="10" t="s">
        <v>27</v>
      </c>
      <c r="M768" s="10" t="s">
        <v>28</v>
      </c>
      <c r="N768" s="19">
        <v>767</v>
      </c>
    </row>
    <row r="769" spans="1:14" hidden="1" x14ac:dyDescent="0.2">
      <c r="A769" s="8" t="s">
        <v>1560</v>
      </c>
      <c r="B769" s="9" t="s">
        <v>768</v>
      </c>
      <c r="C769" s="10" t="s">
        <v>216</v>
      </c>
      <c r="D769" s="9" t="s">
        <v>1004</v>
      </c>
      <c r="E769" s="9" t="s">
        <v>127</v>
      </c>
      <c r="F769" s="11">
        <v>66570</v>
      </c>
      <c r="G769" s="10" t="s">
        <v>24</v>
      </c>
      <c r="H769" s="10" t="s">
        <v>25</v>
      </c>
      <c r="I769" s="12"/>
      <c r="J769" s="12"/>
      <c r="K769" s="10" t="s">
        <v>26</v>
      </c>
      <c r="L769" s="10" t="s">
        <v>27</v>
      </c>
      <c r="M769" s="10" t="s">
        <v>28</v>
      </c>
      <c r="N769" s="19">
        <v>768</v>
      </c>
    </row>
    <row r="770" spans="1:14" x14ac:dyDescent="0.2">
      <c r="A770" s="8" t="s">
        <v>1561</v>
      </c>
      <c r="B770" s="9" t="s">
        <v>1562</v>
      </c>
      <c r="C770" s="14"/>
      <c r="D770" s="9" t="s">
        <v>207</v>
      </c>
      <c r="E770" s="9" t="s">
        <v>74</v>
      </c>
      <c r="F770" s="11">
        <v>66491</v>
      </c>
      <c r="G770" s="10" t="s">
        <v>24</v>
      </c>
      <c r="H770" s="10" t="s">
        <v>25</v>
      </c>
      <c r="I770" s="13"/>
      <c r="J770" s="13"/>
      <c r="K770" s="10" t="s">
        <v>541</v>
      </c>
      <c r="L770" s="10" t="s">
        <v>77</v>
      </c>
      <c r="M770" s="10" t="s">
        <v>78</v>
      </c>
      <c r="N770" s="19">
        <v>769</v>
      </c>
    </row>
    <row r="771" spans="1:14" hidden="1" x14ac:dyDescent="0.2">
      <c r="A771" s="16" t="s">
        <v>1563</v>
      </c>
      <c r="B771" s="17" t="s">
        <v>1293</v>
      </c>
      <c r="C771" s="10" t="s">
        <v>41</v>
      </c>
      <c r="D771" s="17" t="s">
        <v>1564</v>
      </c>
      <c r="E771" s="17" t="s">
        <v>663</v>
      </c>
      <c r="F771" s="13">
        <v>66464</v>
      </c>
      <c r="G771" s="14" t="s">
        <v>24</v>
      </c>
      <c r="H771" s="14" t="s">
        <v>25</v>
      </c>
      <c r="I771" s="13"/>
      <c r="J771" s="13"/>
      <c r="K771" s="14" t="s">
        <v>26</v>
      </c>
      <c r="L771" s="14" t="s">
        <v>27</v>
      </c>
      <c r="M771" s="14" t="s">
        <v>28</v>
      </c>
      <c r="N771" s="19">
        <v>770</v>
      </c>
    </row>
    <row r="772" spans="1:14" hidden="1" x14ac:dyDescent="0.2">
      <c r="A772" s="8" t="s">
        <v>1565</v>
      </c>
      <c r="B772" s="9" t="s">
        <v>593</v>
      </c>
      <c r="C772" s="10" t="s">
        <v>24</v>
      </c>
      <c r="D772" s="9" t="s">
        <v>1566</v>
      </c>
      <c r="E772" s="9" t="s">
        <v>519</v>
      </c>
      <c r="F772" s="11">
        <v>66464</v>
      </c>
      <c r="G772" s="10" t="s">
        <v>24</v>
      </c>
      <c r="H772" s="10" t="s">
        <v>25</v>
      </c>
      <c r="I772" s="13"/>
      <c r="J772" s="13"/>
      <c r="K772" s="10" t="s">
        <v>26</v>
      </c>
      <c r="L772" s="10" t="s">
        <v>27</v>
      </c>
      <c r="M772" s="10" t="s">
        <v>28</v>
      </c>
      <c r="N772" s="19">
        <v>771</v>
      </c>
    </row>
    <row r="773" spans="1:14" hidden="1" x14ac:dyDescent="0.2">
      <c r="A773" s="8" t="s">
        <v>1447</v>
      </c>
      <c r="B773" s="9" t="s">
        <v>326</v>
      </c>
      <c r="C773" s="10" t="s">
        <v>197</v>
      </c>
      <c r="D773" s="9" t="s">
        <v>1567</v>
      </c>
      <c r="E773" s="9" t="s">
        <v>201</v>
      </c>
      <c r="F773" s="11">
        <v>66301</v>
      </c>
      <c r="G773" s="10" t="s">
        <v>24</v>
      </c>
      <c r="H773" s="10" t="s">
        <v>25</v>
      </c>
      <c r="I773" s="13"/>
      <c r="J773" s="13"/>
      <c r="K773" s="10" t="s">
        <v>26</v>
      </c>
      <c r="L773" s="10" t="s">
        <v>27</v>
      </c>
      <c r="M773" s="10" t="s">
        <v>28</v>
      </c>
      <c r="N773" s="19">
        <v>772</v>
      </c>
    </row>
    <row r="774" spans="1:14" hidden="1" x14ac:dyDescent="0.2">
      <c r="A774" s="8" t="s">
        <v>1568</v>
      </c>
      <c r="B774" s="9" t="s">
        <v>1569</v>
      </c>
      <c r="C774" s="18" t="s">
        <v>24</v>
      </c>
      <c r="D774" s="9" t="s">
        <v>1543</v>
      </c>
      <c r="E774" s="9" t="s">
        <v>70</v>
      </c>
      <c r="F774" s="11">
        <v>66300</v>
      </c>
      <c r="G774" s="18" t="s">
        <v>24</v>
      </c>
      <c r="H774" s="18" t="s">
        <v>25</v>
      </c>
      <c r="I774" s="12"/>
      <c r="J774" s="12"/>
      <c r="K774" s="18" t="s">
        <v>26</v>
      </c>
      <c r="L774" s="10" t="s">
        <v>27</v>
      </c>
      <c r="M774" s="10" t="s">
        <v>28</v>
      </c>
      <c r="N774" s="19">
        <v>773</v>
      </c>
    </row>
    <row r="775" spans="1:14" x14ac:dyDescent="0.2">
      <c r="A775" s="8" t="s">
        <v>434</v>
      </c>
      <c r="B775" s="9" t="s">
        <v>210</v>
      </c>
      <c r="C775" s="10" t="s">
        <v>54</v>
      </c>
      <c r="D775" s="37" t="s">
        <v>2724</v>
      </c>
      <c r="E775" s="9" t="s">
        <v>174</v>
      </c>
      <c r="F775" s="11">
        <v>66270</v>
      </c>
      <c r="G775" s="10" t="s">
        <v>24</v>
      </c>
      <c r="H775" s="10" t="s">
        <v>25</v>
      </c>
      <c r="I775" s="13"/>
      <c r="J775" s="13"/>
      <c r="K775" s="10" t="s">
        <v>541</v>
      </c>
      <c r="L775" s="10" t="s">
        <v>77</v>
      </c>
      <c r="M775" s="10" t="s">
        <v>78</v>
      </c>
      <c r="N775" s="19">
        <v>774</v>
      </c>
    </row>
    <row r="776" spans="1:14" x14ac:dyDescent="0.2">
      <c r="A776" s="8" t="s">
        <v>1570</v>
      </c>
      <c r="B776" s="9" t="s">
        <v>548</v>
      </c>
      <c r="C776" s="10" t="s">
        <v>54</v>
      </c>
      <c r="D776" s="9" t="s">
        <v>769</v>
      </c>
      <c r="E776" s="9" t="s">
        <v>280</v>
      </c>
      <c r="F776" s="11">
        <v>66269</v>
      </c>
      <c r="G776" s="10" t="s">
        <v>24</v>
      </c>
      <c r="H776" s="10" t="s">
        <v>25</v>
      </c>
      <c r="I776" s="13"/>
      <c r="J776" s="13"/>
      <c r="K776" s="10" t="s">
        <v>541</v>
      </c>
      <c r="L776" s="10" t="s">
        <v>77</v>
      </c>
      <c r="M776" s="10" t="s">
        <v>78</v>
      </c>
      <c r="N776" s="19">
        <v>775</v>
      </c>
    </row>
    <row r="777" spans="1:14" x14ac:dyDescent="0.2">
      <c r="A777" s="8" t="s">
        <v>1571</v>
      </c>
      <c r="B777" s="9" t="s">
        <v>966</v>
      </c>
      <c r="C777" s="10" t="s">
        <v>59</v>
      </c>
      <c r="D777" s="9" t="s">
        <v>769</v>
      </c>
      <c r="E777" s="9" t="s">
        <v>250</v>
      </c>
      <c r="F777" s="13">
        <v>66255</v>
      </c>
      <c r="G777" s="14" t="s">
        <v>24</v>
      </c>
      <c r="H777" s="14" t="s">
        <v>25</v>
      </c>
      <c r="I777" s="12"/>
      <c r="J777" s="12"/>
      <c r="K777" s="14" t="s">
        <v>541</v>
      </c>
      <c r="L777" s="10" t="s">
        <v>77</v>
      </c>
      <c r="M777" s="10" t="s">
        <v>78</v>
      </c>
      <c r="N777" s="19">
        <v>776</v>
      </c>
    </row>
    <row r="778" spans="1:14" hidden="1" x14ac:dyDescent="0.2">
      <c r="A778" s="8" t="s">
        <v>1572</v>
      </c>
      <c r="B778" s="9" t="s">
        <v>53</v>
      </c>
      <c r="C778" s="10" t="s">
        <v>75</v>
      </c>
      <c r="D778" s="9" t="s">
        <v>1573</v>
      </c>
      <c r="E778" s="9" t="s">
        <v>194</v>
      </c>
      <c r="F778" s="11">
        <v>66248</v>
      </c>
      <c r="G778" s="10" t="s">
        <v>24</v>
      </c>
      <c r="H778" s="10" t="s">
        <v>25</v>
      </c>
      <c r="I778" s="13"/>
      <c r="J778" s="13"/>
      <c r="K778" s="10" t="s">
        <v>26</v>
      </c>
      <c r="L778" s="10" t="s">
        <v>27</v>
      </c>
      <c r="M778" s="10" t="s">
        <v>28</v>
      </c>
      <c r="N778" s="19">
        <v>777</v>
      </c>
    </row>
    <row r="779" spans="1:14" x14ac:dyDescent="0.2">
      <c r="A779" s="8" t="s">
        <v>1574</v>
      </c>
      <c r="B779" s="9" t="s">
        <v>1456</v>
      </c>
      <c r="C779" s="10" t="s">
        <v>136</v>
      </c>
      <c r="D779" s="9" t="s">
        <v>207</v>
      </c>
      <c r="E779" s="9" t="s">
        <v>225</v>
      </c>
      <c r="F779" s="11">
        <v>66152</v>
      </c>
      <c r="G779" s="10" t="s">
        <v>24</v>
      </c>
      <c r="H779" s="10" t="s">
        <v>25</v>
      </c>
      <c r="I779" s="13"/>
      <c r="J779" s="13"/>
      <c r="K779" s="10" t="s">
        <v>541</v>
      </c>
      <c r="L779" s="10" t="s">
        <v>77</v>
      </c>
      <c r="M779" s="10" t="s">
        <v>78</v>
      </c>
      <c r="N779" s="19">
        <v>778</v>
      </c>
    </row>
    <row r="780" spans="1:14" hidden="1" x14ac:dyDescent="0.2">
      <c r="A780" s="8" t="s">
        <v>1575</v>
      </c>
      <c r="B780" s="9" t="s">
        <v>300</v>
      </c>
      <c r="C780" s="10" t="s">
        <v>24</v>
      </c>
      <c r="D780" s="9" t="s">
        <v>1543</v>
      </c>
      <c r="E780" s="9" t="s">
        <v>70</v>
      </c>
      <c r="F780" s="11">
        <v>66139</v>
      </c>
      <c r="G780" s="10" t="s">
        <v>24</v>
      </c>
      <c r="H780" s="10" t="s">
        <v>25</v>
      </c>
      <c r="I780" s="13"/>
      <c r="J780" s="13"/>
      <c r="K780" s="10" t="s">
        <v>26</v>
      </c>
      <c r="L780" s="10" t="s">
        <v>27</v>
      </c>
      <c r="M780" s="10" t="s">
        <v>28</v>
      </c>
      <c r="N780" s="19">
        <v>779</v>
      </c>
    </row>
    <row r="781" spans="1:14" hidden="1" x14ac:dyDescent="0.2">
      <c r="A781" s="8" t="s">
        <v>1576</v>
      </c>
      <c r="B781" s="9" t="s">
        <v>840</v>
      </c>
      <c r="C781" s="10" t="s">
        <v>210</v>
      </c>
      <c r="D781" s="9" t="s">
        <v>1012</v>
      </c>
      <c r="E781" s="9" t="s">
        <v>70</v>
      </c>
      <c r="F781" s="11">
        <v>66139</v>
      </c>
      <c r="G781" s="10" t="s">
        <v>24</v>
      </c>
      <c r="H781" s="10" t="s">
        <v>25</v>
      </c>
      <c r="I781" s="13"/>
      <c r="J781" s="13"/>
      <c r="K781" s="10" t="s">
        <v>26</v>
      </c>
      <c r="L781" s="10" t="s">
        <v>27</v>
      </c>
      <c r="M781" s="10" t="s">
        <v>28</v>
      </c>
      <c r="N781" s="19">
        <v>780</v>
      </c>
    </row>
    <row r="782" spans="1:14" hidden="1" x14ac:dyDescent="0.2">
      <c r="A782" s="8" t="s">
        <v>1577</v>
      </c>
      <c r="B782" s="9" t="s">
        <v>362</v>
      </c>
      <c r="C782" s="10" t="s">
        <v>81</v>
      </c>
      <c r="D782" s="9" t="s">
        <v>1534</v>
      </c>
      <c r="E782" s="9" t="s">
        <v>70</v>
      </c>
      <c r="F782" s="11">
        <v>66138</v>
      </c>
      <c r="G782" s="18" t="s">
        <v>24</v>
      </c>
      <c r="H782" s="18" t="s">
        <v>25</v>
      </c>
      <c r="I782" s="12"/>
      <c r="J782" s="12"/>
      <c r="K782" s="18" t="s">
        <v>26</v>
      </c>
      <c r="L782" s="10" t="s">
        <v>27</v>
      </c>
      <c r="M782" s="10" t="s">
        <v>28</v>
      </c>
      <c r="N782" s="19">
        <v>781</v>
      </c>
    </row>
    <row r="783" spans="1:14" hidden="1" x14ac:dyDescent="0.2">
      <c r="A783" s="8" t="s">
        <v>1578</v>
      </c>
      <c r="B783" s="9" t="s">
        <v>1579</v>
      </c>
      <c r="C783" s="14" t="s">
        <v>54</v>
      </c>
      <c r="D783" s="9" t="s">
        <v>1573</v>
      </c>
      <c r="E783" s="9" t="s">
        <v>194</v>
      </c>
      <c r="F783" s="11">
        <v>66115</v>
      </c>
      <c r="G783" s="14" t="s">
        <v>24</v>
      </c>
      <c r="H783" s="14" t="s">
        <v>25</v>
      </c>
      <c r="I783" s="13"/>
      <c r="J783" s="13"/>
      <c r="K783" s="14" t="s">
        <v>26</v>
      </c>
      <c r="L783" s="10" t="s">
        <v>27</v>
      </c>
      <c r="M783" s="10" t="s">
        <v>28</v>
      </c>
      <c r="N783" s="19">
        <v>782</v>
      </c>
    </row>
    <row r="784" spans="1:14" x14ac:dyDescent="0.2">
      <c r="A784" s="8" t="s">
        <v>1580</v>
      </c>
      <c r="B784" s="9" t="s">
        <v>1339</v>
      </c>
      <c r="C784" s="14" t="s">
        <v>24</v>
      </c>
      <c r="D784" s="9" t="s">
        <v>148</v>
      </c>
      <c r="E784" s="9" t="s">
        <v>1039</v>
      </c>
      <c r="F784" s="11">
        <v>66082</v>
      </c>
      <c r="G784" s="14" t="s">
        <v>24</v>
      </c>
      <c r="H784" s="14" t="s">
        <v>25</v>
      </c>
      <c r="I784" s="12"/>
      <c r="J784" s="12"/>
      <c r="K784" s="14" t="s">
        <v>541</v>
      </c>
      <c r="L784" s="10" t="s">
        <v>77</v>
      </c>
      <c r="M784" s="10" t="s">
        <v>78</v>
      </c>
      <c r="N784" s="19">
        <v>783</v>
      </c>
    </row>
    <row r="785" spans="1:14" x14ac:dyDescent="0.2">
      <c r="A785" s="8" t="s">
        <v>1581</v>
      </c>
      <c r="B785" s="9" t="s">
        <v>1110</v>
      </c>
      <c r="C785" s="10" t="s">
        <v>24</v>
      </c>
      <c r="D785" s="9" t="s">
        <v>207</v>
      </c>
      <c r="E785" s="9" t="s">
        <v>331</v>
      </c>
      <c r="F785" s="11">
        <v>65970</v>
      </c>
      <c r="G785" s="10" t="s">
        <v>24</v>
      </c>
      <c r="H785" s="10" t="s">
        <v>25</v>
      </c>
      <c r="I785" s="13"/>
      <c r="J785" s="13"/>
      <c r="K785" s="10" t="s">
        <v>541</v>
      </c>
      <c r="L785" s="10" t="s">
        <v>77</v>
      </c>
      <c r="M785" s="10" t="s">
        <v>78</v>
      </c>
      <c r="N785" s="19">
        <v>784</v>
      </c>
    </row>
    <row r="786" spans="1:14" hidden="1" x14ac:dyDescent="0.2">
      <c r="A786" s="8" t="s">
        <v>1582</v>
      </c>
      <c r="B786" s="9" t="s">
        <v>1583</v>
      </c>
      <c r="C786" s="10" t="s">
        <v>216</v>
      </c>
      <c r="D786" s="9" t="s">
        <v>1584</v>
      </c>
      <c r="E786" s="9" t="s">
        <v>194</v>
      </c>
      <c r="F786" s="11">
        <v>65846</v>
      </c>
      <c r="G786" s="14" t="s">
        <v>24</v>
      </c>
      <c r="H786" s="14" t="s">
        <v>25</v>
      </c>
      <c r="I786" s="13"/>
      <c r="J786" s="13"/>
      <c r="K786" s="14" t="s">
        <v>26</v>
      </c>
      <c r="L786" s="10" t="s">
        <v>27</v>
      </c>
      <c r="M786" s="10" t="s">
        <v>28</v>
      </c>
      <c r="N786" s="19">
        <v>785</v>
      </c>
    </row>
    <row r="787" spans="1:14" hidden="1" x14ac:dyDescent="0.2">
      <c r="A787" s="8" t="s">
        <v>1585</v>
      </c>
      <c r="B787" s="9" t="s">
        <v>771</v>
      </c>
      <c r="C787" s="10" t="s">
        <v>54</v>
      </c>
      <c r="D787" s="9" t="s">
        <v>1586</v>
      </c>
      <c r="E787" s="9" t="s">
        <v>638</v>
      </c>
      <c r="F787" s="11">
        <v>65701</v>
      </c>
      <c r="G787" s="10" t="s">
        <v>24</v>
      </c>
      <c r="H787" s="10" t="s">
        <v>25</v>
      </c>
      <c r="I787" s="13"/>
      <c r="J787" s="13"/>
      <c r="K787" s="10" t="s">
        <v>26</v>
      </c>
      <c r="L787" s="10" t="s">
        <v>27</v>
      </c>
      <c r="M787" s="10" t="s">
        <v>28</v>
      </c>
      <c r="N787" s="19">
        <v>786</v>
      </c>
    </row>
    <row r="788" spans="1:14" x14ac:dyDescent="0.2">
      <c r="A788" s="8" t="s">
        <v>1345</v>
      </c>
      <c r="B788" s="9" t="s">
        <v>1587</v>
      </c>
      <c r="C788" s="10" t="s">
        <v>24</v>
      </c>
      <c r="D788" s="9" t="s">
        <v>699</v>
      </c>
      <c r="E788" s="9" t="s">
        <v>418</v>
      </c>
      <c r="F788" s="11">
        <v>65661</v>
      </c>
      <c r="G788" s="10" t="s">
        <v>24</v>
      </c>
      <c r="H788" s="10" t="s">
        <v>25</v>
      </c>
      <c r="I788" s="13"/>
      <c r="J788" s="13"/>
      <c r="K788" s="10" t="s">
        <v>541</v>
      </c>
      <c r="L788" s="10" t="s">
        <v>77</v>
      </c>
      <c r="M788" s="10" t="s">
        <v>78</v>
      </c>
      <c r="N788" s="19">
        <v>787</v>
      </c>
    </row>
    <row r="789" spans="1:14" hidden="1" x14ac:dyDescent="0.2">
      <c r="A789" s="8" t="s">
        <v>1588</v>
      </c>
      <c r="B789" s="9" t="s">
        <v>100</v>
      </c>
      <c r="C789" s="10" t="s">
        <v>136</v>
      </c>
      <c r="D789" s="9" t="s">
        <v>1589</v>
      </c>
      <c r="E789" s="9" t="s">
        <v>51</v>
      </c>
      <c r="F789" s="11">
        <v>65653</v>
      </c>
      <c r="G789" s="10" t="s">
        <v>24</v>
      </c>
      <c r="H789" s="10" t="s">
        <v>25</v>
      </c>
      <c r="I789" s="13"/>
      <c r="J789" s="13"/>
      <c r="K789" s="10" t="s">
        <v>26</v>
      </c>
      <c r="L789" s="10" t="s">
        <v>27</v>
      </c>
      <c r="M789" s="10" t="s">
        <v>28</v>
      </c>
      <c r="N789" s="19">
        <v>788</v>
      </c>
    </row>
    <row r="790" spans="1:14" x14ac:dyDescent="0.2">
      <c r="A790" s="8" t="s">
        <v>1590</v>
      </c>
      <c r="B790" s="9" t="s">
        <v>1591</v>
      </c>
      <c r="C790" s="14"/>
      <c r="D790" s="9" t="s">
        <v>699</v>
      </c>
      <c r="E790" s="9" t="s">
        <v>418</v>
      </c>
      <c r="F790" s="13">
        <v>65625</v>
      </c>
      <c r="G790" s="18" t="s">
        <v>24</v>
      </c>
      <c r="H790" s="18" t="s">
        <v>25</v>
      </c>
      <c r="I790" s="12"/>
      <c r="J790" s="12"/>
      <c r="K790" s="18" t="s">
        <v>541</v>
      </c>
      <c r="L790" s="14" t="s">
        <v>77</v>
      </c>
      <c r="M790" s="14" t="s">
        <v>78</v>
      </c>
      <c r="N790" s="19">
        <v>789</v>
      </c>
    </row>
    <row r="791" spans="1:14" hidden="1" x14ac:dyDescent="0.2">
      <c r="A791" s="8" t="s">
        <v>1592</v>
      </c>
      <c r="B791" s="9" t="s">
        <v>40</v>
      </c>
      <c r="C791" s="10" t="s">
        <v>157</v>
      </c>
      <c r="D791" s="9" t="s">
        <v>379</v>
      </c>
      <c r="E791" s="9" t="s">
        <v>1203</v>
      </c>
      <c r="F791" s="11">
        <v>65549</v>
      </c>
      <c r="G791" s="10" t="s">
        <v>24</v>
      </c>
      <c r="H791" s="10" t="s">
        <v>25</v>
      </c>
      <c r="I791" s="13"/>
      <c r="J791" s="13"/>
      <c r="K791" s="10" t="s">
        <v>26</v>
      </c>
      <c r="L791" s="10" t="s">
        <v>27</v>
      </c>
      <c r="M791" s="10" t="s">
        <v>28</v>
      </c>
      <c r="N791" s="19">
        <v>790</v>
      </c>
    </row>
    <row r="792" spans="1:14" hidden="1" x14ac:dyDescent="0.2">
      <c r="A792" s="8" t="s">
        <v>1593</v>
      </c>
      <c r="B792" s="9" t="s">
        <v>1594</v>
      </c>
      <c r="C792" s="10" t="s">
        <v>157</v>
      </c>
      <c r="D792" s="9" t="s">
        <v>1595</v>
      </c>
      <c r="E792" s="9" t="s">
        <v>70</v>
      </c>
      <c r="F792" s="11">
        <v>65490</v>
      </c>
      <c r="G792" s="10" t="s">
        <v>24</v>
      </c>
      <c r="H792" s="10" t="s">
        <v>25</v>
      </c>
      <c r="I792" s="13"/>
      <c r="J792" s="13"/>
      <c r="K792" s="10" t="s">
        <v>26</v>
      </c>
      <c r="L792" s="10" t="s">
        <v>27</v>
      </c>
      <c r="M792" s="10" t="s">
        <v>28</v>
      </c>
      <c r="N792" s="19">
        <v>791</v>
      </c>
    </row>
    <row r="793" spans="1:14" x14ac:dyDescent="0.2">
      <c r="A793" s="8" t="s">
        <v>1596</v>
      </c>
      <c r="B793" s="31" t="s">
        <v>54</v>
      </c>
      <c r="C793" s="10" t="s">
        <v>186</v>
      </c>
      <c r="D793" s="9" t="s">
        <v>699</v>
      </c>
      <c r="E793" s="9" t="s">
        <v>188</v>
      </c>
      <c r="F793" s="11">
        <v>65488</v>
      </c>
      <c r="G793" s="10" t="s">
        <v>75</v>
      </c>
      <c r="H793" s="18" t="s">
        <v>25</v>
      </c>
      <c r="I793" s="11">
        <v>15000</v>
      </c>
      <c r="J793" s="12"/>
      <c r="K793" s="18" t="s">
        <v>76</v>
      </c>
      <c r="L793" s="14" t="s">
        <v>77</v>
      </c>
      <c r="M793" s="14" t="s">
        <v>78</v>
      </c>
      <c r="N793" s="19">
        <v>792</v>
      </c>
    </row>
    <row r="794" spans="1:14" hidden="1" x14ac:dyDescent="0.2">
      <c r="A794" s="8" t="s">
        <v>1597</v>
      </c>
      <c r="B794" s="9" t="s">
        <v>1598</v>
      </c>
      <c r="C794" s="10" t="s">
        <v>24</v>
      </c>
      <c r="D794" s="9" t="s">
        <v>1362</v>
      </c>
      <c r="E794" s="9" t="s">
        <v>70</v>
      </c>
      <c r="F794" s="11">
        <v>65448</v>
      </c>
      <c r="G794" s="10" t="s">
        <v>24</v>
      </c>
      <c r="H794" s="14" t="s">
        <v>25</v>
      </c>
      <c r="I794" s="12"/>
      <c r="J794" s="12"/>
      <c r="K794" s="14" t="s">
        <v>26</v>
      </c>
      <c r="L794" s="10" t="s">
        <v>27</v>
      </c>
      <c r="M794" s="10" t="s">
        <v>28</v>
      </c>
      <c r="N794" s="19">
        <v>793</v>
      </c>
    </row>
    <row r="795" spans="1:14" hidden="1" x14ac:dyDescent="0.2">
      <c r="A795" s="8" t="s">
        <v>217</v>
      </c>
      <c r="B795" s="9" t="s">
        <v>431</v>
      </c>
      <c r="C795" s="10" t="s">
        <v>21</v>
      </c>
      <c r="D795" s="9" t="s">
        <v>1599</v>
      </c>
      <c r="E795" s="9" t="s">
        <v>1600</v>
      </c>
      <c r="F795" s="11">
        <v>65392</v>
      </c>
      <c r="G795" s="10" t="s">
        <v>24</v>
      </c>
      <c r="H795" s="10" t="s">
        <v>25</v>
      </c>
      <c r="I795" s="11">
        <v>534.25</v>
      </c>
      <c r="J795" s="13"/>
      <c r="K795" s="10" t="s">
        <v>26</v>
      </c>
      <c r="L795" s="10" t="s">
        <v>27</v>
      </c>
      <c r="M795" s="10" t="s">
        <v>28</v>
      </c>
      <c r="N795" s="19">
        <v>794</v>
      </c>
    </row>
    <row r="796" spans="1:14" hidden="1" x14ac:dyDescent="0.2">
      <c r="A796" s="8" t="s">
        <v>1601</v>
      </c>
      <c r="B796" s="9" t="s">
        <v>902</v>
      </c>
      <c r="C796" s="10" t="s">
        <v>24</v>
      </c>
      <c r="D796" s="9" t="s">
        <v>379</v>
      </c>
      <c r="E796" s="9" t="s">
        <v>693</v>
      </c>
      <c r="F796" s="11">
        <v>65392</v>
      </c>
      <c r="G796" s="10" t="s">
        <v>24</v>
      </c>
      <c r="H796" s="10" t="s">
        <v>25</v>
      </c>
      <c r="I796" s="13"/>
      <c r="J796" s="13"/>
      <c r="K796" s="10" t="s">
        <v>26</v>
      </c>
      <c r="L796" s="10" t="s">
        <v>27</v>
      </c>
      <c r="M796" s="10" t="s">
        <v>28</v>
      </c>
      <c r="N796" s="19">
        <v>795</v>
      </c>
    </row>
    <row r="797" spans="1:14" x14ac:dyDescent="0.2">
      <c r="A797" s="8" t="s">
        <v>1602</v>
      </c>
      <c r="B797" s="9" t="s">
        <v>573</v>
      </c>
      <c r="C797" s="10" t="s">
        <v>41</v>
      </c>
      <c r="D797" s="9" t="s">
        <v>207</v>
      </c>
      <c r="E797" s="9" t="s">
        <v>331</v>
      </c>
      <c r="F797" s="11">
        <v>65386</v>
      </c>
      <c r="G797" s="10" t="s">
        <v>24</v>
      </c>
      <c r="H797" s="10" t="s">
        <v>25</v>
      </c>
      <c r="I797" s="13"/>
      <c r="J797" s="13"/>
      <c r="K797" s="10" t="s">
        <v>541</v>
      </c>
      <c r="L797" s="10" t="s">
        <v>77</v>
      </c>
      <c r="M797" s="10" t="s">
        <v>78</v>
      </c>
      <c r="N797" s="19">
        <v>796</v>
      </c>
    </row>
    <row r="798" spans="1:14" x14ac:dyDescent="0.2">
      <c r="A798" s="8" t="s">
        <v>1603</v>
      </c>
      <c r="B798" s="9" t="s">
        <v>1604</v>
      </c>
      <c r="C798" s="10" t="s">
        <v>197</v>
      </c>
      <c r="D798" s="9" t="s">
        <v>699</v>
      </c>
      <c r="E798" s="9" t="s">
        <v>106</v>
      </c>
      <c r="F798" s="11">
        <v>65381</v>
      </c>
      <c r="G798" s="18" t="s">
        <v>24</v>
      </c>
      <c r="H798" s="18" t="s">
        <v>25</v>
      </c>
      <c r="I798" s="12"/>
      <c r="J798" s="12"/>
      <c r="K798" s="18" t="s">
        <v>541</v>
      </c>
      <c r="L798" s="10" t="s">
        <v>77</v>
      </c>
      <c r="M798" s="10" t="s">
        <v>78</v>
      </c>
      <c r="N798" s="19">
        <v>797</v>
      </c>
    </row>
    <row r="799" spans="1:14" hidden="1" x14ac:dyDescent="0.2">
      <c r="A799" s="8" t="s">
        <v>1605</v>
      </c>
      <c r="B799" s="9" t="s">
        <v>53</v>
      </c>
      <c r="C799" s="10" t="s">
        <v>21</v>
      </c>
      <c r="D799" s="9" t="s">
        <v>1606</v>
      </c>
      <c r="E799" s="9" t="s">
        <v>387</v>
      </c>
      <c r="F799" s="11">
        <v>65280</v>
      </c>
      <c r="G799" s="10" t="s">
        <v>24</v>
      </c>
      <c r="H799" s="10" t="s">
        <v>25</v>
      </c>
      <c r="I799" s="13"/>
      <c r="J799" s="13"/>
      <c r="K799" s="10" t="s">
        <v>26</v>
      </c>
      <c r="L799" s="10" t="s">
        <v>27</v>
      </c>
      <c r="M799" s="10" t="s">
        <v>28</v>
      </c>
      <c r="N799" s="19">
        <v>798</v>
      </c>
    </row>
    <row r="800" spans="1:14" x14ac:dyDescent="0.2">
      <c r="A800" s="8" t="s">
        <v>1607</v>
      </c>
      <c r="B800" s="9" t="s">
        <v>1608</v>
      </c>
      <c r="C800" s="14"/>
      <c r="D800" s="9" t="s">
        <v>207</v>
      </c>
      <c r="E800" s="9" t="s">
        <v>522</v>
      </c>
      <c r="F800" s="11">
        <v>65246</v>
      </c>
      <c r="G800" s="10" t="s">
        <v>75</v>
      </c>
      <c r="H800" s="10" t="s">
        <v>25</v>
      </c>
      <c r="I800" s="13"/>
      <c r="J800" s="13"/>
      <c r="K800" s="10" t="s">
        <v>76</v>
      </c>
      <c r="L800" s="10" t="s">
        <v>77</v>
      </c>
      <c r="M800" s="10" t="s">
        <v>78</v>
      </c>
      <c r="N800" s="19">
        <v>799</v>
      </c>
    </row>
    <row r="801" spans="1:14" hidden="1" x14ac:dyDescent="0.2">
      <c r="A801" s="8" t="s">
        <v>1609</v>
      </c>
      <c r="B801" s="9" t="s">
        <v>326</v>
      </c>
      <c r="C801" s="10" t="s">
        <v>101</v>
      </c>
      <c r="D801" s="9" t="s">
        <v>1474</v>
      </c>
      <c r="E801" s="9" t="s">
        <v>70</v>
      </c>
      <c r="F801" s="11">
        <v>65218</v>
      </c>
      <c r="G801" s="10" t="s">
        <v>24</v>
      </c>
      <c r="H801" s="10" t="s">
        <v>25</v>
      </c>
      <c r="I801" s="13"/>
      <c r="J801" s="12"/>
      <c r="K801" s="15" t="s">
        <v>1</v>
      </c>
      <c r="L801" s="10" t="s">
        <v>27</v>
      </c>
      <c r="M801" s="10" t="s">
        <v>28</v>
      </c>
      <c r="N801" s="19">
        <v>800</v>
      </c>
    </row>
    <row r="802" spans="1:14" x14ac:dyDescent="0.2">
      <c r="A802" s="8" t="s">
        <v>1610</v>
      </c>
      <c r="B802" s="9" t="s">
        <v>125</v>
      </c>
      <c r="C802" s="10" t="s">
        <v>101</v>
      </c>
      <c r="D802" s="9" t="s">
        <v>207</v>
      </c>
      <c r="E802" s="9" t="s">
        <v>444</v>
      </c>
      <c r="F802" s="11">
        <v>65211</v>
      </c>
      <c r="G802" s="10" t="s">
        <v>24</v>
      </c>
      <c r="H802" s="10" t="s">
        <v>25</v>
      </c>
      <c r="I802" s="13"/>
      <c r="J802" s="13"/>
      <c r="K802" s="10" t="s">
        <v>541</v>
      </c>
      <c r="L802" s="10" t="s">
        <v>77</v>
      </c>
      <c r="M802" s="10" t="s">
        <v>78</v>
      </c>
      <c r="N802" s="19">
        <v>801</v>
      </c>
    </row>
    <row r="803" spans="1:14" hidden="1" x14ac:dyDescent="0.2">
      <c r="A803" s="8" t="s">
        <v>1611</v>
      </c>
      <c r="B803" s="9" t="s">
        <v>1071</v>
      </c>
      <c r="C803" s="10" t="s">
        <v>24</v>
      </c>
      <c r="D803" s="9" t="s">
        <v>1004</v>
      </c>
      <c r="E803" s="9" t="s">
        <v>213</v>
      </c>
      <c r="F803" s="11">
        <v>65111</v>
      </c>
      <c r="G803" s="10" t="s">
        <v>24</v>
      </c>
      <c r="H803" s="10" t="s">
        <v>25</v>
      </c>
      <c r="I803" s="11"/>
      <c r="J803" s="13"/>
      <c r="K803" s="10" t="s">
        <v>26</v>
      </c>
      <c r="L803" s="10" t="s">
        <v>27</v>
      </c>
      <c r="M803" s="10" t="s">
        <v>28</v>
      </c>
      <c r="N803" s="19">
        <v>802</v>
      </c>
    </row>
    <row r="804" spans="1:14" x14ac:dyDescent="0.2">
      <c r="A804" s="8" t="s">
        <v>1470</v>
      </c>
      <c r="B804" s="9" t="s">
        <v>896</v>
      </c>
      <c r="C804" s="10" t="s">
        <v>54</v>
      </c>
      <c r="D804" s="9" t="s">
        <v>769</v>
      </c>
      <c r="E804" s="9" t="s">
        <v>522</v>
      </c>
      <c r="F804" s="11">
        <v>65056</v>
      </c>
      <c r="G804" s="10" t="s">
        <v>24</v>
      </c>
      <c r="H804" s="10" t="s">
        <v>25</v>
      </c>
      <c r="I804" s="11"/>
      <c r="J804" s="13"/>
      <c r="K804" s="10" t="s">
        <v>541</v>
      </c>
      <c r="L804" s="10" t="s">
        <v>77</v>
      </c>
      <c r="M804" s="10" t="s">
        <v>78</v>
      </c>
      <c r="N804" s="19">
        <v>803</v>
      </c>
    </row>
    <row r="805" spans="1:14" hidden="1" x14ac:dyDescent="0.2">
      <c r="A805" s="8" t="s">
        <v>1612</v>
      </c>
      <c r="B805" s="9" t="s">
        <v>1613</v>
      </c>
      <c r="C805" s="10" t="s">
        <v>197</v>
      </c>
      <c r="D805" s="9" t="s">
        <v>1614</v>
      </c>
      <c r="E805" s="9" t="s">
        <v>47</v>
      </c>
      <c r="F805" s="11">
        <v>65052</v>
      </c>
      <c r="G805" s="10" t="s">
        <v>24</v>
      </c>
      <c r="H805" s="10" t="s">
        <v>25</v>
      </c>
      <c r="I805" s="13"/>
      <c r="J805" s="13"/>
      <c r="K805" s="10" t="s">
        <v>26</v>
      </c>
      <c r="L805" s="10" t="s">
        <v>27</v>
      </c>
      <c r="M805" s="10" t="s">
        <v>28</v>
      </c>
      <c r="N805" s="19">
        <v>804</v>
      </c>
    </row>
    <row r="806" spans="1:14" hidden="1" x14ac:dyDescent="0.2">
      <c r="A806" s="8" t="s">
        <v>1615</v>
      </c>
      <c r="B806" s="9" t="s">
        <v>362</v>
      </c>
      <c r="C806" s="10" t="s">
        <v>101</v>
      </c>
      <c r="D806" s="9" t="s">
        <v>1616</v>
      </c>
      <c r="E806" s="9" t="s">
        <v>1617</v>
      </c>
      <c r="F806" s="11">
        <v>65052</v>
      </c>
      <c r="G806" s="10" t="s">
        <v>24</v>
      </c>
      <c r="H806" s="10" t="s">
        <v>25</v>
      </c>
      <c r="I806" s="12"/>
      <c r="J806" s="12"/>
      <c r="K806" s="10" t="s">
        <v>26</v>
      </c>
      <c r="L806" s="10" t="s">
        <v>27</v>
      </c>
      <c r="M806" s="10" t="s">
        <v>28</v>
      </c>
      <c r="N806" s="19">
        <v>805</v>
      </c>
    </row>
    <row r="807" spans="1:14" x14ac:dyDescent="0.2">
      <c r="A807" s="8" t="s">
        <v>1618</v>
      </c>
      <c r="B807" s="9" t="s">
        <v>1619</v>
      </c>
      <c r="C807" s="10" t="s">
        <v>45</v>
      </c>
      <c r="D807" s="9" t="s">
        <v>699</v>
      </c>
      <c r="E807" s="9" t="s">
        <v>280</v>
      </c>
      <c r="F807" s="11">
        <v>65006</v>
      </c>
      <c r="G807" s="10" t="s">
        <v>24</v>
      </c>
      <c r="H807" s="10" t="s">
        <v>25</v>
      </c>
      <c r="I807" s="13"/>
      <c r="J807" s="13"/>
      <c r="K807" s="10" t="s">
        <v>541</v>
      </c>
      <c r="L807" s="10" t="s">
        <v>77</v>
      </c>
      <c r="M807" s="10" t="s">
        <v>78</v>
      </c>
      <c r="N807" s="19">
        <v>806</v>
      </c>
    </row>
    <row r="808" spans="1:14" hidden="1" x14ac:dyDescent="0.2">
      <c r="A808" s="8" t="s">
        <v>1620</v>
      </c>
      <c r="B808" s="9" t="s">
        <v>118</v>
      </c>
      <c r="C808" s="10" t="s">
        <v>136</v>
      </c>
      <c r="D808" s="9" t="s">
        <v>1621</v>
      </c>
      <c r="E808" s="9" t="s">
        <v>830</v>
      </c>
      <c r="F808" s="11">
        <v>65000</v>
      </c>
      <c r="G808" s="18" t="s">
        <v>24</v>
      </c>
      <c r="H808" s="18" t="s">
        <v>25</v>
      </c>
      <c r="I808" s="12"/>
      <c r="J808" s="12"/>
      <c r="K808" s="18" t="s">
        <v>26</v>
      </c>
      <c r="L808" s="10" t="s">
        <v>27</v>
      </c>
      <c r="M808" s="10" t="s">
        <v>28</v>
      </c>
      <c r="N808" s="19">
        <v>807</v>
      </c>
    </row>
    <row r="809" spans="1:14" hidden="1" x14ac:dyDescent="0.2">
      <c r="A809" s="8" t="s">
        <v>1622</v>
      </c>
      <c r="B809" s="9" t="s">
        <v>893</v>
      </c>
      <c r="C809" s="10" t="s">
        <v>101</v>
      </c>
      <c r="D809" s="9" t="s">
        <v>1623</v>
      </c>
      <c r="E809" s="9" t="s">
        <v>171</v>
      </c>
      <c r="F809" s="13">
        <v>65000</v>
      </c>
      <c r="G809" s="14" t="s">
        <v>24</v>
      </c>
      <c r="H809" s="14" t="s">
        <v>25</v>
      </c>
      <c r="I809" s="12"/>
      <c r="J809" s="12"/>
      <c r="K809" s="14" t="s">
        <v>26</v>
      </c>
      <c r="L809" s="10" t="s">
        <v>27</v>
      </c>
      <c r="M809" s="10" t="s">
        <v>28</v>
      </c>
      <c r="N809" s="19">
        <v>808</v>
      </c>
    </row>
    <row r="810" spans="1:14" x14ac:dyDescent="0.2">
      <c r="A810" s="8" t="s">
        <v>121</v>
      </c>
      <c r="B810" s="9" t="s">
        <v>1624</v>
      </c>
      <c r="C810" s="14"/>
      <c r="D810" s="9" t="s">
        <v>207</v>
      </c>
      <c r="E810" s="9" t="s">
        <v>225</v>
      </c>
      <c r="F810" s="11">
        <v>65000</v>
      </c>
      <c r="G810" s="10" t="s">
        <v>24</v>
      </c>
      <c r="H810" s="10" t="s">
        <v>25</v>
      </c>
      <c r="I810" s="13"/>
      <c r="J810" s="13"/>
      <c r="K810" s="10" t="s">
        <v>541</v>
      </c>
      <c r="L810" s="10" t="s">
        <v>77</v>
      </c>
      <c r="M810" s="10" t="s">
        <v>78</v>
      </c>
      <c r="N810" s="19">
        <v>809</v>
      </c>
    </row>
    <row r="811" spans="1:14" hidden="1" x14ac:dyDescent="0.2">
      <c r="A811" s="16" t="s">
        <v>1625</v>
      </c>
      <c r="B811" s="17" t="s">
        <v>1626</v>
      </c>
      <c r="C811" s="14" t="s">
        <v>24</v>
      </c>
      <c r="D811" s="17" t="s">
        <v>1627</v>
      </c>
      <c r="E811" s="17" t="s">
        <v>131</v>
      </c>
      <c r="F811" s="13">
        <v>65000</v>
      </c>
      <c r="G811" s="14" t="s">
        <v>24</v>
      </c>
      <c r="H811" s="14" t="s">
        <v>25</v>
      </c>
      <c r="I811" s="13"/>
      <c r="J811" s="13"/>
      <c r="K811" s="14" t="s">
        <v>132</v>
      </c>
      <c r="L811" s="14" t="s">
        <v>27</v>
      </c>
      <c r="M811" s="14" t="s">
        <v>133</v>
      </c>
      <c r="N811" s="19">
        <v>810</v>
      </c>
    </row>
    <row r="812" spans="1:14" x14ac:dyDescent="0.2">
      <c r="A812" s="8" t="s">
        <v>1628</v>
      </c>
      <c r="B812" s="9" t="s">
        <v>970</v>
      </c>
      <c r="C812" s="10" t="s">
        <v>45</v>
      </c>
      <c r="D812" s="9" t="s">
        <v>207</v>
      </c>
      <c r="E812" s="9" t="s">
        <v>405</v>
      </c>
      <c r="F812" s="11">
        <v>64991</v>
      </c>
      <c r="G812" s="10" t="s">
        <v>24</v>
      </c>
      <c r="H812" s="10" t="s">
        <v>25</v>
      </c>
      <c r="I812" s="13"/>
      <c r="J812" s="13"/>
      <c r="K812" s="10" t="s">
        <v>541</v>
      </c>
      <c r="L812" s="10" t="s">
        <v>77</v>
      </c>
      <c r="M812" s="10" t="s">
        <v>78</v>
      </c>
      <c r="N812" s="19">
        <v>811</v>
      </c>
    </row>
    <row r="813" spans="1:14" hidden="1" x14ac:dyDescent="0.2">
      <c r="A813" s="8" t="s">
        <v>1629</v>
      </c>
      <c r="B813" s="9" t="s">
        <v>391</v>
      </c>
      <c r="C813" s="10" t="s">
        <v>101</v>
      </c>
      <c r="D813" s="9" t="s">
        <v>1630</v>
      </c>
      <c r="E813" s="9" t="s">
        <v>70</v>
      </c>
      <c r="F813" s="11">
        <v>64957</v>
      </c>
      <c r="G813" s="10" t="s">
        <v>24</v>
      </c>
      <c r="H813" s="10" t="s">
        <v>25</v>
      </c>
      <c r="I813" s="13"/>
      <c r="J813" s="13"/>
      <c r="K813" s="10" t="s">
        <v>26</v>
      </c>
      <c r="L813" s="10" t="s">
        <v>27</v>
      </c>
      <c r="M813" s="10" t="s">
        <v>28</v>
      </c>
      <c r="N813" s="19">
        <v>812</v>
      </c>
    </row>
    <row r="814" spans="1:14" hidden="1" x14ac:dyDescent="0.2">
      <c r="A814" s="16" t="s">
        <v>1631</v>
      </c>
      <c r="B814" s="17" t="s">
        <v>1632</v>
      </c>
      <c r="C814" s="14" t="s">
        <v>24</v>
      </c>
      <c r="D814" s="17" t="s">
        <v>1633</v>
      </c>
      <c r="E814" s="17" t="s">
        <v>201</v>
      </c>
      <c r="F814" s="13">
        <v>64955</v>
      </c>
      <c r="G814" s="14" t="s">
        <v>24</v>
      </c>
      <c r="H814" s="14" t="s">
        <v>25</v>
      </c>
      <c r="I814" s="13"/>
      <c r="J814" s="12"/>
      <c r="K814" s="15" t="s">
        <v>1</v>
      </c>
      <c r="L814" s="10" t="s">
        <v>27</v>
      </c>
      <c r="M814" s="14" t="s">
        <v>28</v>
      </c>
      <c r="N814" s="19">
        <v>813</v>
      </c>
    </row>
    <row r="815" spans="1:14" x14ac:dyDescent="0.2">
      <c r="A815" s="8" t="s">
        <v>1634</v>
      </c>
      <c r="B815" s="9" t="s">
        <v>548</v>
      </c>
      <c r="C815" s="10" t="s">
        <v>25</v>
      </c>
      <c r="D815" s="9" t="s">
        <v>148</v>
      </c>
      <c r="E815" s="9" t="s">
        <v>1635</v>
      </c>
      <c r="F815" s="11">
        <v>64937</v>
      </c>
      <c r="G815" s="10" t="s">
        <v>24</v>
      </c>
      <c r="H815" s="10" t="s">
        <v>25</v>
      </c>
      <c r="I815" s="13"/>
      <c r="J815" s="13"/>
      <c r="K815" s="10" t="s">
        <v>541</v>
      </c>
      <c r="L815" s="10" t="s">
        <v>77</v>
      </c>
      <c r="M815" s="10" t="s">
        <v>78</v>
      </c>
      <c r="N815" s="19">
        <v>814</v>
      </c>
    </row>
    <row r="816" spans="1:14" x14ac:dyDescent="0.2">
      <c r="A816" s="8" t="s">
        <v>1636</v>
      </c>
      <c r="B816" s="9" t="s">
        <v>262</v>
      </c>
      <c r="C816" s="10" t="s">
        <v>186</v>
      </c>
      <c r="D816" s="9" t="s">
        <v>769</v>
      </c>
      <c r="E816" s="9" t="s">
        <v>510</v>
      </c>
      <c r="F816" s="11">
        <v>64879</v>
      </c>
      <c r="G816" s="10" t="s">
        <v>24</v>
      </c>
      <c r="H816" s="10" t="s">
        <v>25</v>
      </c>
      <c r="I816" s="11">
        <v>7000</v>
      </c>
      <c r="J816" s="13"/>
      <c r="K816" s="10" t="s">
        <v>541</v>
      </c>
      <c r="L816" s="10" t="s">
        <v>77</v>
      </c>
      <c r="M816" s="10" t="s">
        <v>78</v>
      </c>
      <c r="N816" s="19">
        <v>815</v>
      </c>
    </row>
    <row r="817" spans="1:14" x14ac:dyDescent="0.2">
      <c r="A817" s="8" t="s">
        <v>1637</v>
      </c>
      <c r="B817" s="9" t="s">
        <v>53</v>
      </c>
      <c r="C817" s="10" t="s">
        <v>25</v>
      </c>
      <c r="D817" s="9" t="s">
        <v>591</v>
      </c>
      <c r="E817" s="9" t="s">
        <v>123</v>
      </c>
      <c r="F817" s="11">
        <v>64854</v>
      </c>
      <c r="G817" s="10" t="s">
        <v>24</v>
      </c>
      <c r="H817" s="10" t="s">
        <v>25</v>
      </c>
      <c r="I817" s="13"/>
      <c r="J817" s="13"/>
      <c r="K817" s="10" t="s">
        <v>541</v>
      </c>
      <c r="L817" s="10" t="s">
        <v>77</v>
      </c>
      <c r="M817" s="10" t="s">
        <v>78</v>
      </c>
      <c r="N817" s="19">
        <v>816</v>
      </c>
    </row>
    <row r="818" spans="1:14" x14ac:dyDescent="0.2">
      <c r="A818" s="8" t="s">
        <v>1638</v>
      </c>
      <c r="B818" s="9" t="s">
        <v>768</v>
      </c>
      <c r="C818" s="10" t="s">
        <v>24</v>
      </c>
      <c r="D818" s="37" t="s">
        <v>2727</v>
      </c>
      <c r="E818" s="9" t="s">
        <v>405</v>
      </c>
      <c r="F818" s="11">
        <v>64779</v>
      </c>
      <c r="G818" s="10" t="s">
        <v>24</v>
      </c>
      <c r="H818" s="10" t="s">
        <v>25</v>
      </c>
      <c r="I818" s="11">
        <v>2500</v>
      </c>
      <c r="J818" s="13"/>
      <c r="K818" s="10" t="s">
        <v>541</v>
      </c>
      <c r="L818" s="10" t="s">
        <v>77</v>
      </c>
      <c r="M818" s="10" t="s">
        <v>78</v>
      </c>
      <c r="N818" s="19">
        <v>817</v>
      </c>
    </row>
    <row r="819" spans="1:14" hidden="1" x14ac:dyDescent="0.2">
      <c r="A819" s="8" t="s">
        <v>433</v>
      </c>
      <c r="B819" s="9" t="s">
        <v>129</v>
      </c>
      <c r="C819" s="10" t="s">
        <v>186</v>
      </c>
      <c r="D819" s="9" t="s">
        <v>379</v>
      </c>
      <c r="E819" s="9" t="s">
        <v>1639</v>
      </c>
      <c r="F819" s="11">
        <v>64775</v>
      </c>
      <c r="G819" s="10" t="s">
        <v>24</v>
      </c>
      <c r="H819" s="10" t="s">
        <v>25</v>
      </c>
      <c r="I819" s="13"/>
      <c r="J819" s="13"/>
      <c r="K819" s="10" t="s">
        <v>26</v>
      </c>
      <c r="L819" s="10" t="s">
        <v>27</v>
      </c>
      <c r="M819" s="10" t="s">
        <v>28</v>
      </c>
      <c r="N819" s="19">
        <v>818</v>
      </c>
    </row>
    <row r="820" spans="1:14" x14ac:dyDescent="0.2">
      <c r="A820" s="16" t="s">
        <v>1640</v>
      </c>
      <c r="B820" s="17" t="s">
        <v>1051</v>
      </c>
      <c r="C820" s="14" t="s">
        <v>24</v>
      </c>
      <c r="D820" s="17" t="s">
        <v>699</v>
      </c>
      <c r="E820" s="17" t="s">
        <v>466</v>
      </c>
      <c r="F820" s="13">
        <v>64758</v>
      </c>
      <c r="G820" s="14" t="s">
        <v>24</v>
      </c>
      <c r="H820" s="14" t="s">
        <v>25</v>
      </c>
      <c r="I820" s="13"/>
      <c r="J820" s="13"/>
      <c r="K820" s="14" t="s">
        <v>541</v>
      </c>
      <c r="L820" s="14" t="s">
        <v>77</v>
      </c>
      <c r="M820" s="14" t="s">
        <v>78</v>
      </c>
      <c r="N820" s="19">
        <v>819</v>
      </c>
    </row>
    <row r="821" spans="1:14" x14ac:dyDescent="0.2">
      <c r="A821" s="8" t="s">
        <v>1641</v>
      </c>
      <c r="B821" s="9" t="s">
        <v>1642</v>
      </c>
      <c r="C821" s="10" t="s">
        <v>41</v>
      </c>
      <c r="D821" s="9" t="s">
        <v>207</v>
      </c>
      <c r="E821" s="9" t="s">
        <v>313</v>
      </c>
      <c r="F821" s="11">
        <v>64705</v>
      </c>
      <c r="G821" s="10" t="s">
        <v>24</v>
      </c>
      <c r="H821" s="10" t="s">
        <v>25</v>
      </c>
      <c r="I821" s="13"/>
      <c r="J821" s="13"/>
      <c r="K821" s="10" t="s">
        <v>541</v>
      </c>
      <c r="L821" s="10" t="s">
        <v>77</v>
      </c>
      <c r="M821" s="10" t="s">
        <v>78</v>
      </c>
      <c r="N821" s="19">
        <v>820</v>
      </c>
    </row>
    <row r="822" spans="1:14" hidden="1" x14ac:dyDescent="0.2">
      <c r="A822" s="8" t="s">
        <v>1643</v>
      </c>
      <c r="B822" s="9" t="s">
        <v>1644</v>
      </c>
      <c r="C822" s="10" t="s">
        <v>157</v>
      </c>
      <c r="D822" s="9" t="s">
        <v>1645</v>
      </c>
      <c r="E822" s="9" t="s">
        <v>1646</v>
      </c>
      <c r="F822" s="11">
        <v>64654</v>
      </c>
      <c r="G822" s="10" t="s">
        <v>24</v>
      </c>
      <c r="H822" s="10" t="s">
        <v>25</v>
      </c>
      <c r="I822" s="13"/>
      <c r="J822" s="13"/>
      <c r="K822" s="10" t="s">
        <v>26</v>
      </c>
      <c r="L822" s="10" t="s">
        <v>27</v>
      </c>
      <c r="M822" s="10" t="s">
        <v>28</v>
      </c>
      <c r="N822" s="19">
        <v>821</v>
      </c>
    </row>
    <row r="823" spans="1:14" hidden="1" x14ac:dyDescent="0.2">
      <c r="A823" s="8" t="s">
        <v>1647</v>
      </c>
      <c r="B823" s="9" t="s">
        <v>100</v>
      </c>
      <c r="C823" s="14"/>
      <c r="D823" s="9" t="s">
        <v>1648</v>
      </c>
      <c r="E823" s="9" t="s">
        <v>1160</v>
      </c>
      <c r="F823" s="11">
        <v>64624</v>
      </c>
      <c r="G823" s="10" t="s">
        <v>24</v>
      </c>
      <c r="H823" s="10" t="s">
        <v>25</v>
      </c>
      <c r="I823" s="13"/>
      <c r="J823" s="13"/>
      <c r="K823" s="10" t="s">
        <v>26</v>
      </c>
      <c r="L823" s="10" t="s">
        <v>27</v>
      </c>
      <c r="M823" s="10" t="s">
        <v>28</v>
      </c>
      <c r="N823" s="19">
        <v>822</v>
      </c>
    </row>
    <row r="824" spans="1:14" hidden="1" x14ac:dyDescent="0.2">
      <c r="A824" s="8" t="s">
        <v>1649</v>
      </c>
      <c r="B824" s="9" t="s">
        <v>1650</v>
      </c>
      <c r="C824" s="10" t="s">
        <v>59</v>
      </c>
      <c r="D824" s="9" t="s">
        <v>1651</v>
      </c>
      <c r="E824" s="9" t="s">
        <v>1395</v>
      </c>
      <c r="F824" s="13">
        <v>64624</v>
      </c>
      <c r="G824" s="14" t="s">
        <v>24</v>
      </c>
      <c r="H824" s="14" t="s">
        <v>25</v>
      </c>
      <c r="I824" s="13"/>
      <c r="J824" s="13"/>
      <c r="K824" s="14" t="s">
        <v>26</v>
      </c>
      <c r="L824" s="10" t="s">
        <v>27</v>
      </c>
      <c r="M824" s="10" t="s">
        <v>28</v>
      </c>
      <c r="N824" s="19">
        <v>823</v>
      </c>
    </row>
    <row r="825" spans="1:14" x14ac:dyDescent="0.2">
      <c r="A825" s="8" t="s">
        <v>1652</v>
      </c>
      <c r="B825" s="9" t="s">
        <v>1653</v>
      </c>
      <c r="C825" s="10" t="s">
        <v>24</v>
      </c>
      <c r="D825" s="9" t="s">
        <v>207</v>
      </c>
      <c r="E825" s="9" t="s">
        <v>405</v>
      </c>
      <c r="F825" s="11">
        <v>64604</v>
      </c>
      <c r="G825" s="10" t="s">
        <v>24</v>
      </c>
      <c r="H825" s="10" t="s">
        <v>25</v>
      </c>
      <c r="I825" s="13"/>
      <c r="J825" s="13"/>
      <c r="K825" s="10" t="s">
        <v>541</v>
      </c>
      <c r="L825" s="10" t="s">
        <v>77</v>
      </c>
      <c r="M825" s="10" t="s">
        <v>78</v>
      </c>
      <c r="N825" s="19">
        <v>824</v>
      </c>
    </row>
    <row r="826" spans="1:14" x14ac:dyDescent="0.2">
      <c r="A826" s="8" t="s">
        <v>1654</v>
      </c>
      <c r="B826" s="9" t="s">
        <v>636</v>
      </c>
      <c r="C826" s="10" t="s">
        <v>41</v>
      </c>
      <c r="D826" s="9" t="s">
        <v>207</v>
      </c>
      <c r="E826" s="9" t="s">
        <v>336</v>
      </c>
      <c r="F826" s="11">
        <v>64550</v>
      </c>
      <c r="G826" s="10" t="s">
        <v>24</v>
      </c>
      <c r="H826" s="10" t="s">
        <v>25</v>
      </c>
      <c r="I826" s="13"/>
      <c r="J826" s="13"/>
      <c r="K826" s="10" t="s">
        <v>541</v>
      </c>
      <c r="L826" s="10" t="s">
        <v>77</v>
      </c>
      <c r="M826" s="10" t="s">
        <v>78</v>
      </c>
      <c r="N826" s="19">
        <v>825</v>
      </c>
    </row>
    <row r="827" spans="1:14" hidden="1" x14ac:dyDescent="0.2">
      <c r="A827" s="8" t="s">
        <v>1655</v>
      </c>
      <c r="B827" s="9" t="s">
        <v>1656</v>
      </c>
      <c r="C827" s="10" t="s">
        <v>54</v>
      </c>
      <c r="D827" s="9" t="s">
        <v>379</v>
      </c>
      <c r="E827" s="9" t="s">
        <v>493</v>
      </c>
      <c r="F827" s="11">
        <v>64525</v>
      </c>
      <c r="G827" s="10" t="s">
        <v>24</v>
      </c>
      <c r="H827" s="10" t="s">
        <v>25</v>
      </c>
      <c r="I827" s="12"/>
      <c r="J827" s="12"/>
      <c r="K827" s="10" t="s">
        <v>26</v>
      </c>
      <c r="L827" s="10" t="s">
        <v>27</v>
      </c>
      <c r="M827" s="10" t="s">
        <v>28</v>
      </c>
      <c r="N827" s="19">
        <v>826</v>
      </c>
    </row>
    <row r="828" spans="1:14" hidden="1" x14ac:dyDescent="0.2">
      <c r="A828" s="8" t="s">
        <v>1657</v>
      </c>
      <c r="B828" s="9" t="s">
        <v>190</v>
      </c>
      <c r="C828" s="10" t="s">
        <v>101</v>
      </c>
      <c r="D828" s="9" t="s">
        <v>1658</v>
      </c>
      <c r="E828" s="9" t="s">
        <v>275</v>
      </c>
      <c r="F828" s="13">
        <v>64444</v>
      </c>
      <c r="G828" s="14" t="s">
        <v>24</v>
      </c>
      <c r="H828" s="14" t="s">
        <v>25</v>
      </c>
      <c r="I828" s="12"/>
      <c r="J828" s="12"/>
      <c r="K828" s="14" t="s">
        <v>26</v>
      </c>
      <c r="L828" s="10" t="s">
        <v>27</v>
      </c>
      <c r="M828" s="10" t="s">
        <v>28</v>
      </c>
      <c r="N828" s="19">
        <v>827</v>
      </c>
    </row>
    <row r="829" spans="1:14" hidden="1" x14ac:dyDescent="0.2">
      <c r="A829" s="8" t="s">
        <v>1659</v>
      </c>
      <c r="B829" s="9" t="s">
        <v>287</v>
      </c>
      <c r="C829" s="10" t="s">
        <v>59</v>
      </c>
      <c r="D829" s="9" t="s">
        <v>1660</v>
      </c>
      <c r="E829" s="9" t="s">
        <v>519</v>
      </c>
      <c r="F829" s="11">
        <v>64328</v>
      </c>
      <c r="G829" s="10" t="s">
        <v>24</v>
      </c>
      <c r="H829" s="10" t="s">
        <v>25</v>
      </c>
      <c r="I829" s="13"/>
      <c r="J829" s="13"/>
      <c r="K829" s="10" t="s">
        <v>26</v>
      </c>
      <c r="L829" s="10" t="s">
        <v>27</v>
      </c>
      <c r="M829" s="10" t="s">
        <v>28</v>
      </c>
      <c r="N829" s="19">
        <v>828</v>
      </c>
    </row>
    <row r="830" spans="1:14" hidden="1" x14ac:dyDescent="0.2">
      <c r="A830" s="8" t="s">
        <v>1661</v>
      </c>
      <c r="B830" s="9" t="s">
        <v>1058</v>
      </c>
      <c r="C830" s="10" t="s">
        <v>24</v>
      </c>
      <c r="D830" s="9" t="s">
        <v>1662</v>
      </c>
      <c r="E830" s="9" t="s">
        <v>257</v>
      </c>
      <c r="F830" s="11">
        <v>64314</v>
      </c>
      <c r="G830" s="10" t="s">
        <v>24</v>
      </c>
      <c r="H830" s="10" t="s">
        <v>25</v>
      </c>
      <c r="I830" s="13"/>
      <c r="J830" s="13"/>
      <c r="K830" s="10" t="s">
        <v>26</v>
      </c>
      <c r="L830" s="10" t="s">
        <v>27</v>
      </c>
      <c r="M830" s="10" t="s">
        <v>28</v>
      </c>
      <c r="N830" s="19">
        <v>829</v>
      </c>
    </row>
    <row r="831" spans="1:14" hidden="1" x14ac:dyDescent="0.2">
      <c r="A831" s="8" t="s">
        <v>1663</v>
      </c>
      <c r="B831" s="9" t="s">
        <v>586</v>
      </c>
      <c r="C831" s="10" t="s">
        <v>197</v>
      </c>
      <c r="D831" s="9" t="s">
        <v>1004</v>
      </c>
      <c r="E831" s="9" t="s">
        <v>748</v>
      </c>
      <c r="F831" s="11">
        <v>64260</v>
      </c>
      <c r="G831" s="10" t="s">
        <v>24</v>
      </c>
      <c r="H831" s="10" t="s">
        <v>25</v>
      </c>
      <c r="I831" s="13"/>
      <c r="J831" s="13"/>
      <c r="K831" s="10" t="s">
        <v>26</v>
      </c>
      <c r="L831" s="10" t="s">
        <v>27</v>
      </c>
      <c r="M831" s="10" t="s">
        <v>28</v>
      </c>
      <c r="N831" s="19">
        <v>830</v>
      </c>
    </row>
    <row r="832" spans="1:14" x14ac:dyDescent="0.2">
      <c r="A832" s="8" t="s">
        <v>1664</v>
      </c>
      <c r="B832" s="9" t="s">
        <v>1112</v>
      </c>
      <c r="C832" s="10" t="s">
        <v>75</v>
      </c>
      <c r="D832" s="9" t="s">
        <v>699</v>
      </c>
      <c r="E832" s="9" t="s">
        <v>324</v>
      </c>
      <c r="F832" s="11">
        <v>64252</v>
      </c>
      <c r="G832" s="10" t="s">
        <v>24</v>
      </c>
      <c r="H832" s="10" t="s">
        <v>25</v>
      </c>
      <c r="I832" s="11">
        <v>6000</v>
      </c>
      <c r="J832" s="13"/>
      <c r="K832" s="10" t="s">
        <v>541</v>
      </c>
      <c r="L832" s="10" t="s">
        <v>77</v>
      </c>
      <c r="M832" s="10" t="s">
        <v>78</v>
      </c>
      <c r="N832" s="19">
        <v>831</v>
      </c>
    </row>
    <row r="833" spans="1:14" hidden="1" x14ac:dyDescent="0.2">
      <c r="A833" s="8" t="s">
        <v>1665</v>
      </c>
      <c r="B833" s="9" t="s">
        <v>1447</v>
      </c>
      <c r="C833" s="10" t="s">
        <v>101</v>
      </c>
      <c r="D833" s="9" t="s">
        <v>1666</v>
      </c>
      <c r="E833" s="9" t="s">
        <v>1667</v>
      </c>
      <c r="F833" s="11">
        <v>64194</v>
      </c>
      <c r="G833" s="10" t="s">
        <v>75</v>
      </c>
      <c r="H833" s="10" t="s">
        <v>25</v>
      </c>
      <c r="I833" s="13"/>
      <c r="J833" s="13"/>
      <c r="K833" s="10" t="s">
        <v>1668</v>
      </c>
      <c r="L833" s="10" t="s">
        <v>1669</v>
      </c>
      <c r="M833" s="10" t="s">
        <v>28</v>
      </c>
      <c r="N833" s="19">
        <v>832</v>
      </c>
    </row>
    <row r="834" spans="1:14" x14ac:dyDescent="0.2">
      <c r="A834" s="8" t="s">
        <v>1670</v>
      </c>
      <c r="B834" s="9" t="s">
        <v>1634</v>
      </c>
      <c r="C834" s="10" t="s">
        <v>96</v>
      </c>
      <c r="D834" s="9" t="s">
        <v>207</v>
      </c>
      <c r="E834" s="9" t="s">
        <v>405</v>
      </c>
      <c r="F834" s="12">
        <v>64190</v>
      </c>
      <c r="G834" s="18" t="s">
        <v>24</v>
      </c>
      <c r="H834" s="18" t="s">
        <v>25</v>
      </c>
      <c r="I834" s="12"/>
      <c r="J834" s="12"/>
      <c r="K834" s="18" t="s">
        <v>541</v>
      </c>
      <c r="L834" s="10" t="s">
        <v>77</v>
      </c>
      <c r="M834" s="10" t="s">
        <v>78</v>
      </c>
      <c r="N834" s="19">
        <v>833</v>
      </c>
    </row>
    <row r="835" spans="1:14" x14ac:dyDescent="0.2">
      <c r="A835" s="8" t="s">
        <v>1671</v>
      </c>
      <c r="B835" s="9" t="s">
        <v>1672</v>
      </c>
      <c r="C835" s="10" t="s">
        <v>45</v>
      </c>
      <c r="D835" s="9" t="s">
        <v>207</v>
      </c>
      <c r="E835" s="9" t="s">
        <v>453</v>
      </c>
      <c r="F835" s="11">
        <v>64103</v>
      </c>
      <c r="G835" s="10" t="s">
        <v>24</v>
      </c>
      <c r="H835" s="10" t="s">
        <v>25</v>
      </c>
      <c r="I835" s="13"/>
      <c r="J835" s="13"/>
      <c r="K835" s="10" t="s">
        <v>541</v>
      </c>
      <c r="L835" s="10" t="s">
        <v>77</v>
      </c>
      <c r="M835" s="10" t="s">
        <v>78</v>
      </c>
      <c r="N835" s="19">
        <v>834</v>
      </c>
    </row>
    <row r="836" spans="1:14" x14ac:dyDescent="0.2">
      <c r="A836" s="8" t="s">
        <v>1673</v>
      </c>
      <c r="B836" s="9" t="s">
        <v>58</v>
      </c>
      <c r="C836" s="10" t="s">
        <v>240</v>
      </c>
      <c r="D836" s="9" t="s">
        <v>148</v>
      </c>
      <c r="E836" s="9" t="s">
        <v>1039</v>
      </c>
      <c r="F836" s="11">
        <v>64009</v>
      </c>
      <c r="G836" s="10" t="s">
        <v>24</v>
      </c>
      <c r="H836" s="10" t="s">
        <v>25</v>
      </c>
      <c r="I836" s="13"/>
      <c r="J836" s="13"/>
      <c r="K836" s="10" t="s">
        <v>541</v>
      </c>
      <c r="L836" s="10" t="s">
        <v>77</v>
      </c>
      <c r="M836" s="10" t="s">
        <v>78</v>
      </c>
      <c r="N836" s="19">
        <v>835</v>
      </c>
    </row>
    <row r="837" spans="1:14" hidden="1" x14ac:dyDescent="0.2">
      <c r="A837" s="8" t="s">
        <v>1674</v>
      </c>
      <c r="B837" s="9" t="s">
        <v>1675</v>
      </c>
      <c r="C837" s="14"/>
      <c r="D837" s="9" t="s">
        <v>1676</v>
      </c>
      <c r="E837" s="9" t="s">
        <v>23</v>
      </c>
      <c r="F837" s="11">
        <v>64000</v>
      </c>
      <c r="G837" s="10" t="s">
        <v>24</v>
      </c>
      <c r="H837" s="10" t="s">
        <v>25</v>
      </c>
      <c r="I837" s="13"/>
      <c r="J837" s="13"/>
      <c r="K837" s="10" t="s">
        <v>26</v>
      </c>
      <c r="L837" s="10" t="s">
        <v>27</v>
      </c>
      <c r="M837" s="10" t="s">
        <v>28</v>
      </c>
      <c r="N837" s="19">
        <v>836</v>
      </c>
    </row>
    <row r="838" spans="1:14" x14ac:dyDescent="0.2">
      <c r="A838" s="8" t="s">
        <v>430</v>
      </c>
      <c r="B838" s="9" t="s">
        <v>1677</v>
      </c>
      <c r="C838" s="10" t="s">
        <v>21</v>
      </c>
      <c r="D838" s="9" t="s">
        <v>207</v>
      </c>
      <c r="E838" s="9" t="s">
        <v>354</v>
      </c>
      <c r="F838" s="11">
        <v>64000</v>
      </c>
      <c r="G838" s="10" t="s">
        <v>24</v>
      </c>
      <c r="H838" s="10" t="s">
        <v>25</v>
      </c>
      <c r="I838" s="13"/>
      <c r="J838" s="13"/>
      <c r="K838" s="10" t="s">
        <v>541</v>
      </c>
      <c r="L838" s="10" t="s">
        <v>77</v>
      </c>
      <c r="M838" s="10" t="s">
        <v>78</v>
      </c>
      <c r="N838" s="19">
        <v>837</v>
      </c>
    </row>
    <row r="839" spans="1:14" x14ac:dyDescent="0.2">
      <c r="A839" s="8" t="s">
        <v>1678</v>
      </c>
      <c r="B839" s="9" t="s">
        <v>719</v>
      </c>
      <c r="C839" s="10" t="s">
        <v>75</v>
      </c>
      <c r="D839" s="9" t="s">
        <v>148</v>
      </c>
      <c r="E839" s="9" t="s">
        <v>529</v>
      </c>
      <c r="F839" s="11">
        <v>63965</v>
      </c>
      <c r="G839" s="10" t="s">
        <v>24</v>
      </c>
      <c r="H839" s="10" t="s">
        <v>25</v>
      </c>
      <c r="I839" s="13"/>
      <c r="J839" s="13"/>
      <c r="K839" s="10" t="s">
        <v>541</v>
      </c>
      <c r="L839" s="10" t="s">
        <v>77</v>
      </c>
      <c r="M839" s="10" t="s">
        <v>78</v>
      </c>
      <c r="N839" s="19">
        <v>838</v>
      </c>
    </row>
    <row r="840" spans="1:14" x14ac:dyDescent="0.2">
      <c r="A840" s="8" t="s">
        <v>1679</v>
      </c>
      <c r="B840" s="9" t="s">
        <v>1680</v>
      </c>
      <c r="C840" s="10" t="s">
        <v>136</v>
      </c>
      <c r="D840" s="9" t="s">
        <v>207</v>
      </c>
      <c r="E840" s="9" t="s">
        <v>324</v>
      </c>
      <c r="F840" s="11">
        <v>63941</v>
      </c>
      <c r="G840" s="10" t="s">
        <v>24</v>
      </c>
      <c r="H840" s="10" t="s">
        <v>25</v>
      </c>
      <c r="I840" s="13"/>
      <c r="J840" s="13"/>
      <c r="K840" s="10" t="s">
        <v>541</v>
      </c>
      <c r="L840" s="10" t="s">
        <v>77</v>
      </c>
      <c r="M840" s="10" t="s">
        <v>78</v>
      </c>
      <c r="N840" s="19">
        <v>839</v>
      </c>
    </row>
    <row r="841" spans="1:14" x14ac:dyDescent="0.2">
      <c r="A841" s="8" t="s">
        <v>915</v>
      </c>
      <c r="B841" s="9" t="s">
        <v>105</v>
      </c>
      <c r="C841" s="10" t="s">
        <v>24</v>
      </c>
      <c r="D841" s="9" t="s">
        <v>591</v>
      </c>
      <c r="E841" s="9" t="s">
        <v>510</v>
      </c>
      <c r="F841" s="11">
        <v>63915</v>
      </c>
      <c r="G841" s="10" t="s">
        <v>24</v>
      </c>
      <c r="H841" s="10" t="s">
        <v>25</v>
      </c>
      <c r="I841" s="13"/>
      <c r="J841" s="13"/>
      <c r="K841" s="10" t="s">
        <v>541</v>
      </c>
      <c r="L841" s="10" t="s">
        <v>77</v>
      </c>
      <c r="M841" s="10" t="s">
        <v>78</v>
      </c>
      <c r="N841" s="19">
        <v>840</v>
      </c>
    </row>
    <row r="842" spans="1:14" x14ac:dyDescent="0.2">
      <c r="A842" s="8" t="s">
        <v>1681</v>
      </c>
      <c r="B842" s="9" t="s">
        <v>940</v>
      </c>
      <c r="C842" s="10" t="s">
        <v>45</v>
      </c>
      <c r="D842" s="9" t="s">
        <v>699</v>
      </c>
      <c r="E842" s="9" t="s">
        <v>556</v>
      </c>
      <c r="F842" s="11">
        <v>63908</v>
      </c>
      <c r="G842" s="10" t="s">
        <v>24</v>
      </c>
      <c r="H842" s="10" t="s">
        <v>25</v>
      </c>
      <c r="I842" s="13"/>
      <c r="J842" s="13"/>
      <c r="K842" s="10" t="s">
        <v>541</v>
      </c>
      <c r="L842" s="10" t="s">
        <v>77</v>
      </c>
      <c r="M842" s="10" t="s">
        <v>78</v>
      </c>
      <c r="N842" s="19">
        <v>841</v>
      </c>
    </row>
    <row r="843" spans="1:14" hidden="1" x14ac:dyDescent="0.2">
      <c r="A843" s="8" t="s">
        <v>1682</v>
      </c>
      <c r="B843" s="9" t="s">
        <v>312</v>
      </c>
      <c r="C843" s="14"/>
      <c r="D843" s="9" t="s">
        <v>1683</v>
      </c>
      <c r="E843" s="9" t="s">
        <v>1684</v>
      </c>
      <c r="F843" s="11">
        <v>63782.81</v>
      </c>
      <c r="G843" s="10" t="s">
        <v>24</v>
      </c>
      <c r="H843" s="10" t="s">
        <v>25</v>
      </c>
      <c r="I843" s="12"/>
      <c r="J843" s="12"/>
      <c r="K843" s="10" t="s">
        <v>26</v>
      </c>
      <c r="L843" s="10" t="s">
        <v>27</v>
      </c>
      <c r="M843" s="10" t="s">
        <v>28</v>
      </c>
      <c r="N843" s="19">
        <v>842</v>
      </c>
    </row>
    <row r="844" spans="1:14" hidden="1" x14ac:dyDescent="0.2">
      <c r="A844" s="8" t="s">
        <v>1685</v>
      </c>
      <c r="B844" s="9" t="s">
        <v>92</v>
      </c>
      <c r="C844" s="14"/>
      <c r="D844" s="9" t="s">
        <v>1686</v>
      </c>
      <c r="E844" s="9" t="s">
        <v>51</v>
      </c>
      <c r="F844" s="11">
        <v>63750</v>
      </c>
      <c r="G844" s="10" t="s">
        <v>24</v>
      </c>
      <c r="H844" s="10" t="s">
        <v>25</v>
      </c>
      <c r="I844" s="13"/>
      <c r="J844" s="13"/>
      <c r="K844" s="10" t="s">
        <v>26</v>
      </c>
      <c r="L844" s="10" t="s">
        <v>27</v>
      </c>
      <c r="M844" s="10" t="s">
        <v>28</v>
      </c>
      <c r="N844" s="19">
        <v>843</v>
      </c>
    </row>
    <row r="845" spans="1:14" x14ac:dyDescent="0.2">
      <c r="A845" s="8" t="s">
        <v>1687</v>
      </c>
      <c r="B845" s="9" t="s">
        <v>1688</v>
      </c>
      <c r="C845" s="10" t="s">
        <v>210</v>
      </c>
      <c r="D845" s="9" t="s">
        <v>207</v>
      </c>
      <c r="E845" s="9" t="s">
        <v>405</v>
      </c>
      <c r="F845" s="11">
        <v>63733</v>
      </c>
      <c r="G845" s="18" t="s">
        <v>24</v>
      </c>
      <c r="H845" s="18" t="s">
        <v>25</v>
      </c>
      <c r="I845" s="12"/>
      <c r="J845" s="12"/>
      <c r="K845" s="18" t="s">
        <v>541</v>
      </c>
      <c r="L845" s="10" t="s">
        <v>77</v>
      </c>
      <c r="M845" s="10" t="s">
        <v>78</v>
      </c>
      <c r="N845" s="19">
        <v>844</v>
      </c>
    </row>
    <row r="846" spans="1:14" hidden="1" x14ac:dyDescent="0.2">
      <c r="A846" s="8" t="s">
        <v>1689</v>
      </c>
      <c r="B846" s="9" t="s">
        <v>1690</v>
      </c>
      <c r="C846" s="10" t="s">
        <v>54</v>
      </c>
      <c r="D846" s="9" t="s">
        <v>1691</v>
      </c>
      <c r="E846" s="9" t="s">
        <v>131</v>
      </c>
      <c r="F846" s="11">
        <v>63663</v>
      </c>
      <c r="G846" s="10" t="s">
        <v>24</v>
      </c>
      <c r="H846" s="10" t="s">
        <v>25</v>
      </c>
      <c r="I846" s="13"/>
      <c r="J846" s="13"/>
      <c r="K846" s="10" t="s">
        <v>26</v>
      </c>
      <c r="L846" s="10" t="s">
        <v>27</v>
      </c>
      <c r="M846" s="10" t="s">
        <v>28</v>
      </c>
      <c r="N846" s="19">
        <v>845</v>
      </c>
    </row>
    <row r="847" spans="1:14" hidden="1" x14ac:dyDescent="0.2">
      <c r="A847" s="8" t="s">
        <v>1001</v>
      </c>
      <c r="B847" s="9" t="s">
        <v>552</v>
      </c>
      <c r="C847" s="10" t="s">
        <v>157</v>
      </c>
      <c r="D847" s="9" t="s">
        <v>1692</v>
      </c>
      <c r="E847" s="9" t="s">
        <v>90</v>
      </c>
      <c r="F847" s="11">
        <v>63645</v>
      </c>
      <c r="G847" s="10" t="s">
        <v>24</v>
      </c>
      <c r="H847" s="10" t="s">
        <v>25</v>
      </c>
      <c r="I847" s="12"/>
      <c r="J847" s="12"/>
      <c r="K847" s="10" t="s">
        <v>26</v>
      </c>
      <c r="L847" s="10" t="s">
        <v>27</v>
      </c>
      <c r="M847" s="10" t="s">
        <v>28</v>
      </c>
      <c r="N847" s="19">
        <v>846</v>
      </c>
    </row>
    <row r="848" spans="1:14" hidden="1" x14ac:dyDescent="0.2">
      <c r="A848" s="8" t="s">
        <v>1693</v>
      </c>
      <c r="B848" s="9" t="s">
        <v>49</v>
      </c>
      <c r="C848" s="10" t="s">
        <v>101</v>
      </c>
      <c r="D848" s="9" t="s">
        <v>1694</v>
      </c>
      <c r="E848" s="9" t="s">
        <v>514</v>
      </c>
      <c r="F848" s="11">
        <v>63634</v>
      </c>
      <c r="G848" s="10" t="s">
        <v>24</v>
      </c>
      <c r="H848" s="10" t="s">
        <v>25</v>
      </c>
      <c r="I848" s="13"/>
      <c r="J848" s="13"/>
      <c r="K848" s="10" t="s">
        <v>26</v>
      </c>
      <c r="L848" s="10" t="s">
        <v>27</v>
      </c>
      <c r="M848" s="10" t="s">
        <v>28</v>
      </c>
      <c r="N848" s="19">
        <v>847</v>
      </c>
    </row>
    <row r="849" spans="1:14" x14ac:dyDescent="0.2">
      <c r="A849" s="8" t="s">
        <v>1695</v>
      </c>
      <c r="B849" s="9" t="s">
        <v>1068</v>
      </c>
      <c r="C849" s="14"/>
      <c r="D849" s="9" t="s">
        <v>769</v>
      </c>
      <c r="E849" s="9" t="s">
        <v>229</v>
      </c>
      <c r="F849" s="11">
        <v>63627</v>
      </c>
      <c r="G849" s="10" t="s">
        <v>75</v>
      </c>
      <c r="H849" s="10" t="s">
        <v>25</v>
      </c>
      <c r="I849" s="13"/>
      <c r="J849" s="13"/>
      <c r="K849" s="10" t="s">
        <v>76</v>
      </c>
      <c r="L849" s="10" t="s">
        <v>77</v>
      </c>
      <c r="M849" s="10" t="s">
        <v>78</v>
      </c>
      <c r="N849" s="19">
        <v>848</v>
      </c>
    </row>
    <row r="850" spans="1:14" x14ac:dyDescent="0.2">
      <c r="A850" s="8" t="s">
        <v>1696</v>
      </c>
      <c r="B850" s="9" t="s">
        <v>1697</v>
      </c>
      <c r="C850" s="10" t="s">
        <v>45</v>
      </c>
      <c r="D850" s="9" t="s">
        <v>148</v>
      </c>
      <c r="E850" s="9" t="s">
        <v>1698</v>
      </c>
      <c r="F850" s="11">
        <v>63593</v>
      </c>
      <c r="G850" s="10" t="s">
        <v>24</v>
      </c>
      <c r="H850" s="10" t="s">
        <v>25</v>
      </c>
      <c r="I850" s="13"/>
      <c r="J850" s="13"/>
      <c r="K850" s="10" t="s">
        <v>541</v>
      </c>
      <c r="L850" s="10" t="s">
        <v>77</v>
      </c>
      <c r="M850" s="10" t="s">
        <v>78</v>
      </c>
      <c r="N850" s="19">
        <v>849</v>
      </c>
    </row>
    <row r="851" spans="1:14" hidden="1" x14ac:dyDescent="0.2">
      <c r="A851" s="8" t="s">
        <v>1699</v>
      </c>
      <c r="B851" s="9" t="s">
        <v>1700</v>
      </c>
      <c r="C851" s="10" t="s">
        <v>157</v>
      </c>
      <c r="D851" s="9" t="s">
        <v>1701</v>
      </c>
      <c r="E851" s="9" t="s">
        <v>1702</v>
      </c>
      <c r="F851" s="11">
        <v>63582</v>
      </c>
      <c r="G851" s="10" t="s">
        <v>24</v>
      </c>
      <c r="H851" s="10" t="s">
        <v>25</v>
      </c>
      <c r="I851" s="13"/>
      <c r="J851" s="13"/>
      <c r="K851" s="10" t="s">
        <v>26</v>
      </c>
      <c r="L851" s="10" t="s">
        <v>27</v>
      </c>
      <c r="M851" s="10" t="s">
        <v>28</v>
      </c>
      <c r="N851" s="19">
        <v>850</v>
      </c>
    </row>
    <row r="852" spans="1:14" x14ac:dyDescent="0.2">
      <c r="A852" s="8" t="s">
        <v>1703</v>
      </c>
      <c r="B852" s="9" t="s">
        <v>362</v>
      </c>
      <c r="C852" s="10" t="s">
        <v>157</v>
      </c>
      <c r="D852" s="9" t="s">
        <v>699</v>
      </c>
      <c r="E852" s="9" t="s">
        <v>280</v>
      </c>
      <c r="F852" s="11">
        <v>63473</v>
      </c>
      <c r="G852" s="10" t="s">
        <v>75</v>
      </c>
      <c r="H852" s="10" t="s">
        <v>25</v>
      </c>
      <c r="I852" s="12"/>
      <c r="J852" s="12"/>
      <c r="K852" s="10" t="s">
        <v>76</v>
      </c>
      <c r="L852" s="10" t="s">
        <v>77</v>
      </c>
      <c r="M852" s="10" t="s">
        <v>78</v>
      </c>
      <c r="N852" s="19">
        <v>851</v>
      </c>
    </row>
    <row r="853" spans="1:14" hidden="1" x14ac:dyDescent="0.2">
      <c r="A853" s="8" t="s">
        <v>134</v>
      </c>
      <c r="B853" s="9" t="s">
        <v>1704</v>
      </c>
      <c r="C853" s="14"/>
      <c r="D853" s="9" t="s">
        <v>379</v>
      </c>
      <c r="E853" s="9" t="s">
        <v>1267</v>
      </c>
      <c r="F853" s="11">
        <v>63451</v>
      </c>
      <c r="G853" s="10" t="s">
        <v>24</v>
      </c>
      <c r="H853" s="10" t="s">
        <v>25</v>
      </c>
      <c r="I853" s="13"/>
      <c r="J853" s="13"/>
      <c r="K853" s="10" t="s">
        <v>26</v>
      </c>
      <c r="L853" s="10" t="s">
        <v>27</v>
      </c>
      <c r="M853" s="10" t="s">
        <v>28</v>
      </c>
      <c r="N853" s="19">
        <v>852</v>
      </c>
    </row>
    <row r="854" spans="1:14" hidden="1" x14ac:dyDescent="0.2">
      <c r="A854" s="8" t="s">
        <v>1705</v>
      </c>
      <c r="B854" s="9" t="s">
        <v>1706</v>
      </c>
      <c r="C854" s="10" t="s">
        <v>41</v>
      </c>
      <c r="D854" s="9" t="s">
        <v>1707</v>
      </c>
      <c r="E854" s="9" t="s">
        <v>33</v>
      </c>
      <c r="F854" s="11">
        <v>63339</v>
      </c>
      <c r="G854" s="18" t="s">
        <v>24</v>
      </c>
      <c r="H854" s="18" t="s">
        <v>25</v>
      </c>
      <c r="I854" s="12"/>
      <c r="J854" s="12"/>
      <c r="K854" s="18" t="s">
        <v>26</v>
      </c>
      <c r="L854" s="10" t="s">
        <v>27</v>
      </c>
      <c r="M854" s="10" t="s">
        <v>28</v>
      </c>
      <c r="N854" s="19">
        <v>853</v>
      </c>
    </row>
    <row r="855" spans="1:14" hidden="1" x14ac:dyDescent="0.2">
      <c r="A855" s="8" t="s">
        <v>1708</v>
      </c>
      <c r="B855" s="9" t="s">
        <v>218</v>
      </c>
      <c r="C855" s="10" t="s">
        <v>41</v>
      </c>
      <c r="D855" s="9" t="s">
        <v>1709</v>
      </c>
      <c r="E855" s="9" t="s">
        <v>1479</v>
      </c>
      <c r="F855" s="11">
        <v>63335</v>
      </c>
      <c r="G855" s="10" t="s">
        <v>24</v>
      </c>
      <c r="H855" s="10" t="s">
        <v>25</v>
      </c>
      <c r="I855" s="13"/>
      <c r="J855" s="13"/>
      <c r="K855" s="10" t="s">
        <v>26</v>
      </c>
      <c r="L855" s="10" t="s">
        <v>27</v>
      </c>
      <c r="M855" s="10" t="s">
        <v>28</v>
      </c>
      <c r="N855" s="19">
        <v>854</v>
      </c>
    </row>
    <row r="856" spans="1:14" hidden="1" x14ac:dyDescent="0.2">
      <c r="A856" s="8" t="s">
        <v>789</v>
      </c>
      <c r="B856" s="9" t="s">
        <v>1710</v>
      </c>
      <c r="C856" s="14"/>
      <c r="D856" s="9" t="s">
        <v>1711</v>
      </c>
      <c r="E856" s="9" t="s">
        <v>1546</v>
      </c>
      <c r="F856" s="11">
        <v>63322</v>
      </c>
      <c r="G856" s="10" t="s">
        <v>24</v>
      </c>
      <c r="H856" s="18" t="s">
        <v>25</v>
      </c>
      <c r="I856" s="12"/>
      <c r="J856" s="12"/>
      <c r="K856" s="10" t="s">
        <v>26</v>
      </c>
      <c r="L856" s="10" t="s">
        <v>27</v>
      </c>
      <c r="M856" s="10" t="s">
        <v>28</v>
      </c>
      <c r="N856" s="19">
        <v>855</v>
      </c>
    </row>
    <row r="857" spans="1:14" x14ac:dyDescent="0.2">
      <c r="A857" s="8" t="s">
        <v>1255</v>
      </c>
      <c r="B857" s="9" t="s">
        <v>890</v>
      </c>
      <c r="C857" s="10" t="s">
        <v>24</v>
      </c>
      <c r="D857" s="9" t="s">
        <v>699</v>
      </c>
      <c r="E857" s="9" t="s">
        <v>466</v>
      </c>
      <c r="F857" s="11">
        <v>63280</v>
      </c>
      <c r="G857" s="10" t="s">
        <v>24</v>
      </c>
      <c r="H857" s="10" t="s">
        <v>25</v>
      </c>
      <c r="I857" s="13"/>
      <c r="J857" s="13"/>
      <c r="K857" s="10" t="s">
        <v>541</v>
      </c>
      <c r="L857" s="10" t="s">
        <v>77</v>
      </c>
      <c r="M857" s="10" t="s">
        <v>78</v>
      </c>
      <c r="N857" s="19">
        <v>856</v>
      </c>
    </row>
    <row r="858" spans="1:14" hidden="1" x14ac:dyDescent="0.2">
      <c r="A858" s="8" t="s">
        <v>460</v>
      </c>
      <c r="B858" s="9" t="s">
        <v>1712</v>
      </c>
      <c r="C858" s="10" t="s">
        <v>157</v>
      </c>
      <c r="D858" s="9" t="s">
        <v>1713</v>
      </c>
      <c r="E858" s="9" t="s">
        <v>131</v>
      </c>
      <c r="F858" s="12">
        <v>63253</v>
      </c>
      <c r="G858" s="18" t="s">
        <v>24</v>
      </c>
      <c r="H858" s="18" t="s">
        <v>25</v>
      </c>
      <c r="I858" s="12"/>
      <c r="J858" s="12"/>
      <c r="K858" s="18" t="s">
        <v>26</v>
      </c>
      <c r="L858" s="10" t="s">
        <v>27</v>
      </c>
      <c r="M858" s="10" t="s">
        <v>28</v>
      </c>
      <c r="N858" s="19">
        <v>857</v>
      </c>
    </row>
    <row r="859" spans="1:14" x14ac:dyDescent="0.2">
      <c r="A859" s="16" t="s">
        <v>1714</v>
      </c>
      <c r="B859" s="17" t="s">
        <v>755</v>
      </c>
      <c r="C859" s="14" t="s">
        <v>24</v>
      </c>
      <c r="D859" s="17" t="s">
        <v>699</v>
      </c>
      <c r="E859" s="17" t="s">
        <v>354</v>
      </c>
      <c r="F859" s="13">
        <v>63244</v>
      </c>
      <c r="G859" s="14" t="s">
        <v>24</v>
      </c>
      <c r="H859" s="14" t="s">
        <v>25</v>
      </c>
      <c r="I859" s="13"/>
      <c r="J859" s="13"/>
      <c r="K859" s="14" t="s">
        <v>541</v>
      </c>
      <c r="L859" s="14" t="s">
        <v>77</v>
      </c>
      <c r="M859" s="14" t="s">
        <v>78</v>
      </c>
      <c r="N859" s="19">
        <v>858</v>
      </c>
    </row>
    <row r="860" spans="1:14" hidden="1" x14ac:dyDescent="0.2">
      <c r="A860" s="8" t="s">
        <v>1715</v>
      </c>
      <c r="B860" s="9" t="s">
        <v>840</v>
      </c>
      <c r="C860" s="10" t="s">
        <v>210</v>
      </c>
      <c r="D860" s="9" t="s">
        <v>1716</v>
      </c>
      <c r="E860" s="9" t="s">
        <v>1717</v>
      </c>
      <c r="F860" s="11">
        <v>63240</v>
      </c>
      <c r="G860" s="10" t="s">
        <v>24</v>
      </c>
      <c r="H860" s="10" t="s">
        <v>25</v>
      </c>
      <c r="I860" s="13"/>
      <c r="J860" s="13"/>
      <c r="K860" s="10" t="s">
        <v>26</v>
      </c>
      <c r="L860" s="10" t="s">
        <v>27</v>
      </c>
      <c r="M860" s="10" t="s">
        <v>28</v>
      </c>
      <c r="N860" s="19">
        <v>859</v>
      </c>
    </row>
    <row r="861" spans="1:14" x14ac:dyDescent="0.2">
      <c r="A861" s="8" t="s">
        <v>501</v>
      </c>
      <c r="B861" s="9" t="s">
        <v>1718</v>
      </c>
      <c r="C861" s="14"/>
      <c r="D861" s="9" t="s">
        <v>207</v>
      </c>
      <c r="E861" s="9" t="s">
        <v>336</v>
      </c>
      <c r="F861" s="11">
        <v>63222</v>
      </c>
      <c r="G861" s="14" t="s">
        <v>24</v>
      </c>
      <c r="H861" s="14" t="s">
        <v>25</v>
      </c>
      <c r="I861" s="12"/>
      <c r="J861" s="12"/>
      <c r="K861" s="14" t="s">
        <v>541</v>
      </c>
      <c r="L861" s="10" t="s">
        <v>77</v>
      </c>
      <c r="M861" s="10" t="s">
        <v>78</v>
      </c>
      <c r="N861" s="19">
        <v>860</v>
      </c>
    </row>
    <row r="862" spans="1:14" x14ac:dyDescent="0.2">
      <c r="A862" s="8" t="s">
        <v>1719</v>
      </c>
      <c r="B862" s="9" t="s">
        <v>1720</v>
      </c>
      <c r="C862" s="10" t="s">
        <v>45</v>
      </c>
      <c r="D862" s="9" t="s">
        <v>699</v>
      </c>
      <c r="E862" s="9" t="s">
        <v>556</v>
      </c>
      <c r="F862" s="11">
        <v>63182</v>
      </c>
      <c r="G862" s="10" t="s">
        <v>24</v>
      </c>
      <c r="H862" s="10" t="s">
        <v>25</v>
      </c>
      <c r="I862" s="13"/>
      <c r="J862" s="12"/>
      <c r="K862" s="15" t="s">
        <v>3</v>
      </c>
      <c r="L862" s="10" t="s">
        <v>77</v>
      </c>
      <c r="M862" s="10" t="s">
        <v>78</v>
      </c>
      <c r="N862" s="19">
        <v>861</v>
      </c>
    </row>
    <row r="863" spans="1:14" hidden="1" x14ac:dyDescent="0.2">
      <c r="A863" s="8" t="s">
        <v>1721</v>
      </c>
      <c r="B863" s="9" t="s">
        <v>710</v>
      </c>
      <c r="C863" s="10" t="s">
        <v>210</v>
      </c>
      <c r="D863" s="9" t="s">
        <v>1722</v>
      </c>
      <c r="E863" s="9" t="s">
        <v>797</v>
      </c>
      <c r="F863" s="11">
        <v>63172</v>
      </c>
      <c r="G863" s="14" t="s">
        <v>24</v>
      </c>
      <c r="H863" s="14" t="s">
        <v>25</v>
      </c>
      <c r="I863" s="12"/>
      <c r="J863" s="12"/>
      <c r="K863" s="14" t="s">
        <v>26</v>
      </c>
      <c r="L863" s="10" t="s">
        <v>27</v>
      </c>
      <c r="M863" s="10" t="s">
        <v>28</v>
      </c>
      <c r="N863" s="19">
        <v>862</v>
      </c>
    </row>
    <row r="864" spans="1:14" hidden="1" x14ac:dyDescent="0.2">
      <c r="A864" s="8" t="s">
        <v>1723</v>
      </c>
      <c r="B864" s="9" t="s">
        <v>372</v>
      </c>
      <c r="C864" s="10" t="s">
        <v>31</v>
      </c>
      <c r="D864" s="9" t="s">
        <v>1724</v>
      </c>
      <c r="E864" s="9" t="s">
        <v>241</v>
      </c>
      <c r="F864" s="11">
        <v>63066</v>
      </c>
      <c r="G864" s="10" t="s">
        <v>24</v>
      </c>
      <c r="H864" s="10" t="s">
        <v>25</v>
      </c>
      <c r="I864" s="13"/>
      <c r="J864" s="13"/>
      <c r="K864" s="10" t="s">
        <v>26</v>
      </c>
      <c r="L864" s="10" t="s">
        <v>27</v>
      </c>
      <c r="M864" s="10" t="s">
        <v>28</v>
      </c>
      <c r="N864" s="19">
        <v>863</v>
      </c>
    </row>
    <row r="865" spans="1:14" x14ac:dyDescent="0.2">
      <c r="A865" s="8" t="s">
        <v>1725</v>
      </c>
      <c r="B865" s="9" t="s">
        <v>1726</v>
      </c>
      <c r="C865" s="14"/>
      <c r="D865" s="9" t="s">
        <v>769</v>
      </c>
      <c r="E865" s="9" t="s">
        <v>250</v>
      </c>
      <c r="F865" s="11">
        <v>63054</v>
      </c>
      <c r="G865" s="14" t="s">
        <v>24</v>
      </c>
      <c r="H865" s="14" t="s">
        <v>25</v>
      </c>
      <c r="I865" s="12"/>
      <c r="J865" s="12"/>
      <c r="K865" s="14" t="s">
        <v>541</v>
      </c>
      <c r="L865" s="10" t="s">
        <v>77</v>
      </c>
      <c r="M865" s="10" t="s">
        <v>78</v>
      </c>
      <c r="N865" s="19">
        <v>864</v>
      </c>
    </row>
    <row r="866" spans="1:14" x14ac:dyDescent="0.2">
      <c r="A866" s="8" t="s">
        <v>1727</v>
      </c>
      <c r="B866" s="9" t="s">
        <v>624</v>
      </c>
      <c r="C866" s="10" t="s">
        <v>24</v>
      </c>
      <c r="D866" s="9" t="s">
        <v>207</v>
      </c>
      <c r="E866" s="9" t="s">
        <v>354</v>
      </c>
      <c r="F866" s="11">
        <v>63025</v>
      </c>
      <c r="G866" s="10" t="s">
        <v>24</v>
      </c>
      <c r="H866" s="10" t="s">
        <v>25</v>
      </c>
      <c r="I866" s="13"/>
      <c r="J866" s="13"/>
      <c r="K866" s="10" t="s">
        <v>541</v>
      </c>
      <c r="L866" s="10" t="s">
        <v>77</v>
      </c>
      <c r="M866" s="10" t="s">
        <v>78</v>
      </c>
      <c r="N866" s="19">
        <v>865</v>
      </c>
    </row>
    <row r="867" spans="1:14" x14ac:dyDescent="0.2">
      <c r="A867" s="8" t="s">
        <v>1728</v>
      </c>
      <c r="B867" s="9" t="s">
        <v>779</v>
      </c>
      <c r="C867" s="10" t="s">
        <v>186</v>
      </c>
      <c r="D867" s="9" t="s">
        <v>591</v>
      </c>
      <c r="E867" s="9" t="s">
        <v>250</v>
      </c>
      <c r="F867" s="11">
        <v>63000</v>
      </c>
      <c r="G867" s="10" t="s">
        <v>75</v>
      </c>
      <c r="H867" s="10" t="s">
        <v>25</v>
      </c>
      <c r="I867" s="13"/>
      <c r="J867" s="13"/>
      <c r="K867" s="10" t="s">
        <v>76</v>
      </c>
      <c r="L867" s="10" t="s">
        <v>77</v>
      </c>
      <c r="M867" s="10" t="s">
        <v>78</v>
      </c>
      <c r="N867" s="19">
        <v>866</v>
      </c>
    </row>
    <row r="868" spans="1:14" x14ac:dyDescent="0.2">
      <c r="A868" s="8" t="s">
        <v>1729</v>
      </c>
      <c r="B868" s="9" t="s">
        <v>1730</v>
      </c>
      <c r="C868" s="14"/>
      <c r="D868" s="17" t="s">
        <v>207</v>
      </c>
      <c r="E868" s="9" t="s">
        <v>275</v>
      </c>
      <c r="F868" s="11">
        <v>63000</v>
      </c>
      <c r="G868" s="18" t="s">
        <v>24</v>
      </c>
      <c r="H868" s="18" t="s">
        <v>25</v>
      </c>
      <c r="I868" s="12"/>
      <c r="J868" s="12"/>
      <c r="K868" s="18" t="s">
        <v>541</v>
      </c>
      <c r="L868" s="14" t="s">
        <v>77</v>
      </c>
      <c r="M868" s="14" t="s">
        <v>78</v>
      </c>
      <c r="N868" s="19">
        <v>867</v>
      </c>
    </row>
    <row r="869" spans="1:14" x14ac:dyDescent="0.2">
      <c r="A869" s="8" t="s">
        <v>172</v>
      </c>
      <c r="B869" s="9" t="s">
        <v>1731</v>
      </c>
      <c r="C869" s="14"/>
      <c r="D869" s="9" t="s">
        <v>207</v>
      </c>
      <c r="E869" s="9" t="s">
        <v>275</v>
      </c>
      <c r="F869" s="11">
        <v>63000</v>
      </c>
      <c r="G869" s="10" t="s">
        <v>75</v>
      </c>
      <c r="H869" s="18" t="s">
        <v>25</v>
      </c>
      <c r="I869" s="12"/>
      <c r="J869" s="12"/>
      <c r="K869" s="10" t="s">
        <v>76</v>
      </c>
      <c r="L869" s="10" t="s">
        <v>77</v>
      </c>
      <c r="M869" s="10" t="s">
        <v>78</v>
      </c>
      <c r="N869" s="19">
        <v>868</v>
      </c>
    </row>
    <row r="870" spans="1:14" x14ac:dyDescent="0.2">
      <c r="A870" s="8" t="s">
        <v>1732</v>
      </c>
      <c r="B870" s="9" t="s">
        <v>1427</v>
      </c>
      <c r="C870" s="14"/>
      <c r="D870" s="9" t="s">
        <v>207</v>
      </c>
      <c r="E870" s="9" t="s">
        <v>354</v>
      </c>
      <c r="F870" s="11">
        <v>62962</v>
      </c>
      <c r="G870" s="10" t="s">
        <v>24</v>
      </c>
      <c r="H870" s="10" t="s">
        <v>25</v>
      </c>
      <c r="I870" s="11">
        <v>1000</v>
      </c>
      <c r="J870" s="13"/>
      <c r="K870" s="10" t="s">
        <v>541</v>
      </c>
      <c r="L870" s="10" t="s">
        <v>77</v>
      </c>
      <c r="M870" s="10" t="s">
        <v>78</v>
      </c>
      <c r="N870" s="19">
        <v>869</v>
      </c>
    </row>
    <row r="871" spans="1:14" hidden="1" x14ac:dyDescent="0.2">
      <c r="A871" s="8" t="s">
        <v>288</v>
      </c>
      <c r="B871" s="9" t="s">
        <v>1720</v>
      </c>
      <c r="C871" s="10" t="s">
        <v>157</v>
      </c>
      <c r="D871" s="9" t="s">
        <v>1733</v>
      </c>
      <c r="E871" s="9" t="s">
        <v>1734</v>
      </c>
      <c r="F871" s="11">
        <v>62961</v>
      </c>
      <c r="G871" s="10" t="s">
        <v>24</v>
      </c>
      <c r="H871" s="10" t="s">
        <v>25</v>
      </c>
      <c r="I871" s="12"/>
      <c r="J871" s="12"/>
      <c r="K871" s="10" t="s">
        <v>1446</v>
      </c>
      <c r="L871" s="10" t="s">
        <v>27</v>
      </c>
      <c r="M871" s="10" t="s">
        <v>28</v>
      </c>
      <c r="N871" s="19">
        <v>870</v>
      </c>
    </row>
    <row r="872" spans="1:14" x14ac:dyDescent="0.2">
      <c r="A872" s="8" t="s">
        <v>1735</v>
      </c>
      <c r="B872" s="9" t="s">
        <v>356</v>
      </c>
      <c r="C872" s="10" t="s">
        <v>54</v>
      </c>
      <c r="D872" s="9" t="s">
        <v>769</v>
      </c>
      <c r="E872" s="9" t="s">
        <v>677</v>
      </c>
      <c r="F872" s="11">
        <v>62956</v>
      </c>
      <c r="G872" s="10" t="s">
        <v>24</v>
      </c>
      <c r="H872" s="10" t="s">
        <v>25</v>
      </c>
      <c r="I872" s="13"/>
      <c r="J872" s="13"/>
      <c r="K872" s="10" t="s">
        <v>541</v>
      </c>
      <c r="L872" s="10" t="s">
        <v>77</v>
      </c>
      <c r="M872" s="10" t="s">
        <v>78</v>
      </c>
      <c r="N872" s="19">
        <v>871</v>
      </c>
    </row>
    <row r="873" spans="1:14" x14ac:dyDescent="0.2">
      <c r="A873" s="8" t="s">
        <v>1736</v>
      </c>
      <c r="B873" s="9" t="s">
        <v>1737</v>
      </c>
      <c r="C873" s="10" t="s">
        <v>41</v>
      </c>
      <c r="D873" s="9" t="s">
        <v>207</v>
      </c>
      <c r="E873" s="9" t="s">
        <v>331</v>
      </c>
      <c r="F873" s="11">
        <v>62918</v>
      </c>
      <c r="G873" s="14" t="s">
        <v>24</v>
      </c>
      <c r="H873" s="14" t="s">
        <v>25</v>
      </c>
      <c r="I873" s="12"/>
      <c r="J873" s="12"/>
      <c r="K873" s="14" t="s">
        <v>541</v>
      </c>
      <c r="L873" s="10" t="s">
        <v>77</v>
      </c>
      <c r="M873" s="10" t="s">
        <v>78</v>
      </c>
      <c r="N873" s="19">
        <v>872</v>
      </c>
    </row>
    <row r="874" spans="1:14" hidden="1" x14ac:dyDescent="0.2">
      <c r="A874" s="8" t="s">
        <v>1738</v>
      </c>
      <c r="B874" s="9" t="s">
        <v>53</v>
      </c>
      <c r="C874" s="14"/>
      <c r="D874" s="9" t="s">
        <v>877</v>
      </c>
      <c r="E874" s="9" t="s">
        <v>131</v>
      </c>
      <c r="F874" s="11">
        <v>62886</v>
      </c>
      <c r="G874" s="10" t="s">
        <v>24</v>
      </c>
      <c r="H874" s="10" t="s">
        <v>25</v>
      </c>
      <c r="I874" s="13"/>
      <c r="J874" s="13"/>
      <c r="K874" s="10" t="s">
        <v>26</v>
      </c>
      <c r="L874" s="10" t="s">
        <v>27</v>
      </c>
      <c r="M874" s="10" t="s">
        <v>28</v>
      </c>
      <c r="N874" s="19">
        <v>873</v>
      </c>
    </row>
    <row r="875" spans="1:14" x14ac:dyDescent="0.2">
      <c r="A875" s="8" t="s">
        <v>1739</v>
      </c>
      <c r="B875" s="9" t="s">
        <v>1740</v>
      </c>
      <c r="C875" s="10" t="s">
        <v>24</v>
      </c>
      <c r="D875" s="9" t="s">
        <v>591</v>
      </c>
      <c r="E875" s="9" t="s">
        <v>1741</v>
      </c>
      <c r="F875" s="11">
        <v>62874</v>
      </c>
      <c r="G875" s="10" t="s">
        <v>24</v>
      </c>
      <c r="H875" s="10" t="s">
        <v>25</v>
      </c>
      <c r="I875" s="13"/>
      <c r="J875" s="13"/>
      <c r="K875" s="10" t="s">
        <v>541</v>
      </c>
      <c r="L875" s="10" t="s">
        <v>77</v>
      </c>
      <c r="M875" s="10" t="s">
        <v>78</v>
      </c>
      <c r="N875" s="19">
        <v>874</v>
      </c>
    </row>
    <row r="876" spans="1:14" x14ac:dyDescent="0.2">
      <c r="A876" s="8" t="s">
        <v>1742</v>
      </c>
      <c r="B876" s="9" t="s">
        <v>586</v>
      </c>
      <c r="C876" s="10" t="s">
        <v>24</v>
      </c>
      <c r="D876" s="9" t="s">
        <v>699</v>
      </c>
      <c r="E876" s="9" t="s">
        <v>354</v>
      </c>
      <c r="F876" s="11">
        <v>62872</v>
      </c>
      <c r="G876" s="10" t="s">
        <v>24</v>
      </c>
      <c r="H876" s="10" t="s">
        <v>25</v>
      </c>
      <c r="I876" s="13"/>
      <c r="J876" s="13"/>
      <c r="K876" s="10" t="s">
        <v>541</v>
      </c>
      <c r="L876" s="10" t="s">
        <v>77</v>
      </c>
      <c r="M876" s="10" t="s">
        <v>78</v>
      </c>
      <c r="N876" s="19">
        <v>875</v>
      </c>
    </row>
    <row r="877" spans="1:14" hidden="1" x14ac:dyDescent="0.2">
      <c r="A877" s="8" t="s">
        <v>1743</v>
      </c>
      <c r="B877" s="9" t="s">
        <v>435</v>
      </c>
      <c r="C877" s="10" t="s">
        <v>136</v>
      </c>
      <c r="D877" s="9" t="s">
        <v>1744</v>
      </c>
      <c r="E877" s="17" t="s">
        <v>257</v>
      </c>
      <c r="F877" s="12">
        <v>62768</v>
      </c>
      <c r="G877" s="18" t="s">
        <v>24</v>
      </c>
      <c r="H877" s="18" t="s">
        <v>25</v>
      </c>
      <c r="I877" s="12"/>
      <c r="J877" s="12"/>
      <c r="K877" s="18" t="s">
        <v>26</v>
      </c>
      <c r="L877" s="14" t="s">
        <v>27</v>
      </c>
      <c r="M877" s="14" t="s">
        <v>28</v>
      </c>
      <c r="N877" s="19">
        <v>876</v>
      </c>
    </row>
    <row r="878" spans="1:14" hidden="1" x14ac:dyDescent="0.2">
      <c r="A878" s="8" t="s">
        <v>1745</v>
      </c>
      <c r="B878" s="9" t="s">
        <v>362</v>
      </c>
      <c r="C878" s="10" t="s">
        <v>75</v>
      </c>
      <c r="D878" s="9" t="s">
        <v>1746</v>
      </c>
      <c r="E878" s="9" t="s">
        <v>1747</v>
      </c>
      <c r="F878" s="11">
        <v>62730</v>
      </c>
      <c r="G878" s="10" t="s">
        <v>24</v>
      </c>
      <c r="H878" s="10" t="s">
        <v>25</v>
      </c>
      <c r="I878" s="13"/>
      <c r="J878" s="12"/>
      <c r="K878" s="15" t="s">
        <v>1</v>
      </c>
      <c r="L878" s="10" t="s">
        <v>27</v>
      </c>
      <c r="M878" s="10" t="s">
        <v>28</v>
      </c>
      <c r="N878" s="19">
        <v>877</v>
      </c>
    </row>
    <row r="879" spans="1:14" hidden="1" x14ac:dyDescent="0.2">
      <c r="A879" s="8" t="s">
        <v>1748</v>
      </c>
      <c r="B879" s="9" t="s">
        <v>72</v>
      </c>
      <c r="C879" s="10" t="s">
        <v>101</v>
      </c>
      <c r="D879" s="9" t="s">
        <v>1749</v>
      </c>
      <c r="E879" s="9" t="s">
        <v>51</v>
      </c>
      <c r="F879" s="11">
        <v>62730</v>
      </c>
      <c r="G879" s="10" t="s">
        <v>24</v>
      </c>
      <c r="H879" s="10" t="s">
        <v>25</v>
      </c>
      <c r="I879" s="13"/>
      <c r="J879" s="13"/>
      <c r="K879" s="10" t="s">
        <v>26</v>
      </c>
      <c r="L879" s="10" t="s">
        <v>27</v>
      </c>
      <c r="M879" s="10" t="s">
        <v>28</v>
      </c>
      <c r="N879" s="19">
        <v>878</v>
      </c>
    </row>
    <row r="880" spans="1:14" hidden="1" x14ac:dyDescent="0.2">
      <c r="A880" s="8" t="s">
        <v>1750</v>
      </c>
      <c r="B880" s="9" t="s">
        <v>300</v>
      </c>
      <c r="C880" s="10" t="s">
        <v>101</v>
      </c>
      <c r="D880" s="9" t="s">
        <v>1751</v>
      </c>
      <c r="E880" s="9" t="s">
        <v>51</v>
      </c>
      <c r="F880" s="11">
        <v>62730</v>
      </c>
      <c r="G880" s="10" t="s">
        <v>24</v>
      </c>
      <c r="H880" s="10" t="s">
        <v>25</v>
      </c>
      <c r="I880" s="13"/>
      <c r="J880" s="13"/>
      <c r="K880" s="10" t="s">
        <v>26</v>
      </c>
      <c r="L880" s="10" t="s">
        <v>27</v>
      </c>
      <c r="M880" s="10" t="s">
        <v>28</v>
      </c>
      <c r="N880" s="19">
        <v>879</v>
      </c>
    </row>
    <row r="881" spans="1:14" hidden="1" x14ac:dyDescent="0.2">
      <c r="A881" s="8" t="s">
        <v>1752</v>
      </c>
      <c r="B881" s="9" t="s">
        <v>348</v>
      </c>
      <c r="C881" s="10" t="s">
        <v>54</v>
      </c>
      <c r="D881" s="9" t="s">
        <v>1753</v>
      </c>
      <c r="E881" s="9" t="s">
        <v>845</v>
      </c>
      <c r="F881" s="11">
        <v>62730</v>
      </c>
      <c r="G881" s="10" t="s">
        <v>24</v>
      </c>
      <c r="H881" s="10" t="s">
        <v>25</v>
      </c>
      <c r="I881" s="13"/>
      <c r="J881" s="13"/>
      <c r="K881" s="10" t="s">
        <v>26</v>
      </c>
      <c r="L881" s="10" t="s">
        <v>27</v>
      </c>
      <c r="M881" s="10" t="s">
        <v>28</v>
      </c>
      <c r="N881" s="19">
        <v>880</v>
      </c>
    </row>
    <row r="882" spans="1:14" x14ac:dyDescent="0.2">
      <c r="A882" s="8" t="s">
        <v>1754</v>
      </c>
      <c r="B882" s="9" t="s">
        <v>586</v>
      </c>
      <c r="C882" s="10" t="s">
        <v>81</v>
      </c>
      <c r="D882" s="9" t="s">
        <v>769</v>
      </c>
      <c r="E882" s="9" t="s">
        <v>677</v>
      </c>
      <c r="F882" s="11">
        <v>62661</v>
      </c>
      <c r="G882" s="10" t="s">
        <v>24</v>
      </c>
      <c r="H882" s="10" t="s">
        <v>25</v>
      </c>
      <c r="I882" s="13"/>
      <c r="J882" s="13"/>
      <c r="K882" s="10" t="s">
        <v>541</v>
      </c>
      <c r="L882" s="10" t="s">
        <v>77</v>
      </c>
      <c r="M882" s="10" t="s">
        <v>78</v>
      </c>
      <c r="N882" s="19">
        <v>881</v>
      </c>
    </row>
    <row r="883" spans="1:14" hidden="1" x14ac:dyDescent="0.2">
      <c r="A883" s="8" t="s">
        <v>1755</v>
      </c>
      <c r="B883" s="9" t="s">
        <v>218</v>
      </c>
      <c r="C883" s="10" t="s">
        <v>101</v>
      </c>
      <c r="D883" s="9" t="s">
        <v>1756</v>
      </c>
      <c r="E883" s="9" t="s">
        <v>70</v>
      </c>
      <c r="F883" s="11">
        <v>62620</v>
      </c>
      <c r="G883" s="14" t="s">
        <v>24</v>
      </c>
      <c r="H883" s="14" t="s">
        <v>25</v>
      </c>
      <c r="I883" s="13"/>
      <c r="J883" s="13"/>
      <c r="K883" s="14" t="s">
        <v>26</v>
      </c>
      <c r="L883" s="10" t="s">
        <v>27</v>
      </c>
      <c r="M883" s="10" t="s">
        <v>28</v>
      </c>
      <c r="N883" s="19">
        <v>882</v>
      </c>
    </row>
    <row r="884" spans="1:14" x14ac:dyDescent="0.2">
      <c r="A884" s="8" t="s">
        <v>1757</v>
      </c>
      <c r="B884" s="9" t="s">
        <v>929</v>
      </c>
      <c r="C884" s="10" t="s">
        <v>75</v>
      </c>
      <c r="D884" s="9" t="s">
        <v>591</v>
      </c>
      <c r="E884" s="9" t="s">
        <v>587</v>
      </c>
      <c r="F884" s="11">
        <v>62615</v>
      </c>
      <c r="G884" s="10" t="s">
        <v>24</v>
      </c>
      <c r="H884" s="10" t="s">
        <v>25</v>
      </c>
      <c r="I884" s="11">
        <v>3000</v>
      </c>
      <c r="J884" s="13"/>
      <c r="K884" s="10" t="s">
        <v>541</v>
      </c>
      <c r="L884" s="10" t="s">
        <v>77</v>
      </c>
      <c r="M884" s="10" t="s">
        <v>78</v>
      </c>
      <c r="N884" s="19">
        <v>883</v>
      </c>
    </row>
    <row r="885" spans="1:14" x14ac:dyDescent="0.2">
      <c r="A885" s="8" t="s">
        <v>1758</v>
      </c>
      <c r="B885" s="9" t="s">
        <v>736</v>
      </c>
      <c r="C885" s="10" t="s">
        <v>54</v>
      </c>
      <c r="D885" s="9" t="s">
        <v>148</v>
      </c>
      <c r="E885" s="9" t="s">
        <v>1261</v>
      </c>
      <c r="F885" s="11">
        <v>62533</v>
      </c>
      <c r="G885" s="10" t="s">
        <v>24</v>
      </c>
      <c r="H885" s="10" t="s">
        <v>25</v>
      </c>
      <c r="I885" s="13"/>
      <c r="J885" s="13"/>
      <c r="K885" s="10" t="s">
        <v>541</v>
      </c>
      <c r="L885" s="10" t="s">
        <v>77</v>
      </c>
      <c r="M885" s="10" t="s">
        <v>78</v>
      </c>
      <c r="N885" s="19">
        <v>884</v>
      </c>
    </row>
    <row r="886" spans="1:14" hidden="1" x14ac:dyDescent="0.2">
      <c r="A886" s="8" t="s">
        <v>1447</v>
      </c>
      <c r="B886" s="9" t="s">
        <v>100</v>
      </c>
      <c r="C886" s="10" t="s">
        <v>101</v>
      </c>
      <c r="D886" s="9" t="s">
        <v>1759</v>
      </c>
      <c r="E886" s="9" t="s">
        <v>1760</v>
      </c>
      <c r="F886" s="11">
        <v>62500</v>
      </c>
      <c r="G886" s="10" t="s">
        <v>24</v>
      </c>
      <c r="H886" s="10" t="s">
        <v>25</v>
      </c>
      <c r="I886" s="13"/>
      <c r="J886" s="13"/>
      <c r="K886" s="10" t="s">
        <v>26</v>
      </c>
      <c r="L886" s="10" t="s">
        <v>27</v>
      </c>
      <c r="M886" s="10" t="s">
        <v>28</v>
      </c>
      <c r="N886" s="19">
        <v>885</v>
      </c>
    </row>
    <row r="887" spans="1:14" x14ac:dyDescent="0.2">
      <c r="A887" s="8" t="s">
        <v>1761</v>
      </c>
      <c r="B887" s="9" t="s">
        <v>1762</v>
      </c>
      <c r="C887" s="14"/>
      <c r="D887" s="9" t="s">
        <v>207</v>
      </c>
      <c r="E887" s="9" t="s">
        <v>313</v>
      </c>
      <c r="F887" s="11">
        <v>62500</v>
      </c>
      <c r="G887" s="10" t="s">
        <v>75</v>
      </c>
      <c r="H887" s="10" t="s">
        <v>25</v>
      </c>
      <c r="I887" s="13"/>
      <c r="J887" s="13"/>
      <c r="K887" s="10" t="s">
        <v>76</v>
      </c>
      <c r="L887" s="10" t="s">
        <v>77</v>
      </c>
      <c r="M887" s="10" t="s">
        <v>78</v>
      </c>
      <c r="N887" s="19">
        <v>886</v>
      </c>
    </row>
    <row r="888" spans="1:14" x14ac:dyDescent="0.2">
      <c r="A888" s="8" t="s">
        <v>1763</v>
      </c>
      <c r="B888" s="9" t="s">
        <v>706</v>
      </c>
      <c r="C888" s="10" t="s">
        <v>210</v>
      </c>
      <c r="D888" s="9" t="s">
        <v>148</v>
      </c>
      <c r="E888" s="9" t="s">
        <v>1039</v>
      </c>
      <c r="F888" s="11">
        <v>62475</v>
      </c>
      <c r="G888" s="10" t="s">
        <v>24</v>
      </c>
      <c r="H888" s="10" t="s">
        <v>25</v>
      </c>
      <c r="I888" s="13"/>
      <c r="J888" s="13"/>
      <c r="K888" s="10" t="s">
        <v>541</v>
      </c>
      <c r="L888" s="10" t="s">
        <v>77</v>
      </c>
      <c r="M888" s="10" t="s">
        <v>78</v>
      </c>
      <c r="N888" s="19">
        <v>887</v>
      </c>
    </row>
    <row r="889" spans="1:14" x14ac:dyDescent="0.2">
      <c r="A889" s="8" t="s">
        <v>1764</v>
      </c>
      <c r="B889" s="9" t="s">
        <v>1071</v>
      </c>
      <c r="C889" s="10" t="s">
        <v>210</v>
      </c>
      <c r="D889" s="9" t="s">
        <v>591</v>
      </c>
      <c r="E889" s="9" t="s">
        <v>1741</v>
      </c>
      <c r="F889" s="11">
        <v>62455</v>
      </c>
      <c r="G889" s="10" t="s">
        <v>24</v>
      </c>
      <c r="H889" s="10" t="s">
        <v>25</v>
      </c>
      <c r="I889" s="13"/>
      <c r="J889" s="13"/>
      <c r="K889" s="10" t="s">
        <v>541</v>
      </c>
      <c r="L889" s="10" t="s">
        <v>77</v>
      </c>
      <c r="M889" s="10" t="s">
        <v>78</v>
      </c>
      <c r="N889" s="19">
        <v>888</v>
      </c>
    </row>
    <row r="890" spans="1:14" x14ac:dyDescent="0.2">
      <c r="A890" s="8" t="s">
        <v>1765</v>
      </c>
      <c r="B890" s="9" t="s">
        <v>1766</v>
      </c>
      <c r="C890" s="10" t="s">
        <v>197</v>
      </c>
      <c r="D890" s="9" t="s">
        <v>207</v>
      </c>
      <c r="E890" s="9" t="s">
        <v>313</v>
      </c>
      <c r="F890" s="11">
        <v>62439</v>
      </c>
      <c r="G890" s="10" t="s">
        <v>24</v>
      </c>
      <c r="H890" s="10" t="s">
        <v>25</v>
      </c>
      <c r="I890" s="13"/>
      <c r="J890" s="13"/>
      <c r="K890" s="10" t="s">
        <v>541</v>
      </c>
      <c r="L890" s="10" t="s">
        <v>77</v>
      </c>
      <c r="M890" s="10" t="s">
        <v>78</v>
      </c>
      <c r="N890" s="19">
        <v>889</v>
      </c>
    </row>
    <row r="891" spans="1:14" hidden="1" x14ac:dyDescent="0.2">
      <c r="A891" s="8" t="s">
        <v>1767</v>
      </c>
      <c r="B891" s="9" t="s">
        <v>1110</v>
      </c>
      <c r="C891" s="10" t="s">
        <v>54</v>
      </c>
      <c r="D891" s="9" t="s">
        <v>1534</v>
      </c>
      <c r="E891" s="9" t="s">
        <v>70</v>
      </c>
      <c r="F891" s="11">
        <v>62220</v>
      </c>
      <c r="G891" s="10" t="s">
        <v>24</v>
      </c>
      <c r="H891" s="10" t="s">
        <v>25</v>
      </c>
      <c r="I891" s="13"/>
      <c r="J891" s="13"/>
      <c r="K891" s="10" t="s">
        <v>26</v>
      </c>
      <c r="L891" s="10" t="s">
        <v>27</v>
      </c>
      <c r="M891" s="10" t="s">
        <v>28</v>
      </c>
      <c r="N891" s="19">
        <v>890</v>
      </c>
    </row>
    <row r="892" spans="1:14" x14ac:dyDescent="0.2">
      <c r="A892" s="8" t="s">
        <v>1768</v>
      </c>
      <c r="B892" s="9" t="s">
        <v>53</v>
      </c>
      <c r="C892" s="10" t="s">
        <v>75</v>
      </c>
      <c r="D892" s="9" t="s">
        <v>769</v>
      </c>
      <c r="E892" s="9" t="s">
        <v>354</v>
      </c>
      <c r="F892" s="11">
        <v>62003</v>
      </c>
      <c r="G892" s="10" t="s">
        <v>24</v>
      </c>
      <c r="H892" s="10" t="s">
        <v>25</v>
      </c>
      <c r="I892" s="11">
        <v>1000</v>
      </c>
      <c r="J892" s="13"/>
      <c r="K892" s="10" t="s">
        <v>541</v>
      </c>
      <c r="L892" s="10" t="s">
        <v>77</v>
      </c>
      <c r="M892" s="10" t="s">
        <v>78</v>
      </c>
      <c r="N892" s="19">
        <v>891</v>
      </c>
    </row>
    <row r="893" spans="1:14" x14ac:dyDescent="0.2">
      <c r="A893" s="8" t="s">
        <v>1769</v>
      </c>
      <c r="B893" s="9" t="s">
        <v>1770</v>
      </c>
      <c r="C893" s="10" t="s">
        <v>157</v>
      </c>
      <c r="D893" s="9" t="s">
        <v>207</v>
      </c>
      <c r="E893" s="9" t="s">
        <v>1166</v>
      </c>
      <c r="F893" s="11">
        <v>62000</v>
      </c>
      <c r="G893" s="10" t="s">
        <v>24</v>
      </c>
      <c r="H893" s="10" t="s">
        <v>25</v>
      </c>
      <c r="I893" s="13"/>
      <c r="J893" s="13"/>
      <c r="K893" s="10" t="s">
        <v>541</v>
      </c>
      <c r="L893" s="10" t="s">
        <v>77</v>
      </c>
      <c r="M893" s="10" t="s">
        <v>78</v>
      </c>
      <c r="N893" s="19">
        <v>892</v>
      </c>
    </row>
    <row r="894" spans="1:14" x14ac:dyDescent="0.2">
      <c r="A894" s="8" t="s">
        <v>1771</v>
      </c>
      <c r="B894" s="9" t="s">
        <v>531</v>
      </c>
      <c r="C894" s="10" t="s">
        <v>186</v>
      </c>
      <c r="D894" s="9" t="s">
        <v>207</v>
      </c>
      <c r="E894" s="9" t="s">
        <v>949</v>
      </c>
      <c r="F894" s="11">
        <v>62000</v>
      </c>
      <c r="G894" s="14" t="s">
        <v>24</v>
      </c>
      <c r="H894" s="14" t="s">
        <v>25</v>
      </c>
      <c r="I894" s="12"/>
      <c r="J894" s="12"/>
      <c r="K894" s="14" t="s">
        <v>541</v>
      </c>
      <c r="L894" s="10" t="s">
        <v>77</v>
      </c>
      <c r="M894" s="10" t="s">
        <v>78</v>
      </c>
      <c r="N894" s="19">
        <v>893</v>
      </c>
    </row>
    <row r="895" spans="1:14" x14ac:dyDescent="0.2">
      <c r="A895" s="8" t="s">
        <v>1772</v>
      </c>
      <c r="B895" s="9" t="s">
        <v>243</v>
      </c>
      <c r="C895" s="10" t="s">
        <v>157</v>
      </c>
      <c r="D895" s="9" t="s">
        <v>207</v>
      </c>
      <c r="E895" s="9" t="s">
        <v>453</v>
      </c>
      <c r="F895" s="11">
        <v>62000</v>
      </c>
      <c r="G895" s="10" t="s">
        <v>24</v>
      </c>
      <c r="H895" s="10" t="s">
        <v>25</v>
      </c>
      <c r="I895" s="13"/>
      <c r="J895" s="13"/>
      <c r="K895" s="10" t="s">
        <v>541</v>
      </c>
      <c r="L895" s="10" t="s">
        <v>77</v>
      </c>
      <c r="M895" s="10" t="s">
        <v>78</v>
      </c>
      <c r="N895" s="19">
        <v>894</v>
      </c>
    </row>
    <row r="896" spans="1:14" hidden="1" x14ac:dyDescent="0.2">
      <c r="A896" s="8" t="s">
        <v>1773</v>
      </c>
      <c r="B896" s="9" t="s">
        <v>1774</v>
      </c>
      <c r="C896" s="10" t="s">
        <v>24</v>
      </c>
      <c r="D896" s="9" t="s">
        <v>1775</v>
      </c>
      <c r="E896" s="9" t="s">
        <v>1335</v>
      </c>
      <c r="F896" s="11">
        <v>61984</v>
      </c>
      <c r="G896" s="10" t="s">
        <v>24</v>
      </c>
      <c r="H896" s="10" t="s">
        <v>25</v>
      </c>
      <c r="I896" s="13"/>
      <c r="J896" s="13"/>
      <c r="K896" s="10" t="s">
        <v>26</v>
      </c>
      <c r="L896" s="10" t="s">
        <v>27</v>
      </c>
      <c r="M896" s="10" t="s">
        <v>28</v>
      </c>
      <c r="N896" s="19">
        <v>895</v>
      </c>
    </row>
    <row r="897" spans="1:14" x14ac:dyDescent="0.2">
      <c r="A897" s="8" t="s">
        <v>1776</v>
      </c>
      <c r="B897" s="9" t="s">
        <v>548</v>
      </c>
      <c r="C897" s="10" t="s">
        <v>294</v>
      </c>
      <c r="D897" s="9" t="s">
        <v>207</v>
      </c>
      <c r="E897" s="9" t="s">
        <v>466</v>
      </c>
      <c r="F897" s="11">
        <v>61977</v>
      </c>
      <c r="G897" s="14" t="s">
        <v>24</v>
      </c>
      <c r="H897" s="14" t="s">
        <v>25</v>
      </c>
      <c r="I897" s="13"/>
      <c r="J897" s="13"/>
      <c r="K897" s="14" t="s">
        <v>541</v>
      </c>
      <c r="L897" s="10" t="s">
        <v>77</v>
      </c>
      <c r="M897" s="10" t="s">
        <v>78</v>
      </c>
      <c r="N897" s="19">
        <v>896</v>
      </c>
    </row>
    <row r="898" spans="1:14" x14ac:dyDescent="0.2">
      <c r="A898" s="8" t="s">
        <v>1777</v>
      </c>
      <c r="B898" s="9" t="s">
        <v>1778</v>
      </c>
      <c r="C898" s="10" t="s">
        <v>45</v>
      </c>
      <c r="D898" s="9" t="s">
        <v>207</v>
      </c>
      <c r="E898" s="9" t="s">
        <v>490</v>
      </c>
      <c r="F898" s="11">
        <v>61963</v>
      </c>
      <c r="G898" s="10" t="s">
        <v>75</v>
      </c>
      <c r="H898" s="10" t="s">
        <v>25</v>
      </c>
      <c r="I898" s="12"/>
      <c r="J898" s="12"/>
      <c r="K898" s="10" t="s">
        <v>76</v>
      </c>
      <c r="L898" s="10" t="s">
        <v>77</v>
      </c>
      <c r="M898" s="10" t="s">
        <v>78</v>
      </c>
      <c r="N898" s="19">
        <v>897</v>
      </c>
    </row>
    <row r="899" spans="1:14" x14ac:dyDescent="0.2">
      <c r="A899" s="8" t="s">
        <v>1779</v>
      </c>
      <c r="B899" s="9" t="s">
        <v>262</v>
      </c>
      <c r="C899" s="10" t="s">
        <v>166</v>
      </c>
      <c r="D899" s="9" t="s">
        <v>148</v>
      </c>
      <c r="E899" s="9" t="s">
        <v>1039</v>
      </c>
      <c r="F899" s="11">
        <v>61950</v>
      </c>
      <c r="G899" s="10" t="s">
        <v>75</v>
      </c>
      <c r="H899" s="10" t="s">
        <v>25</v>
      </c>
      <c r="I899" s="13"/>
      <c r="J899" s="13"/>
      <c r="K899" s="10" t="s">
        <v>76</v>
      </c>
      <c r="L899" s="10" t="s">
        <v>77</v>
      </c>
      <c r="M899" s="10" t="s">
        <v>78</v>
      </c>
      <c r="N899" s="19">
        <v>898</v>
      </c>
    </row>
    <row r="900" spans="1:14" hidden="1" x14ac:dyDescent="0.2">
      <c r="A900" s="8" t="s">
        <v>1780</v>
      </c>
      <c r="B900" s="9" t="s">
        <v>1781</v>
      </c>
      <c r="C900" s="10" t="s">
        <v>157</v>
      </c>
      <c r="D900" s="9" t="s">
        <v>1782</v>
      </c>
      <c r="E900" s="9" t="s">
        <v>830</v>
      </c>
      <c r="F900" s="11">
        <v>61891</v>
      </c>
      <c r="G900" s="10" t="s">
        <v>24</v>
      </c>
      <c r="H900" s="10" t="s">
        <v>25</v>
      </c>
      <c r="I900" s="13"/>
      <c r="J900" s="13"/>
      <c r="K900" s="10" t="s">
        <v>26</v>
      </c>
      <c r="L900" s="10" t="s">
        <v>27</v>
      </c>
      <c r="M900" s="10" t="s">
        <v>28</v>
      </c>
      <c r="N900" s="19">
        <v>899</v>
      </c>
    </row>
    <row r="901" spans="1:14" x14ac:dyDescent="0.2">
      <c r="A901" s="8" t="s">
        <v>1783</v>
      </c>
      <c r="B901" s="9" t="s">
        <v>1784</v>
      </c>
      <c r="C901" s="10" t="s">
        <v>54</v>
      </c>
      <c r="D901" s="37" t="s">
        <v>2724</v>
      </c>
      <c r="E901" s="9" t="s">
        <v>587</v>
      </c>
      <c r="F901" s="11">
        <v>61877</v>
      </c>
      <c r="G901" s="10" t="s">
        <v>24</v>
      </c>
      <c r="H901" s="10" t="s">
        <v>25</v>
      </c>
      <c r="I901" s="13"/>
      <c r="J901" s="13"/>
      <c r="K901" s="10" t="s">
        <v>541</v>
      </c>
      <c r="L901" s="10" t="s">
        <v>77</v>
      </c>
      <c r="M901" s="10" t="s">
        <v>78</v>
      </c>
      <c r="N901" s="19">
        <v>900</v>
      </c>
    </row>
    <row r="902" spans="1:14" x14ac:dyDescent="0.2">
      <c r="A902" s="8" t="s">
        <v>1785</v>
      </c>
      <c r="B902" s="9" t="s">
        <v>88</v>
      </c>
      <c r="C902" s="10" t="s">
        <v>197</v>
      </c>
      <c r="D902" s="9" t="s">
        <v>699</v>
      </c>
      <c r="E902" s="9" t="s">
        <v>1786</v>
      </c>
      <c r="F902" s="11">
        <v>61785</v>
      </c>
      <c r="G902" s="10" t="s">
        <v>24</v>
      </c>
      <c r="H902" s="10" t="s">
        <v>25</v>
      </c>
      <c r="I902" s="13"/>
      <c r="J902" s="13"/>
      <c r="K902" s="10" t="s">
        <v>541</v>
      </c>
      <c r="L902" s="10" t="s">
        <v>77</v>
      </c>
      <c r="M902" s="10" t="s">
        <v>78</v>
      </c>
      <c r="N902" s="19">
        <v>901</v>
      </c>
    </row>
    <row r="903" spans="1:14" hidden="1" x14ac:dyDescent="0.2">
      <c r="A903" s="8" t="s">
        <v>1787</v>
      </c>
      <c r="B903" s="9" t="s">
        <v>1788</v>
      </c>
      <c r="C903" s="10" t="s">
        <v>54</v>
      </c>
      <c r="D903" s="9" t="s">
        <v>877</v>
      </c>
      <c r="E903" s="9" t="s">
        <v>154</v>
      </c>
      <c r="F903" s="11">
        <v>61764</v>
      </c>
      <c r="G903" s="10" t="s">
        <v>24</v>
      </c>
      <c r="H903" s="10" t="s">
        <v>25</v>
      </c>
      <c r="I903" s="13"/>
      <c r="J903" s="13"/>
      <c r="K903" s="10" t="s">
        <v>26</v>
      </c>
      <c r="L903" s="10" t="s">
        <v>27</v>
      </c>
      <c r="M903" s="10" t="s">
        <v>28</v>
      </c>
      <c r="N903" s="19">
        <v>902</v>
      </c>
    </row>
    <row r="904" spans="1:14" x14ac:dyDescent="0.2">
      <c r="A904" s="8" t="s">
        <v>57</v>
      </c>
      <c r="B904" s="9" t="s">
        <v>1789</v>
      </c>
      <c r="C904" s="10" t="s">
        <v>101</v>
      </c>
      <c r="D904" s="9" t="s">
        <v>591</v>
      </c>
      <c r="E904" s="9" t="s">
        <v>360</v>
      </c>
      <c r="F904" s="11">
        <v>61726</v>
      </c>
      <c r="G904" s="10" t="s">
        <v>24</v>
      </c>
      <c r="H904" s="10" t="s">
        <v>25</v>
      </c>
      <c r="I904" s="12"/>
      <c r="J904" s="12"/>
      <c r="K904" s="10" t="s">
        <v>541</v>
      </c>
      <c r="L904" s="10" t="s">
        <v>77</v>
      </c>
      <c r="M904" s="10" t="s">
        <v>78</v>
      </c>
      <c r="N904" s="19">
        <v>903</v>
      </c>
    </row>
    <row r="905" spans="1:14" hidden="1" x14ac:dyDescent="0.2">
      <c r="A905" s="8" t="s">
        <v>1790</v>
      </c>
      <c r="B905" s="9" t="s">
        <v>495</v>
      </c>
      <c r="C905" s="10" t="s">
        <v>157</v>
      </c>
      <c r="D905" s="9" t="s">
        <v>1791</v>
      </c>
      <c r="E905" s="9" t="s">
        <v>280</v>
      </c>
      <c r="F905" s="13">
        <v>61701</v>
      </c>
      <c r="G905" s="18" t="s">
        <v>24</v>
      </c>
      <c r="H905" s="18" t="s">
        <v>25</v>
      </c>
      <c r="I905" s="12"/>
      <c r="J905" s="12"/>
      <c r="K905" s="18" t="s">
        <v>26</v>
      </c>
      <c r="L905" s="14" t="s">
        <v>27</v>
      </c>
      <c r="M905" s="14" t="s">
        <v>28</v>
      </c>
      <c r="N905" s="19">
        <v>904</v>
      </c>
    </row>
    <row r="906" spans="1:14" x14ac:dyDescent="0.2">
      <c r="A906" s="8" t="s">
        <v>1792</v>
      </c>
      <c r="B906" s="9" t="s">
        <v>169</v>
      </c>
      <c r="C906" s="10" t="s">
        <v>81</v>
      </c>
      <c r="D906" s="9" t="s">
        <v>769</v>
      </c>
      <c r="E906" s="9" t="s">
        <v>381</v>
      </c>
      <c r="F906" s="12">
        <v>61650</v>
      </c>
      <c r="G906" s="10" t="s">
        <v>24</v>
      </c>
      <c r="H906" s="18" t="s">
        <v>25</v>
      </c>
      <c r="I906" s="12"/>
      <c r="J906" s="12"/>
      <c r="K906" s="18" t="s">
        <v>541</v>
      </c>
      <c r="L906" s="10" t="s">
        <v>77</v>
      </c>
      <c r="M906" s="10" t="s">
        <v>78</v>
      </c>
      <c r="N906" s="19">
        <v>905</v>
      </c>
    </row>
    <row r="907" spans="1:14" hidden="1" x14ac:dyDescent="0.2">
      <c r="A907" s="8" t="s">
        <v>1057</v>
      </c>
      <c r="B907" s="9" t="s">
        <v>611</v>
      </c>
      <c r="C907" s="10" t="s">
        <v>157</v>
      </c>
      <c r="D907" s="9" t="s">
        <v>1709</v>
      </c>
      <c r="E907" s="9" t="s">
        <v>1479</v>
      </c>
      <c r="F907" s="11">
        <v>61632</v>
      </c>
      <c r="G907" s="10" t="s">
        <v>24</v>
      </c>
      <c r="H907" s="10" t="s">
        <v>25</v>
      </c>
      <c r="I907" s="12"/>
      <c r="J907" s="12"/>
      <c r="K907" s="10" t="s">
        <v>26</v>
      </c>
      <c r="L907" s="10" t="s">
        <v>27</v>
      </c>
      <c r="M907" s="10" t="s">
        <v>28</v>
      </c>
      <c r="N907" s="19">
        <v>906</v>
      </c>
    </row>
    <row r="908" spans="1:14" hidden="1" x14ac:dyDescent="0.2">
      <c r="A908" s="8" t="s">
        <v>1793</v>
      </c>
      <c r="B908" s="9" t="s">
        <v>590</v>
      </c>
      <c r="C908" s="10" t="s">
        <v>166</v>
      </c>
      <c r="D908" s="9" t="s">
        <v>1794</v>
      </c>
      <c r="E908" s="9" t="s">
        <v>67</v>
      </c>
      <c r="F908" s="11">
        <v>61632</v>
      </c>
      <c r="G908" s="10" t="s">
        <v>24</v>
      </c>
      <c r="H908" s="10" t="s">
        <v>25</v>
      </c>
      <c r="I908" s="13"/>
      <c r="J908" s="13"/>
      <c r="K908" s="10" t="s">
        <v>26</v>
      </c>
      <c r="L908" s="10" t="s">
        <v>27</v>
      </c>
      <c r="M908" s="10" t="s">
        <v>28</v>
      </c>
      <c r="N908" s="19">
        <v>907</v>
      </c>
    </row>
    <row r="909" spans="1:14" x14ac:dyDescent="0.2">
      <c r="A909" s="8" t="s">
        <v>1795</v>
      </c>
      <c r="B909" s="9" t="s">
        <v>946</v>
      </c>
      <c r="C909" s="10" t="s">
        <v>41</v>
      </c>
      <c r="D909" s="9" t="s">
        <v>148</v>
      </c>
      <c r="E909" s="9" t="s">
        <v>1039</v>
      </c>
      <c r="F909" s="11">
        <v>61564</v>
      </c>
      <c r="G909" s="10" t="s">
        <v>24</v>
      </c>
      <c r="H909" s="10" t="s">
        <v>25</v>
      </c>
      <c r="I909" s="13"/>
      <c r="J909" s="13"/>
      <c r="K909" s="10" t="s">
        <v>541</v>
      </c>
      <c r="L909" s="10" t="s">
        <v>77</v>
      </c>
      <c r="M909" s="10" t="s">
        <v>78</v>
      </c>
      <c r="N909" s="19">
        <v>908</v>
      </c>
    </row>
    <row r="910" spans="1:14" x14ac:dyDescent="0.2">
      <c r="A910" s="8" t="s">
        <v>1796</v>
      </c>
      <c r="B910" s="9" t="s">
        <v>1797</v>
      </c>
      <c r="C910" s="14"/>
      <c r="D910" s="9" t="s">
        <v>148</v>
      </c>
      <c r="E910" s="9" t="s">
        <v>1039</v>
      </c>
      <c r="F910" s="11">
        <v>61558</v>
      </c>
      <c r="G910" s="10" t="s">
        <v>24</v>
      </c>
      <c r="H910" s="10" t="s">
        <v>25</v>
      </c>
      <c r="I910" s="13"/>
      <c r="J910" s="13"/>
      <c r="K910" s="10" t="s">
        <v>541</v>
      </c>
      <c r="L910" s="10" t="s">
        <v>77</v>
      </c>
      <c r="M910" s="10" t="s">
        <v>78</v>
      </c>
      <c r="N910" s="19">
        <v>909</v>
      </c>
    </row>
    <row r="911" spans="1:14" x14ac:dyDescent="0.2">
      <c r="A911" s="8" t="s">
        <v>1798</v>
      </c>
      <c r="B911" s="9" t="s">
        <v>277</v>
      </c>
      <c r="C911" s="10" t="s">
        <v>157</v>
      </c>
      <c r="D911" s="9" t="s">
        <v>591</v>
      </c>
      <c r="E911" s="9" t="s">
        <v>376</v>
      </c>
      <c r="F911" s="11">
        <v>61536</v>
      </c>
      <c r="G911" s="10" t="s">
        <v>24</v>
      </c>
      <c r="H911" s="10" t="s">
        <v>25</v>
      </c>
      <c r="I911" s="13"/>
      <c r="J911" s="13"/>
      <c r="K911" s="10" t="s">
        <v>541</v>
      </c>
      <c r="L911" s="10" t="s">
        <v>77</v>
      </c>
      <c r="M911" s="10" t="s">
        <v>78</v>
      </c>
      <c r="N911" s="19">
        <v>910</v>
      </c>
    </row>
    <row r="912" spans="1:14" x14ac:dyDescent="0.2">
      <c r="A912" s="8" t="s">
        <v>745</v>
      </c>
      <c r="B912" s="9" t="s">
        <v>1432</v>
      </c>
      <c r="C912" s="10" t="s">
        <v>54</v>
      </c>
      <c r="D912" s="9" t="s">
        <v>207</v>
      </c>
      <c r="E912" s="9" t="s">
        <v>566</v>
      </c>
      <c r="F912" s="12">
        <v>61503</v>
      </c>
      <c r="G912" s="18" t="s">
        <v>24</v>
      </c>
      <c r="H912" s="18" t="s">
        <v>25</v>
      </c>
      <c r="I912" s="12"/>
      <c r="J912" s="12"/>
      <c r="K912" s="18" t="s">
        <v>541</v>
      </c>
      <c r="L912" s="10" t="s">
        <v>77</v>
      </c>
      <c r="M912" s="10" t="s">
        <v>78</v>
      </c>
      <c r="N912" s="19">
        <v>911</v>
      </c>
    </row>
    <row r="913" spans="1:14" x14ac:dyDescent="0.2">
      <c r="A913" s="8" t="s">
        <v>803</v>
      </c>
      <c r="B913" s="9" t="s">
        <v>760</v>
      </c>
      <c r="C913" s="10" t="s">
        <v>75</v>
      </c>
      <c r="D913" s="9" t="s">
        <v>769</v>
      </c>
      <c r="E913" s="9" t="s">
        <v>229</v>
      </c>
      <c r="F913" s="11">
        <v>61495</v>
      </c>
      <c r="G913" s="10" t="s">
        <v>24</v>
      </c>
      <c r="H913" s="10" t="s">
        <v>25</v>
      </c>
      <c r="I913" s="13"/>
      <c r="J913" s="13"/>
      <c r="K913" s="10" t="s">
        <v>541</v>
      </c>
      <c r="L913" s="10" t="s">
        <v>77</v>
      </c>
      <c r="M913" s="10" t="s">
        <v>78</v>
      </c>
      <c r="N913" s="19">
        <v>912</v>
      </c>
    </row>
    <row r="914" spans="1:14" hidden="1" x14ac:dyDescent="0.2">
      <c r="A914" s="8" t="s">
        <v>1799</v>
      </c>
      <c r="B914" s="9" t="s">
        <v>1800</v>
      </c>
      <c r="C914" s="10" t="s">
        <v>45</v>
      </c>
      <c r="D914" s="9" t="s">
        <v>1801</v>
      </c>
      <c r="E914" s="9" t="s">
        <v>142</v>
      </c>
      <c r="F914" s="11">
        <v>61445</v>
      </c>
      <c r="G914" s="10" t="s">
        <v>24</v>
      </c>
      <c r="H914" s="10" t="s">
        <v>25</v>
      </c>
      <c r="I914" s="13"/>
      <c r="J914" s="12"/>
      <c r="K914" s="15" t="s">
        <v>1</v>
      </c>
      <c r="L914" s="10" t="s">
        <v>27</v>
      </c>
      <c r="M914" s="10" t="s">
        <v>28</v>
      </c>
      <c r="N914" s="19">
        <v>913</v>
      </c>
    </row>
    <row r="915" spans="1:14" x14ac:dyDescent="0.2">
      <c r="A915" s="16" t="s">
        <v>1802</v>
      </c>
      <c r="B915" s="17" t="s">
        <v>1803</v>
      </c>
      <c r="C915" s="10" t="s">
        <v>166</v>
      </c>
      <c r="D915" s="17" t="s">
        <v>769</v>
      </c>
      <c r="E915" s="17" t="s">
        <v>231</v>
      </c>
      <c r="F915" s="13">
        <v>61390</v>
      </c>
      <c r="G915" s="10" t="s">
        <v>75</v>
      </c>
      <c r="H915" s="10" t="s">
        <v>25</v>
      </c>
      <c r="I915" s="12"/>
      <c r="J915" s="12"/>
      <c r="K915" s="14" t="s">
        <v>76</v>
      </c>
      <c r="L915" s="14" t="s">
        <v>77</v>
      </c>
      <c r="M915" s="14" t="s">
        <v>78</v>
      </c>
      <c r="N915" s="19">
        <v>914</v>
      </c>
    </row>
    <row r="916" spans="1:14" x14ac:dyDescent="0.2">
      <c r="A916" s="8" t="s">
        <v>1804</v>
      </c>
      <c r="B916" s="9" t="s">
        <v>714</v>
      </c>
      <c r="C916" s="10" t="s">
        <v>45</v>
      </c>
      <c r="D916" s="9" t="s">
        <v>207</v>
      </c>
      <c r="E916" s="9" t="s">
        <v>569</v>
      </c>
      <c r="F916" s="11">
        <v>61377</v>
      </c>
      <c r="G916" s="10" t="s">
        <v>24</v>
      </c>
      <c r="H916" s="10" t="s">
        <v>25</v>
      </c>
      <c r="I916" s="13"/>
      <c r="J916" s="13"/>
      <c r="K916" s="10" t="s">
        <v>541</v>
      </c>
      <c r="L916" s="10" t="s">
        <v>77</v>
      </c>
      <c r="M916" s="10" t="s">
        <v>78</v>
      </c>
      <c r="N916" s="19">
        <v>915</v>
      </c>
    </row>
    <row r="917" spans="1:14" x14ac:dyDescent="0.2">
      <c r="A917" s="8" t="s">
        <v>1805</v>
      </c>
      <c r="B917" s="9" t="s">
        <v>448</v>
      </c>
      <c r="C917" s="10" t="s">
        <v>166</v>
      </c>
      <c r="D917" s="9" t="s">
        <v>699</v>
      </c>
      <c r="E917" s="9" t="s">
        <v>1786</v>
      </c>
      <c r="F917" s="11">
        <v>61356</v>
      </c>
      <c r="G917" s="10" t="s">
        <v>24</v>
      </c>
      <c r="H917" s="10" t="s">
        <v>25</v>
      </c>
      <c r="I917" s="13"/>
      <c r="J917" s="13"/>
      <c r="K917" s="10" t="s">
        <v>541</v>
      </c>
      <c r="L917" s="10" t="s">
        <v>77</v>
      </c>
      <c r="M917" s="10" t="s">
        <v>78</v>
      </c>
      <c r="N917" s="19">
        <v>916</v>
      </c>
    </row>
    <row r="918" spans="1:14" x14ac:dyDescent="0.2">
      <c r="A918" s="8" t="s">
        <v>1806</v>
      </c>
      <c r="B918" s="9" t="s">
        <v>771</v>
      </c>
      <c r="C918" s="10" t="s">
        <v>54</v>
      </c>
      <c r="D918" s="9" t="s">
        <v>699</v>
      </c>
      <c r="E918" s="9" t="s">
        <v>1786</v>
      </c>
      <c r="F918" s="11">
        <v>61355</v>
      </c>
      <c r="G918" s="10" t="s">
        <v>24</v>
      </c>
      <c r="H918" s="10" t="s">
        <v>25</v>
      </c>
      <c r="I918" s="13"/>
      <c r="J918" s="13"/>
      <c r="K918" s="10" t="s">
        <v>541</v>
      </c>
      <c r="L918" s="10" t="s">
        <v>77</v>
      </c>
      <c r="M918" s="10" t="s">
        <v>78</v>
      </c>
      <c r="N918" s="19">
        <v>917</v>
      </c>
    </row>
    <row r="919" spans="1:14" x14ac:dyDescent="0.2">
      <c r="A919" s="8" t="s">
        <v>1807</v>
      </c>
      <c r="B919" s="9" t="s">
        <v>1808</v>
      </c>
      <c r="C919" s="14"/>
      <c r="D919" s="9" t="s">
        <v>207</v>
      </c>
      <c r="E919" s="9" t="s">
        <v>324</v>
      </c>
      <c r="F919" s="11">
        <v>61303</v>
      </c>
      <c r="G919" s="10" t="s">
        <v>24</v>
      </c>
      <c r="H919" s="10" t="s">
        <v>25</v>
      </c>
      <c r="I919" s="13"/>
      <c r="J919" s="13"/>
      <c r="K919" s="10" t="s">
        <v>541</v>
      </c>
      <c r="L919" s="10" t="s">
        <v>77</v>
      </c>
      <c r="M919" s="10" t="s">
        <v>78</v>
      </c>
      <c r="N919" s="19">
        <v>918</v>
      </c>
    </row>
    <row r="920" spans="1:14" hidden="1" x14ac:dyDescent="0.2">
      <c r="A920" s="8" t="s">
        <v>1809</v>
      </c>
      <c r="B920" s="9" t="s">
        <v>993</v>
      </c>
      <c r="C920" s="10" t="s">
        <v>45</v>
      </c>
      <c r="D920" s="9" t="s">
        <v>1810</v>
      </c>
      <c r="E920" s="9" t="s">
        <v>1811</v>
      </c>
      <c r="F920" s="11">
        <v>61200</v>
      </c>
      <c r="G920" s="10" t="s">
        <v>24</v>
      </c>
      <c r="H920" s="10" t="s">
        <v>25</v>
      </c>
      <c r="I920" s="13"/>
      <c r="J920" s="12"/>
      <c r="K920" s="15" t="s">
        <v>1</v>
      </c>
      <c r="L920" s="10" t="s">
        <v>27</v>
      </c>
      <c r="M920" s="10" t="s">
        <v>28</v>
      </c>
      <c r="N920" s="19">
        <v>919</v>
      </c>
    </row>
    <row r="921" spans="1:14" hidden="1" x14ac:dyDescent="0.2">
      <c r="A921" s="8" t="s">
        <v>1812</v>
      </c>
      <c r="B921" s="9" t="s">
        <v>1071</v>
      </c>
      <c r="C921" s="14"/>
      <c r="D921" s="9" t="s">
        <v>1813</v>
      </c>
      <c r="E921" s="9" t="s">
        <v>94</v>
      </c>
      <c r="F921" s="11">
        <v>61200</v>
      </c>
      <c r="G921" s="10" t="s">
        <v>24</v>
      </c>
      <c r="H921" s="10" t="s">
        <v>25</v>
      </c>
      <c r="I921" s="12"/>
      <c r="J921" s="12"/>
      <c r="K921" s="10" t="s">
        <v>26</v>
      </c>
      <c r="L921" s="10" t="s">
        <v>27</v>
      </c>
      <c r="M921" s="10" t="s">
        <v>28</v>
      </c>
      <c r="N921" s="19">
        <v>920</v>
      </c>
    </row>
    <row r="922" spans="1:14" x14ac:dyDescent="0.2">
      <c r="A922" s="8" t="s">
        <v>1361</v>
      </c>
      <c r="B922" s="9" t="s">
        <v>287</v>
      </c>
      <c r="C922" s="10" t="s">
        <v>157</v>
      </c>
      <c r="D922" s="9" t="s">
        <v>699</v>
      </c>
      <c r="E922" s="9" t="s">
        <v>522</v>
      </c>
      <c r="F922" s="11">
        <v>61176</v>
      </c>
      <c r="G922" s="10" t="s">
        <v>75</v>
      </c>
      <c r="H922" s="18" t="s">
        <v>25</v>
      </c>
      <c r="I922" s="12"/>
      <c r="J922" s="12"/>
      <c r="K922" s="14" t="s">
        <v>76</v>
      </c>
      <c r="L922" s="14" t="s">
        <v>77</v>
      </c>
      <c r="M922" s="14" t="s">
        <v>78</v>
      </c>
      <c r="N922" s="19">
        <v>921</v>
      </c>
    </row>
    <row r="923" spans="1:14" hidden="1" x14ac:dyDescent="0.2">
      <c r="A923" s="8" t="s">
        <v>1814</v>
      </c>
      <c r="B923" s="9" t="s">
        <v>277</v>
      </c>
      <c r="C923" s="10" t="s">
        <v>45</v>
      </c>
      <c r="D923" s="9" t="s">
        <v>1815</v>
      </c>
      <c r="E923" s="9" t="s">
        <v>70</v>
      </c>
      <c r="F923" s="11">
        <v>61173</v>
      </c>
      <c r="G923" s="14" t="s">
        <v>24</v>
      </c>
      <c r="H923" s="14" t="s">
        <v>25</v>
      </c>
      <c r="I923" s="12"/>
      <c r="J923" s="12"/>
      <c r="K923" s="14" t="s">
        <v>26</v>
      </c>
      <c r="L923" s="10" t="s">
        <v>27</v>
      </c>
      <c r="M923" s="10" t="s">
        <v>28</v>
      </c>
      <c r="N923" s="19">
        <v>922</v>
      </c>
    </row>
    <row r="924" spans="1:14" x14ac:dyDescent="0.2">
      <c r="A924" s="8" t="s">
        <v>1816</v>
      </c>
      <c r="B924" s="9" t="s">
        <v>282</v>
      </c>
      <c r="C924" s="14"/>
      <c r="D924" s="9" t="s">
        <v>699</v>
      </c>
      <c r="E924" s="9" t="s">
        <v>174</v>
      </c>
      <c r="F924" s="11">
        <v>61036</v>
      </c>
      <c r="G924" s="10" t="s">
        <v>75</v>
      </c>
      <c r="H924" s="10" t="s">
        <v>25</v>
      </c>
      <c r="I924" s="13"/>
      <c r="J924" s="13"/>
      <c r="K924" s="10" t="s">
        <v>76</v>
      </c>
      <c r="L924" s="10" t="s">
        <v>77</v>
      </c>
      <c r="M924" s="10" t="s">
        <v>78</v>
      </c>
      <c r="N924" s="19">
        <v>923</v>
      </c>
    </row>
    <row r="925" spans="1:14" hidden="1" x14ac:dyDescent="0.2">
      <c r="A925" s="8" t="s">
        <v>783</v>
      </c>
      <c r="B925" s="9" t="s">
        <v>1817</v>
      </c>
      <c r="C925" s="10" t="s">
        <v>210</v>
      </c>
      <c r="D925" s="9" t="s">
        <v>1818</v>
      </c>
      <c r="E925" s="9" t="s">
        <v>1646</v>
      </c>
      <c r="F925" s="11">
        <v>61002</v>
      </c>
      <c r="G925" s="14" t="s">
        <v>24</v>
      </c>
      <c r="H925" s="14" t="s">
        <v>25</v>
      </c>
      <c r="I925" s="13"/>
      <c r="J925" s="13"/>
      <c r="K925" s="14" t="s">
        <v>26</v>
      </c>
      <c r="L925" s="10" t="s">
        <v>27</v>
      </c>
      <c r="M925" s="10" t="s">
        <v>28</v>
      </c>
      <c r="N925" s="19">
        <v>924</v>
      </c>
    </row>
    <row r="926" spans="1:14" hidden="1" x14ac:dyDescent="0.2">
      <c r="A926" s="8" t="s">
        <v>1819</v>
      </c>
      <c r="B926" s="9" t="s">
        <v>1141</v>
      </c>
      <c r="C926" s="14"/>
      <c r="D926" s="9" t="s">
        <v>379</v>
      </c>
      <c r="E926" s="9" t="s">
        <v>519</v>
      </c>
      <c r="F926" s="11">
        <v>61000</v>
      </c>
      <c r="G926" s="10" t="s">
        <v>24</v>
      </c>
      <c r="H926" s="10" t="s">
        <v>25</v>
      </c>
      <c r="I926" s="13"/>
      <c r="J926" s="13"/>
      <c r="K926" s="10" t="s">
        <v>26</v>
      </c>
      <c r="L926" s="10" t="s">
        <v>27</v>
      </c>
      <c r="M926" s="10" t="s">
        <v>28</v>
      </c>
      <c r="N926" s="19">
        <v>925</v>
      </c>
    </row>
    <row r="927" spans="1:14" x14ac:dyDescent="0.2">
      <c r="A927" s="8" t="s">
        <v>1820</v>
      </c>
      <c r="B927" s="9" t="s">
        <v>53</v>
      </c>
      <c r="C927" s="10" t="s">
        <v>81</v>
      </c>
      <c r="D927" s="9" t="s">
        <v>207</v>
      </c>
      <c r="E927" s="9" t="s">
        <v>290</v>
      </c>
      <c r="F927" s="11">
        <v>60944</v>
      </c>
      <c r="G927" s="14" t="s">
        <v>24</v>
      </c>
      <c r="H927" s="14" t="s">
        <v>25</v>
      </c>
      <c r="I927" s="12"/>
      <c r="J927" s="12"/>
      <c r="K927" s="14" t="s">
        <v>541</v>
      </c>
      <c r="L927" s="10" t="s">
        <v>77</v>
      </c>
      <c r="M927" s="10" t="s">
        <v>78</v>
      </c>
      <c r="N927" s="19">
        <v>926</v>
      </c>
    </row>
    <row r="928" spans="1:14" hidden="1" x14ac:dyDescent="0.2">
      <c r="A928" s="8" t="s">
        <v>1821</v>
      </c>
      <c r="B928" s="9" t="s">
        <v>540</v>
      </c>
      <c r="C928" s="10" t="s">
        <v>197</v>
      </c>
      <c r="D928" s="9" t="s">
        <v>1822</v>
      </c>
      <c r="E928" s="9" t="s">
        <v>1646</v>
      </c>
      <c r="F928" s="11">
        <v>60894</v>
      </c>
      <c r="G928" s="10" t="s">
        <v>24</v>
      </c>
      <c r="H928" s="10" t="s">
        <v>25</v>
      </c>
      <c r="I928" s="11">
        <v>8955</v>
      </c>
      <c r="J928" s="13"/>
      <c r="K928" s="10" t="s">
        <v>26</v>
      </c>
      <c r="L928" s="10" t="s">
        <v>27</v>
      </c>
      <c r="M928" s="10" t="s">
        <v>28</v>
      </c>
      <c r="N928" s="19">
        <v>927</v>
      </c>
    </row>
    <row r="929" spans="1:14" x14ac:dyDescent="0.2">
      <c r="A929" s="8" t="s">
        <v>1823</v>
      </c>
      <c r="B929" s="9" t="s">
        <v>1824</v>
      </c>
      <c r="C929" s="10" t="s">
        <v>101</v>
      </c>
      <c r="D929" s="9" t="s">
        <v>769</v>
      </c>
      <c r="E929" s="17" t="s">
        <v>219</v>
      </c>
      <c r="F929" s="13">
        <v>60890</v>
      </c>
      <c r="G929" s="18" t="s">
        <v>24</v>
      </c>
      <c r="H929" s="18" t="s">
        <v>25</v>
      </c>
      <c r="I929" s="12"/>
      <c r="J929" s="12"/>
      <c r="K929" s="18" t="s">
        <v>541</v>
      </c>
      <c r="L929" s="14" t="s">
        <v>77</v>
      </c>
      <c r="M929" s="14" t="s">
        <v>78</v>
      </c>
      <c r="N929" s="19">
        <v>928</v>
      </c>
    </row>
    <row r="930" spans="1:14" hidden="1" x14ac:dyDescent="0.2">
      <c r="A930" s="8" t="s">
        <v>1825</v>
      </c>
      <c r="B930" s="9" t="s">
        <v>1826</v>
      </c>
      <c r="C930" s="10" t="s">
        <v>197</v>
      </c>
      <c r="D930" s="9" t="s">
        <v>1827</v>
      </c>
      <c r="E930" s="9" t="s">
        <v>319</v>
      </c>
      <c r="F930" s="11">
        <v>60854</v>
      </c>
      <c r="G930" s="10" t="s">
        <v>24</v>
      </c>
      <c r="H930" s="10" t="s">
        <v>25</v>
      </c>
      <c r="I930" s="13"/>
      <c r="J930" s="13"/>
      <c r="K930" s="10" t="s">
        <v>26</v>
      </c>
      <c r="L930" s="10" t="s">
        <v>27</v>
      </c>
      <c r="M930" s="10" t="s">
        <v>28</v>
      </c>
      <c r="N930" s="19">
        <v>929</v>
      </c>
    </row>
    <row r="931" spans="1:14" hidden="1" x14ac:dyDescent="0.2">
      <c r="A931" s="8" t="s">
        <v>1828</v>
      </c>
      <c r="B931" s="9" t="s">
        <v>716</v>
      </c>
      <c r="C931" s="10" t="s">
        <v>81</v>
      </c>
      <c r="D931" s="9" t="s">
        <v>1829</v>
      </c>
      <c r="E931" s="9" t="s">
        <v>70</v>
      </c>
      <c r="F931" s="11">
        <v>60790</v>
      </c>
      <c r="G931" s="10" t="s">
        <v>24</v>
      </c>
      <c r="H931" s="10" t="s">
        <v>25</v>
      </c>
      <c r="I931" s="13"/>
      <c r="J931" s="13"/>
      <c r="K931" s="10" t="s">
        <v>26</v>
      </c>
      <c r="L931" s="10" t="s">
        <v>27</v>
      </c>
      <c r="M931" s="10" t="s">
        <v>28</v>
      </c>
      <c r="N931" s="19">
        <v>930</v>
      </c>
    </row>
    <row r="932" spans="1:14" hidden="1" x14ac:dyDescent="0.2">
      <c r="A932" s="16" t="s">
        <v>1830</v>
      </c>
      <c r="B932" s="17" t="s">
        <v>118</v>
      </c>
      <c r="C932" s="14"/>
      <c r="D932" s="17" t="s">
        <v>1829</v>
      </c>
      <c r="E932" s="17" t="s">
        <v>70</v>
      </c>
      <c r="F932" s="13">
        <v>60790</v>
      </c>
      <c r="G932" s="14" t="s">
        <v>24</v>
      </c>
      <c r="H932" s="14" t="s">
        <v>25</v>
      </c>
      <c r="I932" s="13"/>
      <c r="J932" s="13"/>
      <c r="K932" s="14" t="s">
        <v>26</v>
      </c>
      <c r="L932" s="14" t="s">
        <v>27</v>
      </c>
      <c r="M932" s="14" t="s">
        <v>28</v>
      </c>
      <c r="N932" s="19">
        <v>931</v>
      </c>
    </row>
    <row r="933" spans="1:14" hidden="1" x14ac:dyDescent="0.2">
      <c r="A933" s="8" t="s">
        <v>1831</v>
      </c>
      <c r="B933" s="9" t="s">
        <v>771</v>
      </c>
      <c r="C933" s="10" t="s">
        <v>41</v>
      </c>
      <c r="D933" s="9" t="s">
        <v>1832</v>
      </c>
      <c r="E933" s="9" t="s">
        <v>663</v>
      </c>
      <c r="F933" s="11">
        <v>60786</v>
      </c>
      <c r="G933" s="10" t="s">
        <v>24</v>
      </c>
      <c r="H933" s="10" t="s">
        <v>25</v>
      </c>
      <c r="I933" s="12"/>
      <c r="J933" s="12"/>
      <c r="K933" s="10" t="s">
        <v>26</v>
      </c>
      <c r="L933" s="10" t="s">
        <v>27</v>
      </c>
      <c r="M933" s="10" t="s">
        <v>28</v>
      </c>
      <c r="N933" s="19">
        <v>932</v>
      </c>
    </row>
    <row r="934" spans="1:14" x14ac:dyDescent="0.2">
      <c r="A934" s="8" t="s">
        <v>1833</v>
      </c>
      <c r="B934" s="9" t="s">
        <v>53</v>
      </c>
      <c r="C934" s="10" t="s">
        <v>75</v>
      </c>
      <c r="D934" s="9" t="s">
        <v>699</v>
      </c>
      <c r="E934" s="9" t="s">
        <v>1039</v>
      </c>
      <c r="F934" s="11">
        <v>60782</v>
      </c>
      <c r="G934" s="10" t="s">
        <v>24</v>
      </c>
      <c r="H934" s="10" t="s">
        <v>25</v>
      </c>
      <c r="I934" s="13"/>
      <c r="J934" s="13"/>
      <c r="K934" s="10" t="s">
        <v>541</v>
      </c>
      <c r="L934" s="10" t="s">
        <v>77</v>
      </c>
      <c r="M934" s="10" t="s">
        <v>78</v>
      </c>
      <c r="N934" s="19">
        <v>933</v>
      </c>
    </row>
    <row r="935" spans="1:14" hidden="1" x14ac:dyDescent="0.2">
      <c r="A935" s="8" t="s">
        <v>1533</v>
      </c>
      <c r="B935" s="9" t="s">
        <v>20</v>
      </c>
      <c r="C935" s="10" t="s">
        <v>216</v>
      </c>
      <c r="D935" s="9" t="s">
        <v>1834</v>
      </c>
      <c r="E935" s="9" t="s">
        <v>167</v>
      </c>
      <c r="F935" s="11">
        <v>60649</v>
      </c>
      <c r="G935" s="10" t="s">
        <v>24</v>
      </c>
      <c r="H935" s="10" t="s">
        <v>25</v>
      </c>
      <c r="I935" s="13"/>
      <c r="J935" s="12"/>
      <c r="K935" s="15" t="s">
        <v>1</v>
      </c>
      <c r="L935" s="10" t="s">
        <v>27</v>
      </c>
      <c r="M935" s="10" t="s">
        <v>28</v>
      </c>
      <c r="N935" s="19">
        <v>934</v>
      </c>
    </row>
    <row r="936" spans="1:14" hidden="1" x14ac:dyDescent="0.2">
      <c r="A936" s="16" t="s">
        <v>1835</v>
      </c>
      <c r="B936" s="17" t="s">
        <v>262</v>
      </c>
      <c r="C936" s="10" t="s">
        <v>45</v>
      </c>
      <c r="D936" s="17" t="s">
        <v>1827</v>
      </c>
      <c r="E936" s="17" t="s">
        <v>319</v>
      </c>
      <c r="F936" s="13">
        <v>60639</v>
      </c>
      <c r="G936" s="14" t="s">
        <v>24</v>
      </c>
      <c r="H936" s="14" t="s">
        <v>25</v>
      </c>
      <c r="I936" s="13"/>
      <c r="J936" s="13"/>
      <c r="K936" s="14" t="s">
        <v>26</v>
      </c>
      <c r="L936" s="14" t="s">
        <v>27</v>
      </c>
      <c r="M936" s="14" t="s">
        <v>28</v>
      </c>
      <c r="N936" s="19">
        <v>935</v>
      </c>
    </row>
    <row r="937" spans="1:14" x14ac:dyDescent="0.2">
      <c r="A937" s="8" t="s">
        <v>1836</v>
      </c>
      <c r="B937" s="9" t="s">
        <v>1837</v>
      </c>
      <c r="C937" s="10" t="s">
        <v>157</v>
      </c>
      <c r="D937" s="9" t="s">
        <v>769</v>
      </c>
      <c r="E937" s="9" t="s">
        <v>522</v>
      </c>
      <c r="F937" s="11">
        <v>60590</v>
      </c>
      <c r="G937" s="10" t="s">
        <v>24</v>
      </c>
      <c r="H937" s="10" t="s">
        <v>25</v>
      </c>
      <c r="I937" s="13"/>
      <c r="J937" s="13"/>
      <c r="K937" s="10" t="s">
        <v>541</v>
      </c>
      <c r="L937" s="10" t="s">
        <v>77</v>
      </c>
      <c r="M937" s="10" t="s">
        <v>78</v>
      </c>
      <c r="N937" s="19">
        <v>936</v>
      </c>
    </row>
    <row r="938" spans="1:14" hidden="1" x14ac:dyDescent="0.2">
      <c r="A938" s="16" t="s">
        <v>1838</v>
      </c>
      <c r="B938" s="9" t="s">
        <v>1839</v>
      </c>
      <c r="C938" s="14"/>
      <c r="D938" s="17" t="s">
        <v>1840</v>
      </c>
      <c r="E938" s="9" t="s">
        <v>174</v>
      </c>
      <c r="F938" s="13">
        <v>60567</v>
      </c>
      <c r="G938" s="14" t="s">
        <v>24</v>
      </c>
      <c r="H938" s="14" t="s">
        <v>25</v>
      </c>
      <c r="I938" s="13"/>
      <c r="J938" s="13"/>
      <c r="K938" s="14" t="s">
        <v>26</v>
      </c>
      <c r="L938" s="14" t="s">
        <v>27</v>
      </c>
      <c r="M938" s="14" t="s">
        <v>28</v>
      </c>
      <c r="N938" s="19">
        <v>937</v>
      </c>
    </row>
    <row r="939" spans="1:14" hidden="1" x14ac:dyDescent="0.2">
      <c r="A939" s="8" t="s">
        <v>1841</v>
      </c>
      <c r="B939" s="9" t="s">
        <v>243</v>
      </c>
      <c r="C939" s="14"/>
      <c r="D939" s="9" t="s">
        <v>1842</v>
      </c>
      <c r="E939" s="9" t="s">
        <v>1084</v>
      </c>
      <c r="F939" s="11">
        <v>60538</v>
      </c>
      <c r="G939" s="10" t="s">
        <v>24</v>
      </c>
      <c r="H939" s="10" t="s">
        <v>25</v>
      </c>
      <c r="I939" s="13"/>
      <c r="J939" s="13"/>
      <c r="K939" s="10" t="s">
        <v>26</v>
      </c>
      <c r="L939" s="10" t="s">
        <v>27</v>
      </c>
      <c r="M939" s="10" t="s">
        <v>28</v>
      </c>
      <c r="N939" s="19">
        <v>938</v>
      </c>
    </row>
    <row r="940" spans="1:14" x14ac:dyDescent="0.2">
      <c r="A940" s="8" t="s">
        <v>1843</v>
      </c>
      <c r="B940" s="9" t="s">
        <v>105</v>
      </c>
      <c r="C940" s="10" t="s">
        <v>210</v>
      </c>
      <c r="D940" s="9" t="s">
        <v>699</v>
      </c>
      <c r="E940" s="9" t="s">
        <v>376</v>
      </c>
      <c r="F940" s="11">
        <v>60506</v>
      </c>
      <c r="G940" s="10" t="s">
        <v>24</v>
      </c>
      <c r="H940" s="10" t="s">
        <v>25</v>
      </c>
      <c r="I940" s="13"/>
      <c r="J940" s="13"/>
      <c r="K940" s="10" t="s">
        <v>541</v>
      </c>
      <c r="L940" s="10" t="s">
        <v>77</v>
      </c>
      <c r="M940" s="10" t="s">
        <v>78</v>
      </c>
      <c r="N940" s="19">
        <v>939</v>
      </c>
    </row>
    <row r="941" spans="1:14" x14ac:dyDescent="0.2">
      <c r="A941" s="8" t="s">
        <v>1844</v>
      </c>
      <c r="B941" s="9" t="s">
        <v>1416</v>
      </c>
      <c r="C941" s="10" t="s">
        <v>54</v>
      </c>
      <c r="D941" s="9" t="s">
        <v>769</v>
      </c>
      <c r="E941" s="9" t="s">
        <v>354</v>
      </c>
      <c r="F941" s="11">
        <v>60502</v>
      </c>
      <c r="G941" s="10" t="s">
        <v>24</v>
      </c>
      <c r="H941" s="10" t="s">
        <v>25</v>
      </c>
      <c r="I941" s="13"/>
      <c r="J941" s="13"/>
      <c r="K941" s="10" t="s">
        <v>541</v>
      </c>
      <c r="L941" s="10" t="s">
        <v>77</v>
      </c>
      <c r="M941" s="10" t="s">
        <v>78</v>
      </c>
      <c r="N941" s="19">
        <v>940</v>
      </c>
    </row>
    <row r="942" spans="1:14" hidden="1" x14ac:dyDescent="0.2">
      <c r="A942" s="8" t="s">
        <v>1845</v>
      </c>
      <c r="B942" s="9" t="s">
        <v>647</v>
      </c>
      <c r="C942" s="10" t="s">
        <v>81</v>
      </c>
      <c r="D942" s="9" t="s">
        <v>1846</v>
      </c>
      <c r="E942" s="9" t="s">
        <v>1760</v>
      </c>
      <c r="F942" s="11">
        <v>60424</v>
      </c>
      <c r="G942" s="10" t="s">
        <v>24</v>
      </c>
      <c r="H942" s="10" t="s">
        <v>25</v>
      </c>
      <c r="I942" s="13"/>
      <c r="J942" s="13"/>
      <c r="K942" s="10" t="s">
        <v>26</v>
      </c>
      <c r="L942" s="10" t="s">
        <v>27</v>
      </c>
      <c r="M942" s="10" t="s">
        <v>28</v>
      </c>
      <c r="N942" s="19">
        <v>941</v>
      </c>
    </row>
    <row r="943" spans="1:14" x14ac:dyDescent="0.2">
      <c r="A943" s="8" t="s">
        <v>1847</v>
      </c>
      <c r="B943" s="9" t="s">
        <v>1848</v>
      </c>
      <c r="C943" s="10" t="s">
        <v>101</v>
      </c>
      <c r="D943" s="9" t="s">
        <v>699</v>
      </c>
      <c r="E943" s="9" t="s">
        <v>354</v>
      </c>
      <c r="F943" s="11">
        <v>60407</v>
      </c>
      <c r="G943" s="10" t="s">
        <v>24</v>
      </c>
      <c r="H943" s="10" t="s">
        <v>25</v>
      </c>
      <c r="I943" s="11">
        <v>1000</v>
      </c>
      <c r="J943" s="13"/>
      <c r="K943" s="10" t="s">
        <v>541</v>
      </c>
      <c r="L943" s="10" t="s">
        <v>77</v>
      </c>
      <c r="M943" s="10" t="s">
        <v>78</v>
      </c>
      <c r="N943" s="19">
        <v>942</v>
      </c>
    </row>
    <row r="944" spans="1:14" x14ac:dyDescent="0.2">
      <c r="A944" s="8" t="s">
        <v>1849</v>
      </c>
      <c r="B944" s="9" t="s">
        <v>1850</v>
      </c>
      <c r="C944" s="10" t="s">
        <v>75</v>
      </c>
      <c r="D944" s="9" t="s">
        <v>699</v>
      </c>
      <c r="E944" s="9" t="s">
        <v>1786</v>
      </c>
      <c r="F944" s="11">
        <v>60403</v>
      </c>
      <c r="G944" s="10" t="s">
        <v>24</v>
      </c>
      <c r="H944" s="10" t="s">
        <v>25</v>
      </c>
      <c r="I944" s="13"/>
      <c r="J944" s="13"/>
      <c r="K944" s="10" t="s">
        <v>541</v>
      </c>
      <c r="L944" s="10" t="s">
        <v>77</v>
      </c>
      <c r="M944" s="10" t="s">
        <v>78</v>
      </c>
      <c r="N944" s="19">
        <v>943</v>
      </c>
    </row>
    <row r="945" spans="1:14" hidden="1" x14ac:dyDescent="0.2">
      <c r="A945" s="8" t="s">
        <v>1851</v>
      </c>
      <c r="B945" s="9" t="s">
        <v>1852</v>
      </c>
      <c r="C945" s="10" t="s">
        <v>157</v>
      </c>
      <c r="D945" s="9" t="s">
        <v>1853</v>
      </c>
      <c r="E945" s="9" t="s">
        <v>113</v>
      </c>
      <c r="F945" s="13">
        <v>60373</v>
      </c>
      <c r="G945" s="10" t="s">
        <v>24</v>
      </c>
      <c r="H945" s="18" t="s">
        <v>25</v>
      </c>
      <c r="I945" s="13"/>
      <c r="J945" s="13"/>
      <c r="K945" s="14" t="s">
        <v>1446</v>
      </c>
      <c r="L945" s="14" t="s">
        <v>27</v>
      </c>
      <c r="M945" s="10" t="s">
        <v>28</v>
      </c>
      <c r="N945" s="19">
        <v>944</v>
      </c>
    </row>
    <row r="946" spans="1:14" hidden="1" x14ac:dyDescent="0.2">
      <c r="A946" s="8" t="s">
        <v>1854</v>
      </c>
      <c r="B946" s="9" t="s">
        <v>1855</v>
      </c>
      <c r="C946" s="10" t="s">
        <v>54</v>
      </c>
      <c r="D946" s="9" t="s">
        <v>1856</v>
      </c>
      <c r="E946" s="9" t="s">
        <v>1857</v>
      </c>
      <c r="F946" s="11">
        <v>60215</v>
      </c>
      <c r="G946" s="18" t="s">
        <v>24</v>
      </c>
      <c r="H946" s="18" t="s">
        <v>25</v>
      </c>
      <c r="I946" s="12"/>
      <c r="J946" s="12"/>
      <c r="K946" s="18" t="s">
        <v>26</v>
      </c>
      <c r="L946" s="10" t="s">
        <v>27</v>
      </c>
      <c r="M946" s="10" t="s">
        <v>28</v>
      </c>
      <c r="N946" s="19">
        <v>945</v>
      </c>
    </row>
    <row r="947" spans="1:14" hidden="1" x14ac:dyDescent="0.2">
      <c r="A947" s="8" t="s">
        <v>567</v>
      </c>
      <c r="B947" s="9" t="s">
        <v>1858</v>
      </c>
      <c r="C947" s="10" t="s">
        <v>54</v>
      </c>
      <c r="D947" s="9" t="s">
        <v>1859</v>
      </c>
      <c r="E947" s="9" t="s">
        <v>1860</v>
      </c>
      <c r="F947" s="11">
        <v>60215</v>
      </c>
      <c r="G947" s="10" t="s">
        <v>24</v>
      </c>
      <c r="H947" s="10" t="s">
        <v>25</v>
      </c>
      <c r="I947" s="12"/>
      <c r="J947" s="12"/>
      <c r="K947" s="10" t="s">
        <v>26</v>
      </c>
      <c r="L947" s="10" t="s">
        <v>27</v>
      </c>
      <c r="M947" s="10" t="s">
        <v>28</v>
      </c>
      <c r="N947" s="19">
        <v>946</v>
      </c>
    </row>
    <row r="948" spans="1:14" x14ac:dyDescent="0.2">
      <c r="A948" s="8" t="s">
        <v>901</v>
      </c>
      <c r="B948" s="9" t="s">
        <v>129</v>
      </c>
      <c r="C948" s="10" t="s">
        <v>157</v>
      </c>
      <c r="D948" s="9" t="s">
        <v>699</v>
      </c>
      <c r="E948" s="9" t="s">
        <v>529</v>
      </c>
      <c r="F948" s="11">
        <v>60206</v>
      </c>
      <c r="G948" s="18" t="s">
        <v>24</v>
      </c>
      <c r="H948" s="18" t="s">
        <v>25</v>
      </c>
      <c r="I948" s="12"/>
      <c r="J948" s="12"/>
      <c r="K948" s="18" t="s">
        <v>541</v>
      </c>
      <c r="L948" s="10" t="s">
        <v>77</v>
      </c>
      <c r="M948" s="10" t="s">
        <v>78</v>
      </c>
      <c r="N948" s="19">
        <v>947</v>
      </c>
    </row>
    <row r="949" spans="1:14" x14ac:dyDescent="0.2">
      <c r="A949" s="8" t="s">
        <v>1789</v>
      </c>
      <c r="B949" s="9" t="s">
        <v>218</v>
      </c>
      <c r="C949" s="14"/>
      <c r="D949" s="9" t="s">
        <v>699</v>
      </c>
      <c r="E949" s="9" t="s">
        <v>1786</v>
      </c>
      <c r="F949" s="11">
        <v>60202</v>
      </c>
      <c r="G949" s="18" t="s">
        <v>24</v>
      </c>
      <c r="H949" s="18" t="s">
        <v>25</v>
      </c>
      <c r="I949" s="12"/>
      <c r="J949" s="12"/>
      <c r="K949" s="18" t="s">
        <v>541</v>
      </c>
      <c r="L949" s="10" t="s">
        <v>77</v>
      </c>
      <c r="M949" s="10" t="s">
        <v>78</v>
      </c>
      <c r="N949" s="19">
        <v>948</v>
      </c>
    </row>
    <row r="950" spans="1:14" x14ac:dyDescent="0.2">
      <c r="A950" s="8" t="s">
        <v>1861</v>
      </c>
      <c r="B950" s="9" t="s">
        <v>442</v>
      </c>
      <c r="C950" s="14"/>
      <c r="D950" s="9" t="s">
        <v>591</v>
      </c>
      <c r="E950" s="9" t="s">
        <v>677</v>
      </c>
      <c r="F950" s="12">
        <v>60196</v>
      </c>
      <c r="G950" s="10" t="s">
        <v>75</v>
      </c>
      <c r="H950" s="18" t="s">
        <v>25</v>
      </c>
      <c r="I950" s="12"/>
      <c r="J950" s="12"/>
      <c r="K950" s="18" t="s">
        <v>76</v>
      </c>
      <c r="L950" s="10" t="s">
        <v>77</v>
      </c>
      <c r="M950" s="10" t="s">
        <v>78</v>
      </c>
      <c r="N950" s="19">
        <v>949</v>
      </c>
    </row>
    <row r="951" spans="1:14" hidden="1" x14ac:dyDescent="0.2">
      <c r="A951" s="8" t="s">
        <v>1862</v>
      </c>
      <c r="B951" s="9" t="s">
        <v>1863</v>
      </c>
      <c r="C951" s="14"/>
      <c r="D951" s="9" t="s">
        <v>1864</v>
      </c>
      <c r="E951" s="9" t="s">
        <v>738</v>
      </c>
      <c r="F951" s="13">
        <v>60147</v>
      </c>
      <c r="G951" s="14" t="s">
        <v>24</v>
      </c>
      <c r="H951" s="14" t="s">
        <v>25</v>
      </c>
      <c r="I951" s="12"/>
      <c r="J951" s="12"/>
      <c r="K951" s="14" t="s">
        <v>26</v>
      </c>
      <c r="L951" s="10" t="s">
        <v>27</v>
      </c>
      <c r="M951" s="10" t="s">
        <v>28</v>
      </c>
      <c r="N951" s="19">
        <v>950</v>
      </c>
    </row>
    <row r="952" spans="1:14" hidden="1" x14ac:dyDescent="0.2">
      <c r="A952" s="8" t="s">
        <v>100</v>
      </c>
      <c r="B952" s="9" t="s">
        <v>980</v>
      </c>
      <c r="C952" s="10" t="s">
        <v>41</v>
      </c>
      <c r="D952" s="9" t="s">
        <v>1865</v>
      </c>
      <c r="E952" s="9" t="s">
        <v>1395</v>
      </c>
      <c r="F952" s="11">
        <v>60145</v>
      </c>
      <c r="G952" s="10" t="s">
        <v>24</v>
      </c>
      <c r="H952" s="10" t="s">
        <v>25</v>
      </c>
      <c r="I952" s="13"/>
      <c r="J952" s="13"/>
      <c r="K952" s="10" t="s">
        <v>26</v>
      </c>
      <c r="L952" s="10" t="s">
        <v>27</v>
      </c>
      <c r="M952" s="10" t="s">
        <v>28</v>
      </c>
      <c r="N952" s="19">
        <v>951</v>
      </c>
    </row>
    <row r="953" spans="1:14" x14ac:dyDescent="0.2">
      <c r="A953" s="8" t="s">
        <v>465</v>
      </c>
      <c r="B953" s="9" t="s">
        <v>1866</v>
      </c>
      <c r="C953" s="10" t="s">
        <v>54</v>
      </c>
      <c r="D953" s="17" t="s">
        <v>207</v>
      </c>
      <c r="E953" s="17" t="s">
        <v>496</v>
      </c>
      <c r="F953" s="11">
        <v>60138</v>
      </c>
      <c r="G953" s="10" t="s">
        <v>75</v>
      </c>
      <c r="H953" s="18" t="s">
        <v>25</v>
      </c>
      <c r="I953" s="12"/>
      <c r="J953" s="12"/>
      <c r="K953" s="14" t="s">
        <v>76</v>
      </c>
      <c r="L953" s="14" t="s">
        <v>77</v>
      </c>
      <c r="M953" s="14" t="s">
        <v>78</v>
      </c>
      <c r="N953" s="19">
        <v>952</v>
      </c>
    </row>
    <row r="954" spans="1:14" hidden="1" x14ac:dyDescent="0.2">
      <c r="A954" s="8" t="s">
        <v>974</v>
      </c>
      <c r="B954" s="9" t="s">
        <v>72</v>
      </c>
      <c r="C954" s="10" t="s">
        <v>210</v>
      </c>
      <c r="D954" s="9" t="s">
        <v>1829</v>
      </c>
      <c r="E954" s="9" t="s">
        <v>70</v>
      </c>
      <c r="F954" s="11">
        <v>60100</v>
      </c>
      <c r="G954" s="18" t="s">
        <v>24</v>
      </c>
      <c r="H954" s="18" t="s">
        <v>25</v>
      </c>
      <c r="I954" s="12"/>
      <c r="J954" s="12"/>
      <c r="K954" s="18" t="s">
        <v>26</v>
      </c>
      <c r="L954" s="10" t="s">
        <v>27</v>
      </c>
      <c r="M954" s="10" t="s">
        <v>28</v>
      </c>
      <c r="N954" s="19">
        <v>953</v>
      </c>
    </row>
    <row r="955" spans="1:14" x14ac:dyDescent="0.2">
      <c r="A955" s="8" t="s">
        <v>1867</v>
      </c>
      <c r="B955" s="9" t="s">
        <v>1868</v>
      </c>
      <c r="C955" s="10" t="s">
        <v>294</v>
      </c>
      <c r="D955" s="9" t="s">
        <v>769</v>
      </c>
      <c r="E955" s="9" t="s">
        <v>297</v>
      </c>
      <c r="F955" s="11">
        <v>60077</v>
      </c>
      <c r="G955" s="10" t="s">
        <v>24</v>
      </c>
      <c r="H955" s="10" t="s">
        <v>25</v>
      </c>
      <c r="I955" s="11">
        <v>1500</v>
      </c>
      <c r="J955" s="12"/>
      <c r="K955" s="15" t="s">
        <v>3</v>
      </c>
      <c r="L955" s="10" t="s">
        <v>77</v>
      </c>
      <c r="M955" s="10" t="s">
        <v>78</v>
      </c>
      <c r="N955" s="19">
        <v>954</v>
      </c>
    </row>
    <row r="956" spans="1:14" x14ac:dyDescent="0.2">
      <c r="A956" s="8" t="s">
        <v>1869</v>
      </c>
      <c r="B956" s="9" t="s">
        <v>784</v>
      </c>
      <c r="C956" s="10" t="s">
        <v>54</v>
      </c>
      <c r="D956" s="9" t="s">
        <v>1870</v>
      </c>
      <c r="E956" s="9" t="s">
        <v>1741</v>
      </c>
      <c r="F956" s="11">
        <v>60000</v>
      </c>
      <c r="G956" s="10" t="s">
        <v>75</v>
      </c>
      <c r="H956" s="18" t="s">
        <v>25</v>
      </c>
      <c r="I956" s="12"/>
      <c r="J956" s="12"/>
      <c r="K956" s="18" t="s">
        <v>76</v>
      </c>
      <c r="L956" s="10" t="s">
        <v>77</v>
      </c>
      <c r="M956" s="10" t="s">
        <v>78</v>
      </c>
      <c r="N956" s="19">
        <v>955</v>
      </c>
    </row>
    <row r="957" spans="1:14" x14ac:dyDescent="0.2">
      <c r="A957" s="8" t="s">
        <v>1871</v>
      </c>
      <c r="B957" s="9" t="s">
        <v>101</v>
      </c>
      <c r="C957" s="10" t="s">
        <v>41</v>
      </c>
      <c r="D957" s="9" t="s">
        <v>591</v>
      </c>
      <c r="E957" s="9" t="s">
        <v>496</v>
      </c>
      <c r="F957" s="11">
        <v>60000</v>
      </c>
      <c r="G957" s="10" t="s">
        <v>24</v>
      </c>
      <c r="H957" s="10" t="s">
        <v>25</v>
      </c>
      <c r="I957" s="12"/>
      <c r="J957" s="12"/>
      <c r="K957" s="10" t="s">
        <v>541</v>
      </c>
      <c r="L957" s="10" t="s">
        <v>77</v>
      </c>
      <c r="M957" s="10" t="s">
        <v>78</v>
      </c>
      <c r="N957" s="19">
        <v>956</v>
      </c>
    </row>
    <row r="958" spans="1:14" x14ac:dyDescent="0.2">
      <c r="A958" s="8" t="s">
        <v>1872</v>
      </c>
      <c r="B958" s="9" t="s">
        <v>317</v>
      </c>
      <c r="C958" s="14"/>
      <c r="D958" s="9" t="s">
        <v>591</v>
      </c>
      <c r="E958" s="9" t="s">
        <v>116</v>
      </c>
      <c r="F958" s="11">
        <v>60000</v>
      </c>
      <c r="G958" s="14" t="s">
        <v>75</v>
      </c>
      <c r="H958" s="14" t="s">
        <v>25</v>
      </c>
      <c r="I958" s="12"/>
      <c r="J958" s="12"/>
      <c r="K958" s="14" t="s">
        <v>76</v>
      </c>
      <c r="L958" s="10" t="s">
        <v>77</v>
      </c>
      <c r="M958" s="10" t="s">
        <v>78</v>
      </c>
      <c r="N958" s="19">
        <v>957</v>
      </c>
    </row>
    <row r="959" spans="1:14" x14ac:dyDescent="0.2">
      <c r="A959" s="8" t="s">
        <v>1873</v>
      </c>
      <c r="B959" s="9" t="s">
        <v>448</v>
      </c>
      <c r="C959" s="10" t="s">
        <v>21</v>
      </c>
      <c r="D959" s="9" t="s">
        <v>769</v>
      </c>
      <c r="E959" s="9" t="s">
        <v>324</v>
      </c>
      <c r="F959" s="11">
        <v>59893</v>
      </c>
      <c r="G959" s="10" t="s">
        <v>24</v>
      </c>
      <c r="H959" s="10" t="s">
        <v>25</v>
      </c>
      <c r="I959" s="13"/>
      <c r="J959" s="12"/>
      <c r="K959" s="15" t="s">
        <v>3</v>
      </c>
      <c r="L959" s="10" t="s">
        <v>77</v>
      </c>
      <c r="M959" s="10" t="s">
        <v>78</v>
      </c>
      <c r="N959" s="19">
        <v>958</v>
      </c>
    </row>
    <row r="960" spans="1:14" x14ac:dyDescent="0.2">
      <c r="A960" s="8" t="s">
        <v>565</v>
      </c>
      <c r="B960" s="17" t="s">
        <v>372</v>
      </c>
      <c r="C960" s="14" t="s">
        <v>197</v>
      </c>
      <c r="D960" s="17" t="s">
        <v>207</v>
      </c>
      <c r="E960" s="17" t="s">
        <v>786</v>
      </c>
      <c r="F960" s="13">
        <v>59884</v>
      </c>
      <c r="G960" s="14" t="s">
        <v>24</v>
      </c>
      <c r="H960" s="14" t="s">
        <v>25</v>
      </c>
      <c r="I960" s="11">
        <v>2600</v>
      </c>
      <c r="J960" s="13"/>
      <c r="K960" s="14" t="s">
        <v>541</v>
      </c>
      <c r="L960" s="14" t="s">
        <v>77</v>
      </c>
      <c r="M960" s="14" t="s">
        <v>78</v>
      </c>
      <c r="N960" s="19">
        <v>959</v>
      </c>
    </row>
    <row r="961" spans="1:14" x14ac:dyDescent="0.2">
      <c r="A961" s="8" t="s">
        <v>1874</v>
      </c>
      <c r="B961" s="9" t="s">
        <v>642</v>
      </c>
      <c r="C961" s="10" t="s">
        <v>101</v>
      </c>
      <c r="D961" s="9" t="s">
        <v>769</v>
      </c>
      <c r="E961" s="9" t="s">
        <v>453</v>
      </c>
      <c r="F961" s="11">
        <v>59834</v>
      </c>
      <c r="G961" s="10" t="s">
        <v>24</v>
      </c>
      <c r="H961" s="10" t="s">
        <v>25</v>
      </c>
      <c r="I961" s="13"/>
      <c r="J961" s="13"/>
      <c r="K961" s="10" t="s">
        <v>541</v>
      </c>
      <c r="L961" s="10" t="s">
        <v>77</v>
      </c>
      <c r="M961" s="10" t="s">
        <v>78</v>
      </c>
      <c r="N961" s="19">
        <v>960</v>
      </c>
    </row>
    <row r="962" spans="1:14" x14ac:dyDescent="0.2">
      <c r="A962" s="8" t="s">
        <v>1875</v>
      </c>
      <c r="B962" s="9" t="s">
        <v>1876</v>
      </c>
      <c r="C962" s="10" t="s">
        <v>54</v>
      </c>
      <c r="D962" s="9" t="s">
        <v>769</v>
      </c>
      <c r="E962" s="9" t="s">
        <v>1166</v>
      </c>
      <c r="F962" s="11">
        <v>59785</v>
      </c>
      <c r="G962" s="18" t="s">
        <v>24</v>
      </c>
      <c r="H962" s="18" t="s">
        <v>25</v>
      </c>
      <c r="I962" s="12"/>
      <c r="J962" s="12"/>
      <c r="K962" s="18" t="s">
        <v>541</v>
      </c>
      <c r="L962" s="10" t="s">
        <v>77</v>
      </c>
      <c r="M962" s="10" t="s">
        <v>78</v>
      </c>
      <c r="N962" s="19">
        <v>961</v>
      </c>
    </row>
    <row r="963" spans="1:14" hidden="1" x14ac:dyDescent="0.2">
      <c r="A963" s="8" t="s">
        <v>1877</v>
      </c>
      <c r="B963" s="9" t="s">
        <v>190</v>
      </c>
      <c r="C963" s="10" t="s">
        <v>24</v>
      </c>
      <c r="D963" s="9" t="s">
        <v>1878</v>
      </c>
      <c r="E963" s="9" t="s">
        <v>1108</v>
      </c>
      <c r="F963" s="11">
        <v>59777</v>
      </c>
      <c r="G963" s="10" t="s">
        <v>24</v>
      </c>
      <c r="H963" s="10" t="s">
        <v>25</v>
      </c>
      <c r="I963" s="13"/>
      <c r="J963" s="13"/>
      <c r="K963" s="10" t="s">
        <v>26</v>
      </c>
      <c r="L963" s="10" t="s">
        <v>27</v>
      </c>
      <c r="M963" s="10" t="s">
        <v>28</v>
      </c>
      <c r="N963" s="19">
        <v>962</v>
      </c>
    </row>
    <row r="964" spans="1:14" x14ac:dyDescent="0.2">
      <c r="A964" s="8" t="s">
        <v>1879</v>
      </c>
      <c r="B964" s="9" t="s">
        <v>586</v>
      </c>
      <c r="C964" s="10" t="s">
        <v>101</v>
      </c>
      <c r="D964" s="9" t="s">
        <v>699</v>
      </c>
      <c r="E964" s="9" t="s">
        <v>1786</v>
      </c>
      <c r="F964" s="11">
        <v>59770</v>
      </c>
      <c r="G964" s="10" t="s">
        <v>24</v>
      </c>
      <c r="H964" s="10" t="s">
        <v>25</v>
      </c>
      <c r="I964" s="13"/>
      <c r="J964" s="13"/>
      <c r="K964" s="10" t="s">
        <v>541</v>
      </c>
      <c r="L964" s="10" t="s">
        <v>77</v>
      </c>
      <c r="M964" s="10" t="s">
        <v>78</v>
      </c>
      <c r="N964" s="19">
        <v>963</v>
      </c>
    </row>
    <row r="965" spans="1:14" hidden="1" x14ac:dyDescent="0.2">
      <c r="A965" s="8" t="s">
        <v>1880</v>
      </c>
      <c r="B965" s="9" t="s">
        <v>1110</v>
      </c>
      <c r="C965" s="10" t="s">
        <v>54</v>
      </c>
      <c r="D965" s="9" t="s">
        <v>1881</v>
      </c>
      <c r="E965" s="9" t="s">
        <v>51</v>
      </c>
      <c r="F965" s="11">
        <v>59754</v>
      </c>
      <c r="G965" s="10" t="s">
        <v>24</v>
      </c>
      <c r="H965" s="10" t="s">
        <v>25</v>
      </c>
      <c r="I965" s="13"/>
      <c r="J965" s="13"/>
      <c r="K965" s="10" t="s">
        <v>26</v>
      </c>
      <c r="L965" s="10" t="s">
        <v>27</v>
      </c>
      <c r="M965" s="10" t="s">
        <v>28</v>
      </c>
      <c r="N965" s="19">
        <v>964</v>
      </c>
    </row>
    <row r="966" spans="1:14" x14ac:dyDescent="0.2">
      <c r="A966" s="8" t="s">
        <v>1882</v>
      </c>
      <c r="B966" s="9" t="s">
        <v>1883</v>
      </c>
      <c r="C966" s="10" t="s">
        <v>41</v>
      </c>
      <c r="D966" s="9" t="s">
        <v>207</v>
      </c>
      <c r="E966" s="9" t="s">
        <v>453</v>
      </c>
      <c r="F966" s="11">
        <v>59713</v>
      </c>
      <c r="G966" s="10" t="s">
        <v>75</v>
      </c>
      <c r="H966" s="10" t="s">
        <v>25</v>
      </c>
      <c r="I966" s="13"/>
      <c r="J966" s="13"/>
      <c r="K966" s="10" t="s">
        <v>76</v>
      </c>
      <c r="L966" s="10" t="s">
        <v>77</v>
      </c>
      <c r="M966" s="10" t="s">
        <v>78</v>
      </c>
      <c r="N966" s="19">
        <v>965</v>
      </c>
    </row>
    <row r="967" spans="1:14" hidden="1" x14ac:dyDescent="0.2">
      <c r="A967" s="8" t="s">
        <v>1884</v>
      </c>
      <c r="B967" s="9" t="s">
        <v>586</v>
      </c>
      <c r="C967" s="10" t="s">
        <v>31</v>
      </c>
      <c r="D967" s="9" t="s">
        <v>1885</v>
      </c>
      <c r="E967" s="9" t="s">
        <v>131</v>
      </c>
      <c r="F967" s="11">
        <v>59594</v>
      </c>
      <c r="G967" s="10" t="s">
        <v>24</v>
      </c>
      <c r="H967" s="10" t="s">
        <v>25</v>
      </c>
      <c r="I967" s="13"/>
      <c r="J967" s="13"/>
      <c r="K967" s="10" t="s">
        <v>26</v>
      </c>
      <c r="L967" s="10" t="s">
        <v>27</v>
      </c>
      <c r="M967" s="10" t="s">
        <v>28</v>
      </c>
      <c r="N967" s="19">
        <v>966</v>
      </c>
    </row>
    <row r="968" spans="1:14" hidden="1" x14ac:dyDescent="0.2">
      <c r="A968" s="8" t="s">
        <v>1886</v>
      </c>
      <c r="B968" s="9" t="s">
        <v>840</v>
      </c>
      <c r="C968" s="10" t="s">
        <v>21</v>
      </c>
      <c r="D968" s="9" t="s">
        <v>1887</v>
      </c>
      <c r="E968" s="9" t="s">
        <v>1888</v>
      </c>
      <c r="F968" s="13">
        <v>59560</v>
      </c>
      <c r="G968" s="18" t="s">
        <v>24</v>
      </c>
      <c r="H968" s="18" t="s">
        <v>25</v>
      </c>
      <c r="I968" s="12"/>
      <c r="J968" s="12"/>
      <c r="K968" s="18" t="s">
        <v>26</v>
      </c>
      <c r="L968" s="14" t="s">
        <v>27</v>
      </c>
      <c r="M968" s="14" t="s">
        <v>28</v>
      </c>
      <c r="N968" s="19">
        <v>967</v>
      </c>
    </row>
    <row r="969" spans="1:14" hidden="1" x14ac:dyDescent="0.2">
      <c r="A969" s="8" t="s">
        <v>1451</v>
      </c>
      <c r="B969" s="9" t="s">
        <v>20</v>
      </c>
      <c r="C969" s="14"/>
      <c r="D969" s="9" t="s">
        <v>1889</v>
      </c>
      <c r="E969" s="9" t="s">
        <v>1254</v>
      </c>
      <c r="F969" s="11">
        <v>59550</v>
      </c>
      <c r="G969" s="10" t="s">
        <v>24</v>
      </c>
      <c r="H969" s="10" t="s">
        <v>25</v>
      </c>
      <c r="I969" s="13"/>
      <c r="J969" s="13"/>
      <c r="K969" s="10" t="s">
        <v>26</v>
      </c>
      <c r="L969" s="10" t="s">
        <v>27</v>
      </c>
      <c r="M969" s="10" t="s">
        <v>28</v>
      </c>
      <c r="N969" s="19">
        <v>968</v>
      </c>
    </row>
    <row r="970" spans="1:14" x14ac:dyDescent="0.2">
      <c r="A970" s="8" t="s">
        <v>1890</v>
      </c>
      <c r="B970" s="9" t="s">
        <v>1891</v>
      </c>
      <c r="C970" s="10" t="s">
        <v>81</v>
      </c>
      <c r="D970" s="9" t="s">
        <v>591</v>
      </c>
      <c r="E970" s="9" t="s">
        <v>786</v>
      </c>
      <c r="F970" s="11">
        <v>59504</v>
      </c>
      <c r="G970" s="10" t="s">
        <v>24</v>
      </c>
      <c r="H970" s="10" t="s">
        <v>25</v>
      </c>
      <c r="I970" s="13"/>
      <c r="J970" s="13"/>
      <c r="K970" s="10" t="s">
        <v>541</v>
      </c>
      <c r="L970" s="10" t="s">
        <v>77</v>
      </c>
      <c r="M970" s="10" t="s">
        <v>78</v>
      </c>
      <c r="N970" s="19">
        <v>969</v>
      </c>
    </row>
    <row r="971" spans="1:14" x14ac:dyDescent="0.2">
      <c r="A971" s="8" t="s">
        <v>596</v>
      </c>
      <c r="B971" s="9" t="s">
        <v>611</v>
      </c>
      <c r="C971" s="10" t="s">
        <v>210</v>
      </c>
      <c r="D971" s="9" t="s">
        <v>1892</v>
      </c>
      <c r="E971" s="9" t="s">
        <v>297</v>
      </c>
      <c r="F971" s="11">
        <v>59470</v>
      </c>
      <c r="G971" s="10" t="s">
        <v>24</v>
      </c>
      <c r="H971" s="10" t="s">
        <v>25</v>
      </c>
      <c r="I971" s="13"/>
      <c r="J971" s="13"/>
      <c r="K971" s="10" t="s">
        <v>541</v>
      </c>
      <c r="L971" s="10" t="s">
        <v>27</v>
      </c>
      <c r="M971" s="10" t="s">
        <v>78</v>
      </c>
      <c r="N971" s="19">
        <v>970</v>
      </c>
    </row>
    <row r="972" spans="1:14" x14ac:dyDescent="0.2">
      <c r="A972" s="8" t="s">
        <v>1893</v>
      </c>
      <c r="B972" s="9" t="s">
        <v>118</v>
      </c>
      <c r="C972" s="10" t="s">
        <v>197</v>
      </c>
      <c r="D972" s="9" t="s">
        <v>769</v>
      </c>
      <c r="E972" s="9" t="s">
        <v>516</v>
      </c>
      <c r="F972" s="11">
        <v>59343</v>
      </c>
      <c r="G972" s="10" t="s">
        <v>75</v>
      </c>
      <c r="H972" s="10" t="s">
        <v>25</v>
      </c>
      <c r="I972" s="11">
        <v>2000</v>
      </c>
      <c r="J972" s="13"/>
      <c r="K972" s="10" t="s">
        <v>76</v>
      </c>
      <c r="L972" s="10" t="s">
        <v>77</v>
      </c>
      <c r="M972" s="10" t="s">
        <v>78</v>
      </c>
      <c r="N972" s="19">
        <v>971</v>
      </c>
    </row>
    <row r="973" spans="1:14" x14ac:dyDescent="0.2">
      <c r="A973" s="8" t="s">
        <v>1894</v>
      </c>
      <c r="B973" s="9" t="s">
        <v>312</v>
      </c>
      <c r="C973" s="10" t="s">
        <v>54</v>
      </c>
      <c r="D973" s="9" t="s">
        <v>591</v>
      </c>
      <c r="E973" s="9" t="s">
        <v>250</v>
      </c>
      <c r="F973" s="11">
        <v>59342</v>
      </c>
      <c r="G973" s="18" t="s">
        <v>75</v>
      </c>
      <c r="H973" s="18" t="s">
        <v>25</v>
      </c>
      <c r="I973" s="11"/>
      <c r="J973" s="12"/>
      <c r="K973" s="10" t="s">
        <v>76</v>
      </c>
      <c r="L973" s="10" t="s">
        <v>77</v>
      </c>
      <c r="M973" s="10" t="s">
        <v>78</v>
      </c>
      <c r="N973" s="19">
        <v>972</v>
      </c>
    </row>
    <row r="974" spans="1:14" x14ac:dyDescent="0.2">
      <c r="A974" s="8" t="s">
        <v>1134</v>
      </c>
      <c r="B974" s="9" t="s">
        <v>1895</v>
      </c>
      <c r="C974" s="10" t="s">
        <v>54</v>
      </c>
      <c r="D974" s="9" t="s">
        <v>207</v>
      </c>
      <c r="E974" s="9" t="s">
        <v>376</v>
      </c>
      <c r="F974" s="11">
        <v>59253</v>
      </c>
      <c r="G974" s="10" t="s">
        <v>24</v>
      </c>
      <c r="H974" s="10" t="s">
        <v>25</v>
      </c>
      <c r="I974" s="13"/>
      <c r="J974" s="13"/>
      <c r="K974" s="10" t="s">
        <v>541</v>
      </c>
      <c r="L974" s="10" t="s">
        <v>77</v>
      </c>
      <c r="M974" s="10" t="s">
        <v>78</v>
      </c>
      <c r="N974" s="19">
        <v>973</v>
      </c>
    </row>
    <row r="975" spans="1:14" hidden="1" x14ac:dyDescent="0.2">
      <c r="A975" s="8" t="s">
        <v>1896</v>
      </c>
      <c r="B975" s="9" t="s">
        <v>779</v>
      </c>
      <c r="C975" s="10" t="s">
        <v>24</v>
      </c>
      <c r="D975" s="9" t="s">
        <v>1897</v>
      </c>
      <c r="E975" s="9" t="s">
        <v>131</v>
      </c>
      <c r="F975" s="11">
        <v>59112</v>
      </c>
      <c r="G975" s="10" t="s">
        <v>24</v>
      </c>
      <c r="H975" s="10" t="s">
        <v>25</v>
      </c>
      <c r="I975" s="13"/>
      <c r="J975" s="13"/>
      <c r="K975" s="10" t="s">
        <v>26</v>
      </c>
      <c r="L975" s="10" t="s">
        <v>27</v>
      </c>
      <c r="M975" s="10" t="s">
        <v>28</v>
      </c>
      <c r="N975" s="19">
        <v>974</v>
      </c>
    </row>
    <row r="976" spans="1:14" hidden="1" x14ac:dyDescent="0.2">
      <c r="A976" s="8" t="s">
        <v>1898</v>
      </c>
      <c r="B976" s="9" t="s">
        <v>1899</v>
      </c>
      <c r="C976" s="10" t="s">
        <v>41</v>
      </c>
      <c r="D976" s="9" t="s">
        <v>1900</v>
      </c>
      <c r="E976" s="9" t="s">
        <v>127</v>
      </c>
      <c r="F976" s="11">
        <v>59040</v>
      </c>
      <c r="G976" s="10" t="s">
        <v>24</v>
      </c>
      <c r="H976" s="10" t="s">
        <v>25</v>
      </c>
      <c r="I976" s="13"/>
      <c r="J976" s="13"/>
      <c r="K976" s="10" t="s">
        <v>26</v>
      </c>
      <c r="L976" s="10" t="s">
        <v>27</v>
      </c>
      <c r="M976" s="10" t="s">
        <v>28</v>
      </c>
      <c r="N976" s="19">
        <v>975</v>
      </c>
    </row>
    <row r="977" spans="1:14" hidden="1" x14ac:dyDescent="0.2">
      <c r="A977" s="8" t="s">
        <v>1901</v>
      </c>
      <c r="B977" s="9" t="s">
        <v>1902</v>
      </c>
      <c r="C977" s="10" t="s">
        <v>54</v>
      </c>
      <c r="D977" s="9" t="s">
        <v>379</v>
      </c>
      <c r="E977" s="9" t="s">
        <v>401</v>
      </c>
      <c r="F977" s="11">
        <v>58976</v>
      </c>
      <c r="G977" s="10" t="s">
        <v>24</v>
      </c>
      <c r="H977" s="10" t="s">
        <v>25</v>
      </c>
      <c r="I977" s="13"/>
      <c r="J977" s="13"/>
      <c r="K977" s="10" t="s">
        <v>26</v>
      </c>
      <c r="L977" s="10" t="s">
        <v>27</v>
      </c>
      <c r="M977" s="10" t="s">
        <v>28</v>
      </c>
      <c r="N977" s="19">
        <v>976</v>
      </c>
    </row>
    <row r="978" spans="1:14" x14ac:dyDescent="0.2">
      <c r="A978" s="8" t="s">
        <v>1903</v>
      </c>
      <c r="B978" s="9" t="s">
        <v>53</v>
      </c>
      <c r="C978" s="10" t="s">
        <v>59</v>
      </c>
      <c r="D978" s="37" t="s">
        <v>2724</v>
      </c>
      <c r="E978" s="9" t="s">
        <v>453</v>
      </c>
      <c r="F978" s="11">
        <v>58941</v>
      </c>
      <c r="G978" s="10" t="s">
        <v>24</v>
      </c>
      <c r="H978" s="10" t="s">
        <v>25</v>
      </c>
      <c r="I978" s="13"/>
      <c r="J978" s="13"/>
      <c r="K978" s="10" t="s">
        <v>541</v>
      </c>
      <c r="L978" s="10" t="s">
        <v>77</v>
      </c>
      <c r="M978" s="10" t="s">
        <v>78</v>
      </c>
      <c r="N978" s="19">
        <v>977</v>
      </c>
    </row>
    <row r="979" spans="1:14" hidden="1" x14ac:dyDescent="0.2">
      <c r="A979" s="8" t="s">
        <v>1904</v>
      </c>
      <c r="B979" s="9" t="s">
        <v>88</v>
      </c>
      <c r="C979" s="10" t="s">
        <v>157</v>
      </c>
      <c r="D979" s="9" t="s">
        <v>1905</v>
      </c>
      <c r="E979" s="9" t="s">
        <v>463</v>
      </c>
      <c r="F979" s="11">
        <v>58919</v>
      </c>
      <c r="G979" s="10" t="s">
        <v>24</v>
      </c>
      <c r="H979" s="10" t="s">
        <v>25</v>
      </c>
      <c r="I979" s="13"/>
      <c r="J979" s="13"/>
      <c r="K979" s="10" t="s">
        <v>26</v>
      </c>
      <c r="L979" s="10" t="s">
        <v>27</v>
      </c>
      <c r="M979" s="10" t="s">
        <v>28</v>
      </c>
      <c r="N979" s="19">
        <v>978</v>
      </c>
    </row>
    <row r="980" spans="1:14" hidden="1" x14ac:dyDescent="0.2">
      <c r="A980" s="8" t="s">
        <v>1906</v>
      </c>
      <c r="B980" s="9" t="s">
        <v>1186</v>
      </c>
      <c r="C980" s="10" t="s">
        <v>186</v>
      </c>
      <c r="D980" s="9" t="s">
        <v>1907</v>
      </c>
      <c r="E980" s="9" t="s">
        <v>131</v>
      </c>
      <c r="F980" s="11">
        <v>58864</v>
      </c>
      <c r="G980" s="10" t="s">
        <v>24</v>
      </c>
      <c r="H980" s="10" t="s">
        <v>25</v>
      </c>
      <c r="I980" s="13"/>
      <c r="J980" s="13"/>
      <c r="K980" s="10" t="s">
        <v>26</v>
      </c>
      <c r="L980" s="10" t="s">
        <v>27</v>
      </c>
      <c r="M980" s="10" t="s">
        <v>28</v>
      </c>
      <c r="N980" s="19">
        <v>979</v>
      </c>
    </row>
    <row r="981" spans="1:14" x14ac:dyDescent="0.2">
      <c r="A981" s="8" t="s">
        <v>1908</v>
      </c>
      <c r="B981" s="9" t="s">
        <v>1909</v>
      </c>
      <c r="C981" s="10" t="s">
        <v>41</v>
      </c>
      <c r="D981" s="9" t="s">
        <v>699</v>
      </c>
      <c r="E981" s="9" t="s">
        <v>522</v>
      </c>
      <c r="F981" s="11">
        <v>58841</v>
      </c>
      <c r="G981" s="10" t="s">
        <v>75</v>
      </c>
      <c r="H981" s="10" t="s">
        <v>25</v>
      </c>
      <c r="I981" s="12"/>
      <c r="J981" s="12"/>
      <c r="K981" s="10" t="s">
        <v>76</v>
      </c>
      <c r="L981" s="10" t="s">
        <v>77</v>
      </c>
      <c r="M981" s="10" t="s">
        <v>78</v>
      </c>
      <c r="N981" s="19">
        <v>980</v>
      </c>
    </row>
    <row r="982" spans="1:14" x14ac:dyDescent="0.2">
      <c r="A982" s="8" t="s">
        <v>1910</v>
      </c>
      <c r="B982" s="9" t="s">
        <v>114</v>
      </c>
      <c r="C982" s="14"/>
      <c r="D982" s="9" t="s">
        <v>207</v>
      </c>
      <c r="E982" s="9" t="s">
        <v>758</v>
      </c>
      <c r="F982" s="12">
        <v>58817</v>
      </c>
      <c r="G982" s="18" t="s">
        <v>75</v>
      </c>
      <c r="H982" s="18" t="s">
        <v>25</v>
      </c>
      <c r="I982" s="12"/>
      <c r="J982" s="12"/>
      <c r="K982" s="18" t="s">
        <v>76</v>
      </c>
      <c r="L982" s="10" t="s">
        <v>77</v>
      </c>
      <c r="M982" s="14" t="s">
        <v>78</v>
      </c>
      <c r="N982" s="19">
        <v>981</v>
      </c>
    </row>
    <row r="983" spans="1:14" x14ac:dyDescent="0.2">
      <c r="A983" s="8" t="s">
        <v>1911</v>
      </c>
      <c r="B983" s="9" t="s">
        <v>100</v>
      </c>
      <c r="C983" s="10" t="s">
        <v>101</v>
      </c>
      <c r="D983" s="9" t="s">
        <v>207</v>
      </c>
      <c r="E983" s="9" t="s">
        <v>529</v>
      </c>
      <c r="F983" s="13">
        <v>58782</v>
      </c>
      <c r="G983" s="14" t="s">
        <v>24</v>
      </c>
      <c r="H983" s="14" t="s">
        <v>25</v>
      </c>
      <c r="I983" s="12"/>
      <c r="J983" s="12"/>
      <c r="K983" s="14" t="s">
        <v>541</v>
      </c>
      <c r="L983" s="10" t="s">
        <v>77</v>
      </c>
      <c r="M983" s="10" t="s">
        <v>78</v>
      </c>
      <c r="N983" s="19">
        <v>982</v>
      </c>
    </row>
    <row r="984" spans="1:14" x14ac:dyDescent="0.2">
      <c r="A984" s="8" t="s">
        <v>694</v>
      </c>
      <c r="B984" s="9" t="s">
        <v>1456</v>
      </c>
      <c r="C984" s="10" t="s">
        <v>197</v>
      </c>
      <c r="D984" s="9" t="s">
        <v>769</v>
      </c>
      <c r="E984" s="9" t="s">
        <v>297</v>
      </c>
      <c r="F984" s="11">
        <v>58746</v>
      </c>
      <c r="G984" s="10" t="s">
        <v>24</v>
      </c>
      <c r="H984" s="10" t="s">
        <v>25</v>
      </c>
      <c r="I984" s="11">
        <v>950</v>
      </c>
      <c r="J984" s="13"/>
      <c r="K984" s="10" t="s">
        <v>541</v>
      </c>
      <c r="L984" s="10" t="s">
        <v>77</v>
      </c>
      <c r="M984" s="10" t="s">
        <v>78</v>
      </c>
      <c r="N984" s="19">
        <v>983</v>
      </c>
    </row>
    <row r="985" spans="1:14" hidden="1" x14ac:dyDescent="0.2">
      <c r="A985" s="8" t="s">
        <v>850</v>
      </c>
      <c r="B985" s="9" t="s">
        <v>1912</v>
      </c>
      <c r="C985" s="10" t="s">
        <v>54</v>
      </c>
      <c r="D985" s="9" t="s">
        <v>1913</v>
      </c>
      <c r="E985" s="9" t="s">
        <v>1914</v>
      </c>
      <c r="F985" s="11">
        <v>58739</v>
      </c>
      <c r="G985" s="10" t="s">
        <v>24</v>
      </c>
      <c r="H985" s="10" t="s">
        <v>25</v>
      </c>
      <c r="I985" s="13"/>
      <c r="J985" s="13"/>
      <c r="K985" s="10" t="s">
        <v>26</v>
      </c>
      <c r="L985" s="10" t="s">
        <v>27</v>
      </c>
      <c r="M985" s="10" t="s">
        <v>28</v>
      </c>
      <c r="N985" s="19">
        <v>984</v>
      </c>
    </row>
    <row r="986" spans="1:14" x14ac:dyDescent="0.2">
      <c r="A986" s="8" t="s">
        <v>1915</v>
      </c>
      <c r="B986" s="9" t="s">
        <v>317</v>
      </c>
      <c r="C986" s="10" t="s">
        <v>101</v>
      </c>
      <c r="D986" s="9" t="s">
        <v>207</v>
      </c>
      <c r="E986" s="9" t="s">
        <v>324</v>
      </c>
      <c r="F986" s="11">
        <v>58683</v>
      </c>
      <c r="G986" s="10" t="s">
        <v>24</v>
      </c>
      <c r="H986" s="10" t="s">
        <v>25</v>
      </c>
      <c r="I986" s="11"/>
      <c r="J986" s="13"/>
      <c r="K986" s="10" t="s">
        <v>541</v>
      </c>
      <c r="L986" s="10" t="s">
        <v>77</v>
      </c>
      <c r="M986" s="10" t="s">
        <v>78</v>
      </c>
      <c r="N986" s="19">
        <v>985</v>
      </c>
    </row>
    <row r="987" spans="1:14" hidden="1" x14ac:dyDescent="0.2">
      <c r="A987" s="8" t="s">
        <v>1916</v>
      </c>
      <c r="B987" s="9" t="s">
        <v>1917</v>
      </c>
      <c r="C987" s="14" t="s">
        <v>24</v>
      </c>
      <c r="D987" s="9" t="s">
        <v>1918</v>
      </c>
      <c r="E987" s="9" t="s">
        <v>830</v>
      </c>
      <c r="F987" s="11">
        <v>58680</v>
      </c>
      <c r="G987" s="14" t="s">
        <v>24</v>
      </c>
      <c r="H987" s="14" t="s">
        <v>25</v>
      </c>
      <c r="I987" s="12"/>
      <c r="J987" s="12"/>
      <c r="K987" s="14" t="s">
        <v>1446</v>
      </c>
      <c r="L987" s="10" t="s">
        <v>27</v>
      </c>
      <c r="M987" s="10" t="s">
        <v>28</v>
      </c>
      <c r="N987" s="19">
        <v>986</v>
      </c>
    </row>
    <row r="988" spans="1:14" hidden="1" x14ac:dyDescent="0.2">
      <c r="A988" s="8" t="s">
        <v>1919</v>
      </c>
      <c r="B988" s="9" t="s">
        <v>1920</v>
      </c>
      <c r="C988" s="10" t="s">
        <v>24</v>
      </c>
      <c r="D988" s="9" t="s">
        <v>1921</v>
      </c>
      <c r="E988" s="9" t="s">
        <v>51</v>
      </c>
      <c r="F988" s="11">
        <v>58653</v>
      </c>
      <c r="G988" s="10" t="s">
        <v>24</v>
      </c>
      <c r="H988" s="10" t="s">
        <v>25</v>
      </c>
      <c r="I988" s="13"/>
      <c r="J988" s="13"/>
      <c r="K988" s="10" t="s">
        <v>26</v>
      </c>
      <c r="L988" s="10" t="s">
        <v>27</v>
      </c>
      <c r="M988" s="10" t="s">
        <v>28</v>
      </c>
      <c r="N988" s="19">
        <v>987</v>
      </c>
    </row>
    <row r="989" spans="1:14" hidden="1" x14ac:dyDescent="0.2">
      <c r="A989" s="8" t="s">
        <v>1922</v>
      </c>
      <c r="B989" s="9" t="s">
        <v>1923</v>
      </c>
      <c r="C989" s="10" t="s">
        <v>210</v>
      </c>
      <c r="D989" s="9" t="s">
        <v>1924</v>
      </c>
      <c r="E989" s="9" t="s">
        <v>70</v>
      </c>
      <c r="F989" s="11">
        <v>58653</v>
      </c>
      <c r="G989" s="10" t="s">
        <v>24</v>
      </c>
      <c r="H989" s="10" t="s">
        <v>25</v>
      </c>
      <c r="I989" s="13"/>
      <c r="J989" s="13"/>
      <c r="K989" s="10" t="s">
        <v>26</v>
      </c>
      <c r="L989" s="10" t="s">
        <v>27</v>
      </c>
      <c r="M989" s="10" t="s">
        <v>28</v>
      </c>
      <c r="N989" s="19">
        <v>988</v>
      </c>
    </row>
    <row r="990" spans="1:14" hidden="1" x14ac:dyDescent="0.2">
      <c r="A990" s="8" t="s">
        <v>1925</v>
      </c>
      <c r="B990" s="9" t="s">
        <v>1591</v>
      </c>
      <c r="C990" s="10" t="s">
        <v>31</v>
      </c>
      <c r="D990" s="9" t="s">
        <v>1926</v>
      </c>
      <c r="E990" s="9" t="s">
        <v>1927</v>
      </c>
      <c r="F990" s="11">
        <v>58650</v>
      </c>
      <c r="G990" s="10" t="s">
        <v>24</v>
      </c>
      <c r="H990" s="10" t="s">
        <v>25</v>
      </c>
      <c r="I990" s="13"/>
      <c r="J990" s="13"/>
      <c r="K990" s="10" t="s">
        <v>26</v>
      </c>
      <c r="L990" s="10" t="s">
        <v>27</v>
      </c>
      <c r="M990" s="10" t="s">
        <v>28</v>
      </c>
      <c r="N990" s="19">
        <v>989</v>
      </c>
    </row>
    <row r="991" spans="1:14" hidden="1" x14ac:dyDescent="0.2">
      <c r="A991" s="8" t="s">
        <v>649</v>
      </c>
      <c r="B991" s="9" t="s">
        <v>1339</v>
      </c>
      <c r="C991" s="10" t="s">
        <v>136</v>
      </c>
      <c r="D991" s="9" t="s">
        <v>1928</v>
      </c>
      <c r="E991" s="9" t="s">
        <v>154</v>
      </c>
      <c r="F991" s="11">
        <v>58627</v>
      </c>
      <c r="G991" s="14" t="s">
        <v>24</v>
      </c>
      <c r="H991" s="14" t="s">
        <v>25</v>
      </c>
      <c r="I991" s="13"/>
      <c r="J991" s="13"/>
      <c r="K991" s="14" t="s">
        <v>26</v>
      </c>
      <c r="L991" s="10" t="s">
        <v>27</v>
      </c>
      <c r="M991" s="10" t="s">
        <v>28</v>
      </c>
      <c r="N991" s="19">
        <v>990</v>
      </c>
    </row>
    <row r="992" spans="1:14" hidden="1" x14ac:dyDescent="0.2">
      <c r="A992" s="8" t="s">
        <v>1929</v>
      </c>
      <c r="B992" s="9" t="s">
        <v>467</v>
      </c>
      <c r="C992" s="10" t="s">
        <v>197</v>
      </c>
      <c r="D992" s="9" t="s">
        <v>1930</v>
      </c>
      <c r="E992" s="9" t="s">
        <v>131</v>
      </c>
      <c r="F992" s="11">
        <v>58561</v>
      </c>
      <c r="G992" s="18" t="s">
        <v>24</v>
      </c>
      <c r="H992" s="18" t="s">
        <v>25</v>
      </c>
      <c r="I992" s="12"/>
      <c r="J992" s="12"/>
      <c r="K992" s="18" t="s">
        <v>26</v>
      </c>
      <c r="L992" s="10" t="s">
        <v>27</v>
      </c>
      <c r="M992" s="10" t="s">
        <v>28</v>
      </c>
      <c r="N992" s="19">
        <v>991</v>
      </c>
    </row>
    <row r="993" spans="1:14" x14ac:dyDescent="0.2">
      <c r="A993" s="8" t="s">
        <v>1931</v>
      </c>
      <c r="B993" s="9" t="s">
        <v>951</v>
      </c>
      <c r="C993" s="10" t="s">
        <v>210</v>
      </c>
      <c r="D993" s="9" t="s">
        <v>699</v>
      </c>
      <c r="E993" s="9" t="s">
        <v>1786</v>
      </c>
      <c r="F993" s="11">
        <v>58497</v>
      </c>
      <c r="G993" s="10" t="s">
        <v>24</v>
      </c>
      <c r="H993" s="10" t="s">
        <v>25</v>
      </c>
      <c r="I993" s="13"/>
      <c r="J993" s="13"/>
      <c r="K993" s="10" t="s">
        <v>541</v>
      </c>
      <c r="L993" s="10" t="s">
        <v>77</v>
      </c>
      <c r="M993" s="10" t="s">
        <v>78</v>
      </c>
      <c r="N993" s="19">
        <v>992</v>
      </c>
    </row>
    <row r="994" spans="1:14" x14ac:dyDescent="0.2">
      <c r="A994" s="8" t="s">
        <v>1932</v>
      </c>
      <c r="B994" s="9" t="s">
        <v>650</v>
      </c>
      <c r="C994" s="10" t="s">
        <v>31</v>
      </c>
      <c r="D994" s="9" t="s">
        <v>207</v>
      </c>
      <c r="E994" s="9" t="s">
        <v>529</v>
      </c>
      <c r="F994" s="11">
        <v>58494</v>
      </c>
      <c r="G994" s="10" t="s">
        <v>24</v>
      </c>
      <c r="H994" s="10" t="s">
        <v>25</v>
      </c>
      <c r="I994" s="13"/>
      <c r="J994" s="13"/>
      <c r="K994" s="10" t="s">
        <v>541</v>
      </c>
      <c r="L994" s="10" t="s">
        <v>77</v>
      </c>
      <c r="M994" s="10" t="s">
        <v>78</v>
      </c>
      <c r="N994" s="19">
        <v>993</v>
      </c>
    </row>
    <row r="995" spans="1:14" x14ac:dyDescent="0.2">
      <c r="A995" s="8" t="s">
        <v>1933</v>
      </c>
      <c r="B995" s="9" t="s">
        <v>1051</v>
      </c>
      <c r="C995" s="10" t="s">
        <v>31</v>
      </c>
      <c r="D995" s="9" t="s">
        <v>769</v>
      </c>
      <c r="E995" s="9" t="s">
        <v>490</v>
      </c>
      <c r="F995" s="13">
        <v>58468</v>
      </c>
      <c r="G995" s="18" t="s">
        <v>24</v>
      </c>
      <c r="H995" s="18" t="s">
        <v>25</v>
      </c>
      <c r="I995" s="12"/>
      <c r="J995" s="12"/>
      <c r="K995" s="18" t="s">
        <v>541</v>
      </c>
      <c r="L995" s="14" t="s">
        <v>77</v>
      </c>
      <c r="M995" s="14" t="s">
        <v>78</v>
      </c>
      <c r="N995" s="19">
        <v>994</v>
      </c>
    </row>
    <row r="996" spans="1:14" x14ac:dyDescent="0.2">
      <c r="A996" s="8" t="s">
        <v>1934</v>
      </c>
      <c r="B996" s="9" t="s">
        <v>218</v>
      </c>
      <c r="C996" s="10" t="s">
        <v>54</v>
      </c>
      <c r="D996" s="9" t="s">
        <v>699</v>
      </c>
      <c r="E996" s="9" t="s">
        <v>1786</v>
      </c>
      <c r="F996" s="11">
        <v>58450</v>
      </c>
      <c r="G996" s="10" t="s">
        <v>24</v>
      </c>
      <c r="H996" s="10" t="s">
        <v>25</v>
      </c>
      <c r="I996" s="13"/>
      <c r="J996" s="13"/>
      <c r="K996" s="10" t="s">
        <v>541</v>
      </c>
      <c r="L996" s="10" t="s">
        <v>77</v>
      </c>
      <c r="M996" s="10" t="s">
        <v>78</v>
      </c>
      <c r="N996" s="19">
        <v>995</v>
      </c>
    </row>
    <row r="997" spans="1:14" hidden="1" x14ac:dyDescent="0.2">
      <c r="A997" s="8" t="s">
        <v>1935</v>
      </c>
      <c r="B997" s="9" t="s">
        <v>105</v>
      </c>
      <c r="C997" s="10" t="s">
        <v>210</v>
      </c>
      <c r="D997" s="9" t="s">
        <v>379</v>
      </c>
      <c r="E997" s="9" t="s">
        <v>493</v>
      </c>
      <c r="F997" s="11">
        <v>58300</v>
      </c>
      <c r="G997" s="10" t="s">
        <v>24</v>
      </c>
      <c r="H997" s="10" t="s">
        <v>25</v>
      </c>
      <c r="I997" s="13"/>
      <c r="J997" s="13"/>
      <c r="K997" s="10" t="s">
        <v>26</v>
      </c>
      <c r="L997" s="10" t="s">
        <v>27</v>
      </c>
      <c r="M997" s="10" t="s">
        <v>28</v>
      </c>
      <c r="N997" s="19">
        <v>996</v>
      </c>
    </row>
    <row r="998" spans="1:14" hidden="1" x14ac:dyDescent="0.2">
      <c r="A998" s="16" t="s">
        <v>1936</v>
      </c>
      <c r="B998" s="17" t="s">
        <v>1937</v>
      </c>
      <c r="C998" s="10" t="s">
        <v>59</v>
      </c>
      <c r="D998" s="17" t="s">
        <v>1938</v>
      </c>
      <c r="E998" s="17" t="s">
        <v>257</v>
      </c>
      <c r="F998" s="13">
        <v>58271</v>
      </c>
      <c r="G998" s="14" t="s">
        <v>24</v>
      </c>
      <c r="H998" s="14" t="s">
        <v>25</v>
      </c>
      <c r="I998" s="13"/>
      <c r="J998" s="13"/>
      <c r="K998" s="14" t="s">
        <v>26</v>
      </c>
      <c r="L998" s="14" t="s">
        <v>27</v>
      </c>
      <c r="M998" s="14" t="s">
        <v>28</v>
      </c>
      <c r="N998" s="19">
        <v>997</v>
      </c>
    </row>
    <row r="999" spans="1:14" hidden="1" x14ac:dyDescent="0.2">
      <c r="A999" s="8" t="s">
        <v>1939</v>
      </c>
      <c r="B999" s="9" t="s">
        <v>1940</v>
      </c>
      <c r="C999" s="10" t="s">
        <v>24</v>
      </c>
      <c r="D999" s="9" t="s">
        <v>1941</v>
      </c>
      <c r="E999" s="9" t="s">
        <v>1267</v>
      </c>
      <c r="F999" s="11">
        <v>58227</v>
      </c>
      <c r="G999" s="10" t="s">
        <v>24</v>
      </c>
      <c r="H999" s="10" t="s">
        <v>25</v>
      </c>
      <c r="I999" s="13"/>
      <c r="J999" s="13"/>
      <c r="K999" s="10" t="s">
        <v>26</v>
      </c>
      <c r="L999" s="10" t="s">
        <v>27</v>
      </c>
      <c r="M999" s="10" t="s">
        <v>28</v>
      </c>
      <c r="N999" s="19">
        <v>998</v>
      </c>
    </row>
    <row r="1000" spans="1:14" x14ac:dyDescent="0.2">
      <c r="A1000" s="8" t="s">
        <v>1942</v>
      </c>
      <c r="B1000" s="9" t="s">
        <v>176</v>
      </c>
      <c r="C1000" s="10" t="s">
        <v>101</v>
      </c>
      <c r="D1000" s="9" t="s">
        <v>769</v>
      </c>
      <c r="E1000" s="9" t="s">
        <v>219</v>
      </c>
      <c r="F1000" s="11">
        <v>58221</v>
      </c>
      <c r="G1000" s="10" t="s">
        <v>24</v>
      </c>
      <c r="H1000" s="10" t="s">
        <v>25</v>
      </c>
      <c r="I1000" s="13"/>
      <c r="J1000" s="13"/>
      <c r="K1000" s="10" t="s">
        <v>541</v>
      </c>
      <c r="L1000" s="10" t="s">
        <v>77</v>
      </c>
      <c r="M1000" s="10" t="s">
        <v>78</v>
      </c>
      <c r="N1000" s="19">
        <v>999</v>
      </c>
    </row>
    <row r="1001" spans="1:14" hidden="1" x14ac:dyDescent="0.2">
      <c r="A1001" s="8" t="s">
        <v>1943</v>
      </c>
      <c r="B1001" s="9" t="s">
        <v>1944</v>
      </c>
      <c r="C1001" s="14"/>
      <c r="D1001" s="9" t="s">
        <v>1945</v>
      </c>
      <c r="E1001" s="9" t="s">
        <v>1600</v>
      </c>
      <c r="F1001" s="11">
        <v>58209</v>
      </c>
      <c r="G1001" s="10" t="s">
        <v>24</v>
      </c>
      <c r="H1001" s="10" t="s">
        <v>25</v>
      </c>
      <c r="I1001" s="12"/>
      <c r="J1001" s="12"/>
      <c r="K1001" s="10" t="s">
        <v>26</v>
      </c>
      <c r="L1001" s="10" t="s">
        <v>27</v>
      </c>
      <c r="M1001" s="10" t="s">
        <v>28</v>
      </c>
      <c r="N1001" s="19">
        <v>1000</v>
      </c>
    </row>
    <row r="1002" spans="1:14" hidden="1" x14ac:dyDescent="0.2">
      <c r="A1002" s="8" t="s">
        <v>1946</v>
      </c>
      <c r="B1002" s="9" t="s">
        <v>218</v>
      </c>
      <c r="C1002" s="10" t="s">
        <v>41</v>
      </c>
      <c r="D1002" s="9" t="s">
        <v>1947</v>
      </c>
      <c r="E1002" s="17" t="s">
        <v>1018</v>
      </c>
      <c r="F1002" s="13">
        <v>58140</v>
      </c>
      <c r="G1002" s="10" t="s">
        <v>24</v>
      </c>
      <c r="H1002" s="18" t="s">
        <v>25</v>
      </c>
      <c r="I1002" s="12"/>
      <c r="J1002" s="12"/>
      <c r="K1002" s="18" t="s">
        <v>26</v>
      </c>
      <c r="L1002" s="14" t="s">
        <v>27</v>
      </c>
      <c r="M1002" s="14" t="s">
        <v>28</v>
      </c>
      <c r="N1002" s="19">
        <v>1001</v>
      </c>
    </row>
    <row r="1003" spans="1:14" x14ac:dyDescent="0.2">
      <c r="A1003" s="8" t="s">
        <v>1948</v>
      </c>
      <c r="B1003" s="9" t="s">
        <v>929</v>
      </c>
      <c r="C1003" s="10" t="s">
        <v>54</v>
      </c>
      <c r="D1003" s="9" t="s">
        <v>769</v>
      </c>
      <c r="E1003" s="9" t="s">
        <v>496</v>
      </c>
      <c r="F1003" s="11">
        <v>58064</v>
      </c>
      <c r="G1003" s="10" t="s">
        <v>24</v>
      </c>
      <c r="H1003" s="10" t="s">
        <v>25</v>
      </c>
      <c r="I1003" s="13"/>
      <c r="J1003" s="13"/>
      <c r="K1003" s="10" t="s">
        <v>541</v>
      </c>
      <c r="L1003" s="10" t="s">
        <v>77</v>
      </c>
      <c r="M1003" s="10" t="s">
        <v>78</v>
      </c>
      <c r="N1003" s="19">
        <v>1002</v>
      </c>
    </row>
    <row r="1004" spans="1:14" hidden="1" x14ac:dyDescent="0.2">
      <c r="A1004" s="8" t="s">
        <v>1949</v>
      </c>
      <c r="B1004" s="9" t="s">
        <v>54</v>
      </c>
      <c r="C1004" s="10" t="s">
        <v>41</v>
      </c>
      <c r="D1004" s="9" t="s">
        <v>1870</v>
      </c>
      <c r="E1004" s="9" t="s">
        <v>1950</v>
      </c>
      <c r="F1004" s="11">
        <v>58033</v>
      </c>
      <c r="G1004" s="10" t="s">
        <v>24</v>
      </c>
      <c r="H1004" s="10" t="s">
        <v>25</v>
      </c>
      <c r="I1004" s="13"/>
      <c r="J1004" s="13"/>
      <c r="K1004" s="10" t="s">
        <v>26</v>
      </c>
      <c r="L1004" s="10" t="s">
        <v>27</v>
      </c>
      <c r="M1004" s="10" t="s">
        <v>28</v>
      </c>
      <c r="N1004" s="19">
        <v>1003</v>
      </c>
    </row>
    <row r="1005" spans="1:14" x14ac:dyDescent="0.2">
      <c r="A1005" s="8" t="s">
        <v>1951</v>
      </c>
      <c r="B1005" s="9" t="s">
        <v>1952</v>
      </c>
      <c r="C1005" s="10" t="s">
        <v>197</v>
      </c>
      <c r="D1005" s="9" t="s">
        <v>207</v>
      </c>
      <c r="E1005" s="9" t="s">
        <v>470</v>
      </c>
      <c r="F1005" s="11">
        <v>58000</v>
      </c>
      <c r="G1005" s="10" t="s">
        <v>24</v>
      </c>
      <c r="H1005" s="10" t="s">
        <v>25</v>
      </c>
      <c r="I1005" s="13"/>
      <c r="J1005" s="13"/>
      <c r="K1005" s="10" t="s">
        <v>541</v>
      </c>
      <c r="L1005" s="10" t="s">
        <v>77</v>
      </c>
      <c r="M1005" s="10" t="s">
        <v>78</v>
      </c>
      <c r="N1005" s="19">
        <v>1004</v>
      </c>
    </row>
    <row r="1006" spans="1:14" hidden="1" x14ac:dyDescent="0.2">
      <c r="A1006" s="27" t="s">
        <v>1953</v>
      </c>
      <c r="B1006" s="20" t="s">
        <v>1330</v>
      </c>
      <c r="C1006" s="22" t="s">
        <v>157</v>
      </c>
      <c r="D1006" s="20" t="s">
        <v>1954</v>
      </c>
      <c r="E1006" s="20" t="s">
        <v>194</v>
      </c>
      <c r="F1006" s="21">
        <f>SUM(27.87*40*52)</f>
        <v>57969.599999999999</v>
      </c>
      <c r="G1006" s="22" t="s">
        <v>216</v>
      </c>
      <c r="H1006" s="25" t="s">
        <v>25</v>
      </c>
      <c r="I1006" s="28"/>
      <c r="J1006" s="28"/>
      <c r="K1006" s="25" t="s">
        <v>26</v>
      </c>
      <c r="L1006" s="22" t="s">
        <v>27</v>
      </c>
      <c r="M1006" s="22" t="s">
        <v>28</v>
      </c>
      <c r="N1006" s="19">
        <v>1005</v>
      </c>
    </row>
    <row r="1007" spans="1:14" hidden="1" x14ac:dyDescent="0.2">
      <c r="A1007" s="8" t="s">
        <v>1955</v>
      </c>
      <c r="B1007" s="9" t="s">
        <v>784</v>
      </c>
      <c r="C1007" s="10" t="s">
        <v>157</v>
      </c>
      <c r="D1007" s="9" t="s">
        <v>1956</v>
      </c>
      <c r="E1007" s="9" t="s">
        <v>830</v>
      </c>
      <c r="F1007" s="11">
        <v>57969</v>
      </c>
      <c r="G1007" s="10" t="s">
        <v>24</v>
      </c>
      <c r="H1007" s="10" t="s">
        <v>25</v>
      </c>
      <c r="I1007" s="13"/>
      <c r="J1007" s="13"/>
      <c r="K1007" s="10" t="s">
        <v>26</v>
      </c>
      <c r="L1007" s="10" t="s">
        <v>27</v>
      </c>
      <c r="M1007" s="10" t="s">
        <v>28</v>
      </c>
      <c r="N1007" s="19">
        <v>1006</v>
      </c>
    </row>
    <row r="1008" spans="1:14" x14ac:dyDescent="0.2">
      <c r="A1008" s="8" t="s">
        <v>434</v>
      </c>
      <c r="B1008" s="9" t="s">
        <v>1957</v>
      </c>
      <c r="C1008" s="10" t="s">
        <v>31</v>
      </c>
      <c r="D1008" s="9" t="s">
        <v>699</v>
      </c>
      <c r="E1008" s="9" t="s">
        <v>603</v>
      </c>
      <c r="F1008" s="11">
        <v>57872</v>
      </c>
      <c r="G1008" s="10" t="s">
        <v>24</v>
      </c>
      <c r="H1008" s="10" t="s">
        <v>25</v>
      </c>
      <c r="I1008" s="13"/>
      <c r="J1008" s="13"/>
      <c r="K1008" s="10" t="s">
        <v>541</v>
      </c>
      <c r="L1008" s="10" t="s">
        <v>77</v>
      </c>
      <c r="M1008" s="10" t="s">
        <v>78</v>
      </c>
      <c r="N1008" s="19">
        <v>1007</v>
      </c>
    </row>
    <row r="1009" spans="1:14" hidden="1" x14ac:dyDescent="0.2">
      <c r="A1009" s="8" t="s">
        <v>1958</v>
      </c>
      <c r="B1009" s="9" t="s">
        <v>192</v>
      </c>
      <c r="C1009" s="10" t="s">
        <v>54</v>
      </c>
      <c r="D1009" s="9" t="s">
        <v>1959</v>
      </c>
      <c r="E1009" s="9" t="s">
        <v>1166</v>
      </c>
      <c r="F1009" s="12">
        <v>57858</v>
      </c>
      <c r="G1009" s="18" t="s">
        <v>24</v>
      </c>
      <c r="H1009" s="18" t="s">
        <v>25</v>
      </c>
      <c r="I1009" s="12"/>
      <c r="J1009" s="12"/>
      <c r="K1009" s="18" t="s">
        <v>26</v>
      </c>
      <c r="L1009" s="10" t="s">
        <v>27</v>
      </c>
      <c r="M1009" s="10" t="s">
        <v>28</v>
      </c>
      <c r="N1009" s="19">
        <v>1008</v>
      </c>
    </row>
    <row r="1010" spans="1:14" hidden="1" x14ac:dyDescent="0.2">
      <c r="A1010" s="8" t="s">
        <v>1960</v>
      </c>
      <c r="B1010" s="9" t="s">
        <v>1961</v>
      </c>
      <c r="C1010" s="14"/>
      <c r="D1010" s="9" t="s">
        <v>1545</v>
      </c>
      <c r="E1010" s="9" t="s">
        <v>1546</v>
      </c>
      <c r="F1010" s="11">
        <v>57857</v>
      </c>
      <c r="G1010" s="10" t="s">
        <v>24</v>
      </c>
      <c r="H1010" s="10" t="s">
        <v>25</v>
      </c>
      <c r="I1010" s="13"/>
      <c r="J1010" s="13"/>
      <c r="K1010" s="10" t="s">
        <v>26</v>
      </c>
      <c r="L1010" s="10" t="s">
        <v>27</v>
      </c>
      <c r="M1010" s="10" t="s">
        <v>28</v>
      </c>
      <c r="N1010" s="19">
        <v>1009</v>
      </c>
    </row>
    <row r="1011" spans="1:14" x14ac:dyDescent="0.2">
      <c r="A1011" s="8" t="s">
        <v>1962</v>
      </c>
      <c r="B1011" s="9" t="s">
        <v>1374</v>
      </c>
      <c r="C1011" s="10" t="s">
        <v>101</v>
      </c>
      <c r="D1011" s="9" t="s">
        <v>591</v>
      </c>
      <c r="E1011" s="9" t="s">
        <v>354</v>
      </c>
      <c r="F1011" s="11">
        <v>57825</v>
      </c>
      <c r="G1011" s="10" t="s">
        <v>75</v>
      </c>
      <c r="H1011" s="10" t="s">
        <v>25</v>
      </c>
      <c r="I1011" s="11">
        <v>1000</v>
      </c>
      <c r="J1011" s="13"/>
      <c r="K1011" s="10" t="s">
        <v>76</v>
      </c>
      <c r="L1011" s="10" t="s">
        <v>77</v>
      </c>
      <c r="M1011" s="10" t="s">
        <v>78</v>
      </c>
      <c r="N1011" s="19">
        <v>1010</v>
      </c>
    </row>
    <row r="1012" spans="1:14" x14ac:dyDescent="0.2">
      <c r="A1012" s="8" t="s">
        <v>1963</v>
      </c>
      <c r="B1012" s="9" t="s">
        <v>426</v>
      </c>
      <c r="C1012" s="10" t="s">
        <v>21</v>
      </c>
      <c r="D1012" s="9" t="s">
        <v>769</v>
      </c>
      <c r="E1012" s="9" t="s">
        <v>324</v>
      </c>
      <c r="F1012" s="11">
        <v>57822</v>
      </c>
      <c r="G1012" s="18" t="s">
        <v>24</v>
      </c>
      <c r="H1012" s="18" t="s">
        <v>25</v>
      </c>
      <c r="I1012" s="11">
        <v>2500</v>
      </c>
      <c r="J1012" s="12"/>
      <c r="K1012" s="18" t="s">
        <v>541</v>
      </c>
      <c r="L1012" s="10" t="s">
        <v>77</v>
      </c>
      <c r="M1012" s="10" t="s">
        <v>78</v>
      </c>
      <c r="N1012" s="19">
        <v>1011</v>
      </c>
    </row>
    <row r="1013" spans="1:14" x14ac:dyDescent="0.2">
      <c r="A1013" s="8" t="s">
        <v>1964</v>
      </c>
      <c r="B1013" s="9" t="s">
        <v>391</v>
      </c>
      <c r="C1013" s="10" t="s">
        <v>45</v>
      </c>
      <c r="D1013" s="9" t="s">
        <v>769</v>
      </c>
      <c r="E1013" s="9" t="s">
        <v>231</v>
      </c>
      <c r="F1013" s="11">
        <v>57821</v>
      </c>
      <c r="G1013" s="10" t="s">
        <v>75</v>
      </c>
      <c r="H1013" s="14" t="s">
        <v>25</v>
      </c>
      <c r="I1013" s="13"/>
      <c r="J1013" s="13"/>
      <c r="K1013" s="14" t="s">
        <v>76</v>
      </c>
      <c r="L1013" s="10" t="s">
        <v>77</v>
      </c>
      <c r="M1013" s="10" t="s">
        <v>78</v>
      </c>
      <c r="N1013" s="19">
        <v>1012</v>
      </c>
    </row>
    <row r="1014" spans="1:14" x14ac:dyDescent="0.2">
      <c r="A1014" s="8" t="s">
        <v>1965</v>
      </c>
      <c r="B1014" s="9" t="s">
        <v>190</v>
      </c>
      <c r="C1014" s="10" t="s">
        <v>59</v>
      </c>
      <c r="D1014" s="9" t="s">
        <v>769</v>
      </c>
      <c r="E1014" s="9" t="s">
        <v>290</v>
      </c>
      <c r="F1014" s="11">
        <v>57807</v>
      </c>
      <c r="G1014" s="14" t="s">
        <v>24</v>
      </c>
      <c r="H1014" s="14" t="s">
        <v>25</v>
      </c>
      <c r="I1014" s="12"/>
      <c r="J1014" s="12"/>
      <c r="K1014" s="14" t="s">
        <v>541</v>
      </c>
      <c r="L1014" s="10" t="s">
        <v>77</v>
      </c>
      <c r="M1014" s="10" t="s">
        <v>78</v>
      </c>
      <c r="N1014" s="19">
        <v>1013</v>
      </c>
    </row>
    <row r="1015" spans="1:14" x14ac:dyDescent="0.2">
      <c r="A1015" s="8" t="s">
        <v>1966</v>
      </c>
      <c r="B1015" s="9" t="s">
        <v>378</v>
      </c>
      <c r="C1015" s="10" t="s">
        <v>41</v>
      </c>
      <c r="D1015" s="9" t="s">
        <v>207</v>
      </c>
      <c r="E1015" s="9" t="s">
        <v>453</v>
      </c>
      <c r="F1015" s="11">
        <v>57769</v>
      </c>
      <c r="G1015" s="10" t="s">
        <v>24</v>
      </c>
      <c r="H1015" s="10" t="s">
        <v>25</v>
      </c>
      <c r="I1015" s="12"/>
      <c r="J1015" s="12"/>
      <c r="K1015" s="10" t="s">
        <v>541</v>
      </c>
      <c r="L1015" s="10" t="s">
        <v>77</v>
      </c>
      <c r="M1015" s="10" t="s">
        <v>78</v>
      </c>
      <c r="N1015" s="19">
        <v>1014</v>
      </c>
    </row>
    <row r="1016" spans="1:14" x14ac:dyDescent="0.2">
      <c r="A1016" s="8" t="s">
        <v>1967</v>
      </c>
      <c r="B1016" s="9" t="s">
        <v>548</v>
      </c>
      <c r="C1016" s="10" t="s">
        <v>75</v>
      </c>
      <c r="D1016" s="9" t="s">
        <v>207</v>
      </c>
      <c r="E1016" s="9" t="s">
        <v>453</v>
      </c>
      <c r="F1016" s="11">
        <v>57759</v>
      </c>
      <c r="G1016" s="10" t="s">
        <v>24</v>
      </c>
      <c r="H1016" s="10" t="s">
        <v>25</v>
      </c>
      <c r="I1016" s="13"/>
      <c r="J1016" s="13"/>
      <c r="K1016" s="10" t="s">
        <v>541</v>
      </c>
      <c r="L1016" s="10" t="s">
        <v>77</v>
      </c>
      <c r="M1016" s="10" t="s">
        <v>78</v>
      </c>
      <c r="N1016" s="19">
        <v>1015</v>
      </c>
    </row>
    <row r="1017" spans="1:14" x14ac:dyDescent="0.2">
      <c r="A1017" s="8" t="s">
        <v>1968</v>
      </c>
      <c r="B1017" s="9" t="s">
        <v>479</v>
      </c>
      <c r="C1017" s="10" t="s">
        <v>210</v>
      </c>
      <c r="D1017" s="9" t="s">
        <v>769</v>
      </c>
      <c r="E1017" s="9" t="s">
        <v>219</v>
      </c>
      <c r="F1017" s="11">
        <v>57710</v>
      </c>
      <c r="G1017" s="14" t="s">
        <v>24</v>
      </c>
      <c r="H1017" s="14" t="s">
        <v>25</v>
      </c>
      <c r="I1017" s="13"/>
      <c r="J1017" s="13"/>
      <c r="K1017" s="14" t="s">
        <v>541</v>
      </c>
      <c r="L1017" s="10" t="s">
        <v>77</v>
      </c>
      <c r="M1017" s="10" t="s">
        <v>78</v>
      </c>
      <c r="N1017" s="19">
        <v>1016</v>
      </c>
    </row>
    <row r="1018" spans="1:14" hidden="1" x14ac:dyDescent="0.2">
      <c r="A1018" s="8" t="s">
        <v>1969</v>
      </c>
      <c r="B1018" s="9" t="s">
        <v>1051</v>
      </c>
      <c r="C1018" s="10" t="s">
        <v>157</v>
      </c>
      <c r="D1018" s="9" t="s">
        <v>1970</v>
      </c>
      <c r="E1018" s="9" t="s">
        <v>1018</v>
      </c>
      <c r="F1018" s="11">
        <v>57617</v>
      </c>
      <c r="G1018" s="10" t="s">
        <v>24</v>
      </c>
      <c r="H1018" s="10" t="s">
        <v>25</v>
      </c>
      <c r="I1018" s="13"/>
      <c r="J1018" s="13"/>
      <c r="K1018" s="10" t="s">
        <v>26</v>
      </c>
      <c r="L1018" s="10" t="s">
        <v>27</v>
      </c>
      <c r="M1018" s="10" t="s">
        <v>28</v>
      </c>
      <c r="N1018" s="19">
        <v>1017</v>
      </c>
    </row>
    <row r="1019" spans="1:14" x14ac:dyDescent="0.2">
      <c r="A1019" s="8" t="s">
        <v>794</v>
      </c>
      <c r="B1019" s="9" t="s">
        <v>1971</v>
      </c>
      <c r="C1019" s="10" t="s">
        <v>31</v>
      </c>
      <c r="D1019" s="9" t="s">
        <v>207</v>
      </c>
      <c r="E1019" s="9" t="s">
        <v>529</v>
      </c>
      <c r="F1019" s="11">
        <v>57603</v>
      </c>
      <c r="G1019" s="10" t="s">
        <v>24</v>
      </c>
      <c r="H1019" s="10" t="s">
        <v>25</v>
      </c>
      <c r="I1019" s="13"/>
      <c r="J1019" s="13"/>
      <c r="K1019" s="10" t="s">
        <v>541</v>
      </c>
      <c r="L1019" s="10" t="s">
        <v>77</v>
      </c>
      <c r="M1019" s="10" t="s">
        <v>78</v>
      </c>
      <c r="N1019" s="19">
        <v>1018</v>
      </c>
    </row>
    <row r="1020" spans="1:14" hidden="1" x14ac:dyDescent="0.2">
      <c r="A1020" s="8" t="s">
        <v>433</v>
      </c>
      <c r="B1020" s="9" t="s">
        <v>1972</v>
      </c>
      <c r="C1020" s="10" t="s">
        <v>197</v>
      </c>
      <c r="D1020" s="9" t="s">
        <v>1753</v>
      </c>
      <c r="E1020" s="9" t="s">
        <v>1267</v>
      </c>
      <c r="F1020" s="11">
        <v>57586</v>
      </c>
      <c r="G1020" s="10" t="s">
        <v>24</v>
      </c>
      <c r="H1020" s="10" t="s">
        <v>25</v>
      </c>
      <c r="I1020" s="13"/>
      <c r="J1020" s="13"/>
      <c r="K1020" s="10" t="s">
        <v>26</v>
      </c>
      <c r="L1020" s="10" t="s">
        <v>27</v>
      </c>
      <c r="M1020" s="10" t="s">
        <v>28</v>
      </c>
      <c r="N1020" s="19">
        <v>1019</v>
      </c>
    </row>
    <row r="1021" spans="1:14" hidden="1" x14ac:dyDescent="0.2">
      <c r="A1021" s="8" t="s">
        <v>1973</v>
      </c>
      <c r="B1021" s="9" t="s">
        <v>1974</v>
      </c>
      <c r="C1021" s="10" t="s">
        <v>24</v>
      </c>
      <c r="D1021" s="9" t="s">
        <v>148</v>
      </c>
      <c r="E1021" s="9" t="s">
        <v>376</v>
      </c>
      <c r="F1021" s="11">
        <v>57579</v>
      </c>
      <c r="G1021" s="10" t="s">
        <v>75</v>
      </c>
      <c r="H1021" s="10" t="s">
        <v>25</v>
      </c>
      <c r="I1021" s="12"/>
      <c r="J1021" s="12"/>
      <c r="K1021" s="15" t="s">
        <v>4</v>
      </c>
      <c r="L1021" s="10" t="s">
        <v>27</v>
      </c>
      <c r="M1021" s="10" t="s">
        <v>35</v>
      </c>
      <c r="N1021" s="19">
        <v>1020</v>
      </c>
    </row>
    <row r="1022" spans="1:14" x14ac:dyDescent="0.2">
      <c r="A1022" s="8" t="s">
        <v>1975</v>
      </c>
      <c r="B1022" s="9" t="s">
        <v>1002</v>
      </c>
      <c r="C1022" s="10" t="s">
        <v>45</v>
      </c>
      <c r="D1022" s="9" t="s">
        <v>591</v>
      </c>
      <c r="E1022" s="9" t="s">
        <v>496</v>
      </c>
      <c r="F1022" s="11">
        <v>57570</v>
      </c>
      <c r="G1022" s="14" t="s">
        <v>24</v>
      </c>
      <c r="H1022" s="14" t="s">
        <v>25</v>
      </c>
      <c r="I1022" s="13"/>
      <c r="J1022" s="13"/>
      <c r="K1022" s="14" t="s">
        <v>541</v>
      </c>
      <c r="L1022" s="10" t="s">
        <v>77</v>
      </c>
      <c r="M1022" s="10" t="s">
        <v>78</v>
      </c>
      <c r="N1022" s="19">
        <v>1021</v>
      </c>
    </row>
    <row r="1023" spans="1:14" hidden="1" x14ac:dyDescent="0.2">
      <c r="A1023" s="16" t="s">
        <v>1976</v>
      </c>
      <c r="B1023" s="17" t="s">
        <v>1977</v>
      </c>
      <c r="C1023" s="14" t="s">
        <v>54</v>
      </c>
      <c r="D1023" s="17" t="s">
        <v>1978</v>
      </c>
      <c r="E1023" s="17" t="s">
        <v>131</v>
      </c>
      <c r="F1023" s="13">
        <v>57547</v>
      </c>
      <c r="G1023" s="14" t="s">
        <v>24</v>
      </c>
      <c r="H1023" s="14" t="s">
        <v>25</v>
      </c>
      <c r="I1023" s="13"/>
      <c r="J1023" s="13"/>
      <c r="K1023" s="14" t="s">
        <v>132</v>
      </c>
      <c r="L1023" s="14" t="s">
        <v>27</v>
      </c>
      <c r="M1023" s="14" t="s">
        <v>133</v>
      </c>
      <c r="N1023" s="19">
        <v>1022</v>
      </c>
    </row>
    <row r="1024" spans="1:14" hidden="1" x14ac:dyDescent="0.2">
      <c r="A1024" s="8" t="s">
        <v>1979</v>
      </c>
      <c r="B1024" s="9" t="s">
        <v>586</v>
      </c>
      <c r="C1024" s="10" t="s">
        <v>24</v>
      </c>
      <c r="D1024" s="9" t="s">
        <v>1709</v>
      </c>
      <c r="E1024" s="9" t="s">
        <v>1479</v>
      </c>
      <c r="F1024" s="11">
        <v>57507</v>
      </c>
      <c r="G1024" s="10" t="s">
        <v>24</v>
      </c>
      <c r="H1024" s="10" t="s">
        <v>25</v>
      </c>
      <c r="I1024" s="13"/>
      <c r="J1024" s="13"/>
      <c r="K1024" s="10" t="s">
        <v>26</v>
      </c>
      <c r="L1024" s="10" t="s">
        <v>27</v>
      </c>
      <c r="M1024" s="10" t="s">
        <v>28</v>
      </c>
      <c r="N1024" s="19">
        <v>1023</v>
      </c>
    </row>
    <row r="1025" spans="1:14" hidden="1" x14ac:dyDescent="0.2">
      <c r="A1025" s="8" t="s">
        <v>1082</v>
      </c>
      <c r="B1025" s="9" t="s">
        <v>1980</v>
      </c>
      <c r="C1025" s="10" t="s">
        <v>54</v>
      </c>
      <c r="D1025" s="9" t="s">
        <v>1981</v>
      </c>
      <c r="E1025" s="9" t="s">
        <v>179</v>
      </c>
      <c r="F1025" s="11">
        <v>57500</v>
      </c>
      <c r="G1025" s="10" t="s">
        <v>24</v>
      </c>
      <c r="H1025" s="10" t="s">
        <v>25</v>
      </c>
      <c r="I1025" s="13"/>
      <c r="J1025" s="13"/>
      <c r="K1025" s="10" t="s">
        <v>26</v>
      </c>
      <c r="L1025" s="10" t="s">
        <v>27</v>
      </c>
      <c r="M1025" s="10" t="s">
        <v>28</v>
      </c>
      <c r="N1025" s="19">
        <v>1024</v>
      </c>
    </row>
    <row r="1026" spans="1:14" x14ac:dyDescent="0.2">
      <c r="A1026" s="8" t="s">
        <v>1982</v>
      </c>
      <c r="B1026" s="9" t="s">
        <v>1983</v>
      </c>
      <c r="C1026" s="10" t="s">
        <v>157</v>
      </c>
      <c r="D1026" s="9" t="s">
        <v>769</v>
      </c>
      <c r="E1026" s="9" t="s">
        <v>1166</v>
      </c>
      <c r="F1026" s="13">
        <v>57481</v>
      </c>
      <c r="G1026" s="14" t="s">
        <v>24</v>
      </c>
      <c r="H1026" s="14" t="s">
        <v>25</v>
      </c>
      <c r="I1026" s="12"/>
      <c r="J1026" s="12"/>
      <c r="K1026" s="14" t="s">
        <v>541</v>
      </c>
      <c r="L1026" s="10" t="s">
        <v>77</v>
      </c>
      <c r="M1026" s="10" t="s">
        <v>78</v>
      </c>
      <c r="N1026" s="19">
        <v>1025</v>
      </c>
    </row>
    <row r="1027" spans="1:14" x14ac:dyDescent="0.2">
      <c r="A1027" s="8" t="s">
        <v>1984</v>
      </c>
      <c r="B1027" s="9" t="s">
        <v>20</v>
      </c>
      <c r="C1027" s="10" t="s">
        <v>24</v>
      </c>
      <c r="D1027" s="9" t="s">
        <v>699</v>
      </c>
      <c r="E1027" s="9" t="s">
        <v>1786</v>
      </c>
      <c r="F1027" s="11">
        <v>57468</v>
      </c>
      <c r="G1027" s="10" t="s">
        <v>24</v>
      </c>
      <c r="H1027" s="10" t="s">
        <v>25</v>
      </c>
      <c r="I1027" s="13"/>
      <c r="J1027" s="13"/>
      <c r="K1027" s="10" t="s">
        <v>541</v>
      </c>
      <c r="L1027" s="10" t="s">
        <v>77</v>
      </c>
      <c r="M1027" s="10" t="s">
        <v>78</v>
      </c>
      <c r="N1027" s="19">
        <v>1026</v>
      </c>
    </row>
    <row r="1028" spans="1:14" x14ac:dyDescent="0.2">
      <c r="A1028" s="8" t="s">
        <v>1985</v>
      </c>
      <c r="B1028" s="9" t="s">
        <v>85</v>
      </c>
      <c r="C1028" s="10" t="s">
        <v>101</v>
      </c>
      <c r="D1028" s="9" t="s">
        <v>699</v>
      </c>
      <c r="E1028" s="9" t="s">
        <v>603</v>
      </c>
      <c r="F1028" s="11">
        <v>57463</v>
      </c>
      <c r="G1028" s="10" t="s">
        <v>75</v>
      </c>
      <c r="H1028" s="10" t="s">
        <v>25</v>
      </c>
      <c r="I1028" s="12"/>
      <c r="J1028" s="12"/>
      <c r="K1028" s="10" t="s">
        <v>76</v>
      </c>
      <c r="L1028" s="10" t="s">
        <v>77</v>
      </c>
      <c r="M1028" s="10" t="s">
        <v>78</v>
      </c>
      <c r="N1028" s="19">
        <v>1027</v>
      </c>
    </row>
    <row r="1029" spans="1:14" x14ac:dyDescent="0.2">
      <c r="A1029" s="8" t="s">
        <v>217</v>
      </c>
      <c r="B1029" s="9" t="s">
        <v>467</v>
      </c>
      <c r="C1029" s="10" t="s">
        <v>81</v>
      </c>
      <c r="D1029" s="9" t="s">
        <v>207</v>
      </c>
      <c r="E1029" s="9" t="s">
        <v>786</v>
      </c>
      <c r="F1029" s="11">
        <v>57438</v>
      </c>
      <c r="G1029" s="10" t="s">
        <v>24</v>
      </c>
      <c r="H1029" s="10" t="s">
        <v>25</v>
      </c>
      <c r="I1029" s="13"/>
      <c r="J1029" s="13"/>
      <c r="K1029" s="10" t="s">
        <v>541</v>
      </c>
      <c r="L1029" s="10" t="s">
        <v>77</v>
      </c>
      <c r="M1029" s="10" t="s">
        <v>78</v>
      </c>
      <c r="N1029" s="19">
        <v>1028</v>
      </c>
    </row>
    <row r="1030" spans="1:14" x14ac:dyDescent="0.2">
      <c r="A1030" s="8" t="s">
        <v>1641</v>
      </c>
      <c r="B1030" s="9" t="s">
        <v>1148</v>
      </c>
      <c r="C1030" s="10" t="s">
        <v>41</v>
      </c>
      <c r="D1030" s="9" t="s">
        <v>207</v>
      </c>
      <c r="E1030" s="9" t="s">
        <v>1698</v>
      </c>
      <c r="F1030" s="11">
        <v>57412</v>
      </c>
      <c r="G1030" s="10" t="s">
        <v>24</v>
      </c>
      <c r="H1030" s="10" t="s">
        <v>25</v>
      </c>
      <c r="I1030" s="13"/>
      <c r="J1030" s="13"/>
      <c r="K1030" s="10" t="s">
        <v>541</v>
      </c>
      <c r="L1030" s="10" t="s">
        <v>77</v>
      </c>
      <c r="M1030" s="10" t="s">
        <v>78</v>
      </c>
      <c r="N1030" s="19">
        <v>1029</v>
      </c>
    </row>
    <row r="1031" spans="1:14" hidden="1" x14ac:dyDescent="0.2">
      <c r="A1031" s="8" t="s">
        <v>430</v>
      </c>
      <c r="B1031" s="9" t="s">
        <v>586</v>
      </c>
      <c r="C1031" s="10" t="s">
        <v>157</v>
      </c>
      <c r="D1031" s="9" t="s">
        <v>1986</v>
      </c>
      <c r="E1031" s="9" t="s">
        <v>1987</v>
      </c>
      <c r="F1031" s="11">
        <v>57384</v>
      </c>
      <c r="G1031" s="10" t="s">
        <v>24</v>
      </c>
      <c r="H1031" s="10" t="s">
        <v>25</v>
      </c>
      <c r="I1031" s="13"/>
      <c r="J1031" s="13"/>
      <c r="K1031" s="10" t="s">
        <v>26</v>
      </c>
      <c r="L1031" s="10" t="s">
        <v>27</v>
      </c>
      <c r="M1031" s="10" t="s">
        <v>28</v>
      </c>
      <c r="N1031" s="19">
        <v>1030</v>
      </c>
    </row>
    <row r="1032" spans="1:14" x14ac:dyDescent="0.2">
      <c r="A1032" s="8" t="s">
        <v>1988</v>
      </c>
      <c r="B1032" s="9" t="s">
        <v>1989</v>
      </c>
      <c r="C1032" s="14"/>
      <c r="D1032" s="9" t="s">
        <v>207</v>
      </c>
      <c r="E1032" s="9" t="s">
        <v>758</v>
      </c>
      <c r="F1032" s="11">
        <v>57289</v>
      </c>
      <c r="G1032" s="14" t="s">
        <v>24</v>
      </c>
      <c r="H1032" s="14" t="s">
        <v>25</v>
      </c>
      <c r="I1032" s="12"/>
      <c r="J1032" s="12"/>
      <c r="K1032" s="14" t="s">
        <v>541</v>
      </c>
      <c r="L1032" s="10" t="s">
        <v>77</v>
      </c>
      <c r="M1032" s="10" t="s">
        <v>78</v>
      </c>
      <c r="N1032" s="19">
        <v>1031</v>
      </c>
    </row>
    <row r="1033" spans="1:14" hidden="1" x14ac:dyDescent="0.2">
      <c r="A1033" s="8" t="s">
        <v>1990</v>
      </c>
      <c r="B1033" s="9" t="s">
        <v>372</v>
      </c>
      <c r="C1033" s="10" t="s">
        <v>54</v>
      </c>
      <c r="D1033" s="9" t="s">
        <v>1991</v>
      </c>
      <c r="E1033" s="9" t="s">
        <v>131</v>
      </c>
      <c r="F1033" s="11">
        <v>57279</v>
      </c>
      <c r="G1033" s="10" t="s">
        <v>24</v>
      </c>
      <c r="H1033" s="10" t="s">
        <v>25</v>
      </c>
      <c r="I1033" s="13"/>
      <c r="J1033" s="13"/>
      <c r="K1033" s="10" t="s">
        <v>132</v>
      </c>
      <c r="L1033" s="10" t="s">
        <v>27</v>
      </c>
      <c r="M1033" s="10" t="s">
        <v>133</v>
      </c>
      <c r="N1033" s="19">
        <v>1032</v>
      </c>
    </row>
    <row r="1034" spans="1:14" x14ac:dyDescent="0.2">
      <c r="A1034" s="8" t="s">
        <v>1992</v>
      </c>
      <c r="B1034" s="9" t="s">
        <v>326</v>
      </c>
      <c r="C1034" s="10" t="s">
        <v>197</v>
      </c>
      <c r="D1034" s="9" t="s">
        <v>769</v>
      </c>
      <c r="E1034" s="9" t="s">
        <v>354</v>
      </c>
      <c r="F1034" s="11">
        <v>57218</v>
      </c>
      <c r="G1034" s="10" t="s">
        <v>24</v>
      </c>
      <c r="H1034" s="10" t="s">
        <v>25</v>
      </c>
      <c r="I1034" s="13"/>
      <c r="J1034" s="13"/>
      <c r="K1034" s="10" t="s">
        <v>541</v>
      </c>
      <c r="L1034" s="10" t="s">
        <v>77</v>
      </c>
      <c r="M1034" s="10" t="s">
        <v>78</v>
      </c>
      <c r="N1034" s="19">
        <v>1033</v>
      </c>
    </row>
    <row r="1035" spans="1:14" x14ac:dyDescent="0.2">
      <c r="A1035" s="8" t="s">
        <v>1993</v>
      </c>
      <c r="B1035" s="9" t="s">
        <v>906</v>
      </c>
      <c r="C1035" s="10" t="s">
        <v>59</v>
      </c>
      <c r="D1035" s="9" t="s">
        <v>769</v>
      </c>
      <c r="E1035" s="9" t="s">
        <v>529</v>
      </c>
      <c r="F1035" s="11">
        <v>57209</v>
      </c>
      <c r="G1035" s="10" t="s">
        <v>24</v>
      </c>
      <c r="H1035" s="10" t="s">
        <v>25</v>
      </c>
      <c r="I1035" s="13"/>
      <c r="J1035" s="13"/>
      <c r="K1035" s="10" t="s">
        <v>541</v>
      </c>
      <c r="L1035" s="10" t="s">
        <v>77</v>
      </c>
      <c r="M1035" s="10" t="s">
        <v>78</v>
      </c>
      <c r="N1035" s="19">
        <v>1034</v>
      </c>
    </row>
    <row r="1036" spans="1:14" hidden="1" x14ac:dyDescent="0.2">
      <c r="A1036" s="8" t="s">
        <v>1994</v>
      </c>
      <c r="B1036" s="9" t="s">
        <v>1995</v>
      </c>
      <c r="C1036" s="14"/>
      <c r="D1036" s="9" t="s">
        <v>1996</v>
      </c>
      <c r="E1036" s="9" t="s">
        <v>70</v>
      </c>
      <c r="F1036" s="11">
        <v>57178</v>
      </c>
      <c r="G1036" s="10" t="s">
        <v>24</v>
      </c>
      <c r="H1036" s="10" t="s">
        <v>25</v>
      </c>
      <c r="I1036" s="13"/>
      <c r="J1036" s="13"/>
      <c r="K1036" s="10" t="s">
        <v>26</v>
      </c>
      <c r="L1036" s="10" t="s">
        <v>27</v>
      </c>
      <c r="M1036" s="10" t="s">
        <v>28</v>
      </c>
      <c r="N1036" s="19">
        <v>1035</v>
      </c>
    </row>
    <row r="1037" spans="1:14" x14ac:dyDescent="0.2">
      <c r="A1037" s="8" t="s">
        <v>1997</v>
      </c>
      <c r="B1037" s="17" t="s">
        <v>1998</v>
      </c>
      <c r="C1037" s="10" t="s">
        <v>45</v>
      </c>
      <c r="D1037" s="9" t="s">
        <v>699</v>
      </c>
      <c r="E1037" s="9" t="s">
        <v>1786</v>
      </c>
      <c r="F1037" s="12">
        <v>57123</v>
      </c>
      <c r="G1037" s="18" t="s">
        <v>75</v>
      </c>
      <c r="H1037" s="18" t="s">
        <v>25</v>
      </c>
      <c r="I1037" s="12"/>
      <c r="J1037" s="12"/>
      <c r="K1037" s="18" t="s">
        <v>76</v>
      </c>
      <c r="L1037" s="14" t="s">
        <v>77</v>
      </c>
      <c r="M1037" s="14" t="s">
        <v>78</v>
      </c>
      <c r="N1037" s="19">
        <v>1036</v>
      </c>
    </row>
    <row r="1038" spans="1:14" hidden="1" x14ac:dyDescent="0.2">
      <c r="A1038" s="8" t="s">
        <v>1999</v>
      </c>
      <c r="B1038" s="9" t="s">
        <v>2000</v>
      </c>
      <c r="C1038" s="10" t="s">
        <v>157</v>
      </c>
      <c r="D1038" s="9" t="s">
        <v>2001</v>
      </c>
      <c r="E1038" s="9" t="s">
        <v>663</v>
      </c>
      <c r="F1038" s="11">
        <v>57120</v>
      </c>
      <c r="G1038" s="10" t="s">
        <v>24</v>
      </c>
      <c r="H1038" s="10" t="s">
        <v>25</v>
      </c>
      <c r="I1038" s="13"/>
      <c r="J1038" s="13"/>
      <c r="K1038" s="10" t="s">
        <v>26</v>
      </c>
      <c r="L1038" s="10" t="s">
        <v>27</v>
      </c>
      <c r="M1038" s="10" t="s">
        <v>28</v>
      </c>
      <c r="N1038" s="19">
        <v>1037</v>
      </c>
    </row>
    <row r="1039" spans="1:14" hidden="1" x14ac:dyDescent="0.2">
      <c r="A1039" s="8" t="s">
        <v>2002</v>
      </c>
      <c r="B1039" s="9" t="s">
        <v>1131</v>
      </c>
      <c r="C1039" s="14"/>
      <c r="D1039" s="9" t="s">
        <v>2003</v>
      </c>
      <c r="E1039" s="9" t="s">
        <v>514</v>
      </c>
      <c r="F1039" s="11">
        <v>57106</v>
      </c>
      <c r="G1039" s="10" t="s">
        <v>24</v>
      </c>
      <c r="H1039" s="10" t="s">
        <v>25</v>
      </c>
      <c r="I1039" s="13"/>
      <c r="J1039" s="13"/>
      <c r="K1039" s="10" t="s">
        <v>26</v>
      </c>
      <c r="L1039" s="10" t="s">
        <v>27</v>
      </c>
      <c r="M1039" s="10" t="s">
        <v>28</v>
      </c>
      <c r="N1039" s="19">
        <v>1038</v>
      </c>
    </row>
    <row r="1040" spans="1:14" x14ac:dyDescent="0.2">
      <c r="A1040" s="8" t="s">
        <v>2004</v>
      </c>
      <c r="B1040" s="9" t="s">
        <v>1447</v>
      </c>
      <c r="C1040" s="10" t="s">
        <v>24</v>
      </c>
      <c r="D1040" s="9" t="s">
        <v>769</v>
      </c>
      <c r="E1040" s="9" t="s">
        <v>529</v>
      </c>
      <c r="F1040" s="11">
        <v>57105</v>
      </c>
      <c r="G1040" s="10" t="s">
        <v>24</v>
      </c>
      <c r="H1040" s="10" t="s">
        <v>25</v>
      </c>
      <c r="I1040" s="13"/>
      <c r="J1040" s="13"/>
      <c r="K1040" s="10" t="s">
        <v>541</v>
      </c>
      <c r="L1040" s="10" t="s">
        <v>77</v>
      </c>
      <c r="M1040" s="10" t="s">
        <v>78</v>
      </c>
      <c r="N1040" s="19">
        <v>1039</v>
      </c>
    </row>
    <row r="1041" spans="1:14" x14ac:dyDescent="0.2">
      <c r="A1041" s="8" t="s">
        <v>1144</v>
      </c>
      <c r="B1041" s="9" t="s">
        <v>2005</v>
      </c>
      <c r="C1041" s="10" t="s">
        <v>24</v>
      </c>
      <c r="D1041" s="9" t="s">
        <v>699</v>
      </c>
      <c r="E1041" s="9" t="s">
        <v>313</v>
      </c>
      <c r="F1041" s="13">
        <v>57034</v>
      </c>
      <c r="G1041" s="10" t="s">
        <v>24</v>
      </c>
      <c r="H1041" s="18" t="s">
        <v>25</v>
      </c>
      <c r="I1041" s="13"/>
      <c r="J1041" s="13"/>
      <c r="K1041" s="18" t="s">
        <v>541</v>
      </c>
      <c r="L1041" s="10" t="s">
        <v>77</v>
      </c>
      <c r="M1041" s="14" t="s">
        <v>78</v>
      </c>
      <c r="N1041" s="19">
        <v>1040</v>
      </c>
    </row>
    <row r="1042" spans="1:14" x14ac:dyDescent="0.2">
      <c r="A1042" s="8" t="s">
        <v>2006</v>
      </c>
      <c r="B1042" s="9" t="s">
        <v>1690</v>
      </c>
      <c r="C1042" s="10" t="s">
        <v>157</v>
      </c>
      <c r="D1042" s="9" t="s">
        <v>591</v>
      </c>
      <c r="E1042" s="9" t="s">
        <v>229</v>
      </c>
      <c r="F1042" s="11">
        <v>57000</v>
      </c>
      <c r="G1042" s="10" t="s">
        <v>24</v>
      </c>
      <c r="H1042" s="10" t="s">
        <v>25</v>
      </c>
      <c r="I1042" s="13"/>
      <c r="J1042" s="13"/>
      <c r="K1042" s="10" t="s">
        <v>541</v>
      </c>
      <c r="L1042" s="10" t="s">
        <v>77</v>
      </c>
      <c r="M1042" s="10" t="s">
        <v>78</v>
      </c>
      <c r="N1042" s="19">
        <v>1041</v>
      </c>
    </row>
    <row r="1043" spans="1:14" hidden="1" x14ac:dyDescent="0.2">
      <c r="A1043" s="8" t="s">
        <v>2007</v>
      </c>
      <c r="B1043" s="9" t="s">
        <v>341</v>
      </c>
      <c r="C1043" s="10" t="s">
        <v>197</v>
      </c>
      <c r="D1043" s="9" t="s">
        <v>2008</v>
      </c>
      <c r="E1043" s="9" t="s">
        <v>712</v>
      </c>
      <c r="F1043" s="11">
        <v>56999</v>
      </c>
      <c r="G1043" s="10" t="s">
        <v>24</v>
      </c>
      <c r="H1043" s="10" t="s">
        <v>25</v>
      </c>
      <c r="I1043" s="13"/>
      <c r="J1043" s="13"/>
      <c r="K1043" s="10" t="s">
        <v>26</v>
      </c>
      <c r="L1043" s="10" t="s">
        <v>27</v>
      </c>
      <c r="M1043" s="10" t="s">
        <v>28</v>
      </c>
      <c r="N1043" s="19">
        <v>1042</v>
      </c>
    </row>
    <row r="1044" spans="1:14" x14ac:dyDescent="0.2">
      <c r="A1044" s="8" t="s">
        <v>2009</v>
      </c>
      <c r="B1044" s="9" t="s">
        <v>333</v>
      </c>
      <c r="C1044" s="10" t="s">
        <v>54</v>
      </c>
      <c r="D1044" s="9" t="s">
        <v>769</v>
      </c>
      <c r="E1044" s="9" t="s">
        <v>174</v>
      </c>
      <c r="F1044" s="11">
        <v>56922</v>
      </c>
      <c r="G1044" s="10" t="s">
        <v>24</v>
      </c>
      <c r="H1044" s="10" t="s">
        <v>25</v>
      </c>
      <c r="I1044" s="13"/>
      <c r="J1044" s="13"/>
      <c r="K1044" s="10" t="s">
        <v>541</v>
      </c>
      <c r="L1044" s="10" t="s">
        <v>77</v>
      </c>
      <c r="M1044" s="10" t="s">
        <v>78</v>
      </c>
      <c r="N1044" s="19">
        <v>1043</v>
      </c>
    </row>
    <row r="1045" spans="1:14" hidden="1" x14ac:dyDescent="0.2">
      <c r="A1045" s="8" t="s">
        <v>433</v>
      </c>
      <c r="B1045" s="9" t="s">
        <v>287</v>
      </c>
      <c r="C1045" s="10" t="s">
        <v>210</v>
      </c>
      <c r="D1045" s="9" t="s">
        <v>2010</v>
      </c>
      <c r="E1045" s="9" t="s">
        <v>797</v>
      </c>
      <c r="F1045" s="11">
        <v>56908</v>
      </c>
      <c r="G1045" s="10" t="s">
        <v>24</v>
      </c>
      <c r="H1045" s="10" t="s">
        <v>25</v>
      </c>
      <c r="I1045" s="13"/>
      <c r="J1045" s="13"/>
      <c r="K1045" s="10" t="s">
        <v>26</v>
      </c>
      <c r="L1045" s="10" t="s">
        <v>27</v>
      </c>
      <c r="M1045" s="10" t="s">
        <v>28</v>
      </c>
      <c r="N1045" s="19">
        <v>1044</v>
      </c>
    </row>
    <row r="1046" spans="1:14" x14ac:dyDescent="0.2">
      <c r="A1046" s="8" t="s">
        <v>2011</v>
      </c>
      <c r="B1046" s="9" t="s">
        <v>1416</v>
      </c>
      <c r="C1046" s="10" t="s">
        <v>186</v>
      </c>
      <c r="D1046" s="9" t="s">
        <v>207</v>
      </c>
      <c r="E1046" s="9" t="s">
        <v>324</v>
      </c>
      <c r="F1046" s="11">
        <v>56868</v>
      </c>
      <c r="G1046" s="10" t="s">
        <v>24</v>
      </c>
      <c r="H1046" s="10" t="s">
        <v>25</v>
      </c>
      <c r="I1046" s="13"/>
      <c r="J1046" s="13"/>
      <c r="K1046" s="10" t="s">
        <v>541</v>
      </c>
      <c r="L1046" s="10" t="s">
        <v>77</v>
      </c>
      <c r="M1046" s="10" t="s">
        <v>78</v>
      </c>
      <c r="N1046" s="19">
        <v>1045</v>
      </c>
    </row>
    <row r="1047" spans="1:14" hidden="1" x14ac:dyDescent="0.2">
      <c r="A1047" s="8" t="s">
        <v>2012</v>
      </c>
      <c r="B1047" s="9" t="s">
        <v>879</v>
      </c>
      <c r="C1047" s="10" t="s">
        <v>59</v>
      </c>
      <c r="D1047" s="9" t="s">
        <v>2013</v>
      </c>
      <c r="E1047" s="9" t="s">
        <v>167</v>
      </c>
      <c r="F1047" s="11">
        <v>56793</v>
      </c>
      <c r="G1047" s="10" t="s">
        <v>24</v>
      </c>
      <c r="H1047" s="10" t="s">
        <v>25</v>
      </c>
      <c r="I1047" s="13"/>
      <c r="J1047" s="13"/>
      <c r="K1047" s="10" t="s">
        <v>26</v>
      </c>
      <c r="L1047" s="10" t="s">
        <v>27</v>
      </c>
      <c r="M1047" s="10" t="s">
        <v>28</v>
      </c>
      <c r="N1047" s="19">
        <v>1046</v>
      </c>
    </row>
    <row r="1048" spans="1:14" hidden="1" x14ac:dyDescent="0.2">
      <c r="A1048" s="8" t="s">
        <v>565</v>
      </c>
      <c r="B1048" s="9" t="s">
        <v>341</v>
      </c>
      <c r="C1048" s="10" t="s">
        <v>210</v>
      </c>
      <c r="D1048" s="9" t="s">
        <v>2014</v>
      </c>
      <c r="E1048" s="9" t="s">
        <v>174</v>
      </c>
      <c r="F1048" s="11">
        <v>56772</v>
      </c>
      <c r="G1048" s="10" t="s">
        <v>24</v>
      </c>
      <c r="H1048" s="10" t="s">
        <v>25</v>
      </c>
      <c r="I1048" s="13"/>
      <c r="J1048" s="13"/>
      <c r="K1048" s="10" t="s">
        <v>26</v>
      </c>
      <c r="L1048" s="10" t="s">
        <v>27</v>
      </c>
      <c r="M1048" s="10" t="s">
        <v>28</v>
      </c>
      <c r="N1048" s="19">
        <v>1047</v>
      </c>
    </row>
    <row r="1049" spans="1:14" x14ac:dyDescent="0.2">
      <c r="A1049" s="8" t="s">
        <v>2015</v>
      </c>
      <c r="B1049" s="9" t="s">
        <v>2016</v>
      </c>
      <c r="C1049" s="10" t="s">
        <v>81</v>
      </c>
      <c r="D1049" s="9" t="s">
        <v>207</v>
      </c>
      <c r="E1049" s="9" t="s">
        <v>603</v>
      </c>
      <c r="F1049" s="11">
        <v>56748</v>
      </c>
      <c r="G1049" s="10" t="s">
        <v>24</v>
      </c>
      <c r="H1049" s="10" t="s">
        <v>25</v>
      </c>
      <c r="I1049" s="13"/>
      <c r="J1049" s="13"/>
      <c r="K1049" s="10" t="s">
        <v>541</v>
      </c>
      <c r="L1049" s="10" t="s">
        <v>77</v>
      </c>
      <c r="M1049" s="10" t="s">
        <v>78</v>
      </c>
      <c r="N1049" s="19">
        <v>1048</v>
      </c>
    </row>
    <row r="1050" spans="1:14" x14ac:dyDescent="0.2">
      <c r="A1050" s="8" t="s">
        <v>2017</v>
      </c>
      <c r="B1050" s="9" t="s">
        <v>2018</v>
      </c>
      <c r="C1050" s="14"/>
      <c r="D1050" s="9" t="s">
        <v>591</v>
      </c>
      <c r="E1050" s="9" t="s">
        <v>324</v>
      </c>
      <c r="F1050" s="11">
        <v>56712</v>
      </c>
      <c r="G1050" s="10" t="s">
        <v>24</v>
      </c>
      <c r="H1050" s="10" t="s">
        <v>25</v>
      </c>
      <c r="I1050" s="12"/>
      <c r="J1050" s="12"/>
      <c r="K1050" s="10" t="s">
        <v>541</v>
      </c>
      <c r="L1050" s="10" t="s">
        <v>77</v>
      </c>
      <c r="M1050" s="10" t="s">
        <v>78</v>
      </c>
      <c r="N1050" s="19">
        <v>1049</v>
      </c>
    </row>
    <row r="1051" spans="1:14" x14ac:dyDescent="0.2">
      <c r="A1051" s="8" t="s">
        <v>2019</v>
      </c>
      <c r="B1051" s="9" t="s">
        <v>362</v>
      </c>
      <c r="C1051" s="14"/>
      <c r="D1051" s="9" t="s">
        <v>769</v>
      </c>
      <c r="E1051" s="9" t="s">
        <v>584</v>
      </c>
      <c r="F1051" s="11">
        <v>56645</v>
      </c>
      <c r="G1051" s="14" t="s">
        <v>75</v>
      </c>
      <c r="H1051" s="14" t="s">
        <v>25</v>
      </c>
      <c r="I1051" s="12"/>
      <c r="J1051" s="12"/>
      <c r="K1051" s="14" t="s">
        <v>76</v>
      </c>
      <c r="L1051" s="10" t="s">
        <v>77</v>
      </c>
      <c r="M1051" s="10" t="s">
        <v>78</v>
      </c>
      <c r="N1051" s="19">
        <v>1050</v>
      </c>
    </row>
    <row r="1052" spans="1:14" x14ac:dyDescent="0.2">
      <c r="A1052" s="8" t="s">
        <v>2020</v>
      </c>
      <c r="B1052" s="9" t="s">
        <v>2021</v>
      </c>
      <c r="C1052" s="10" t="s">
        <v>41</v>
      </c>
      <c r="D1052" s="9" t="s">
        <v>769</v>
      </c>
      <c r="E1052" s="9" t="s">
        <v>231</v>
      </c>
      <c r="F1052" s="11">
        <v>56642</v>
      </c>
      <c r="G1052" s="10" t="s">
        <v>24</v>
      </c>
      <c r="H1052" s="10" t="s">
        <v>25</v>
      </c>
      <c r="I1052" s="13"/>
      <c r="J1052" s="13"/>
      <c r="K1052" s="10" t="s">
        <v>541</v>
      </c>
      <c r="L1052" s="10" t="s">
        <v>77</v>
      </c>
      <c r="M1052" s="10" t="s">
        <v>78</v>
      </c>
      <c r="N1052" s="19">
        <v>1051</v>
      </c>
    </row>
    <row r="1053" spans="1:14" x14ac:dyDescent="0.2">
      <c r="A1053" s="8" t="s">
        <v>1033</v>
      </c>
      <c r="B1053" s="9" t="s">
        <v>2022</v>
      </c>
      <c r="C1053" s="10" t="s">
        <v>101</v>
      </c>
      <c r="D1053" s="9" t="s">
        <v>769</v>
      </c>
      <c r="E1053" s="9" t="s">
        <v>1698</v>
      </c>
      <c r="F1053" s="12">
        <v>56578</v>
      </c>
      <c r="G1053" s="18" t="s">
        <v>24</v>
      </c>
      <c r="H1053" s="18" t="s">
        <v>25</v>
      </c>
      <c r="I1053" s="12"/>
      <c r="J1053" s="12"/>
      <c r="K1053" s="18" t="s">
        <v>541</v>
      </c>
      <c r="L1053" s="10" t="s">
        <v>77</v>
      </c>
      <c r="M1053" s="10" t="s">
        <v>78</v>
      </c>
      <c r="N1053" s="19">
        <v>1052</v>
      </c>
    </row>
    <row r="1054" spans="1:14" hidden="1" x14ac:dyDescent="0.2">
      <c r="A1054" s="8" t="s">
        <v>915</v>
      </c>
      <c r="B1054" s="9" t="s">
        <v>2023</v>
      </c>
      <c r="C1054" s="10" t="s">
        <v>101</v>
      </c>
      <c r="D1054" s="9" t="s">
        <v>2024</v>
      </c>
      <c r="E1054" s="9" t="s">
        <v>167</v>
      </c>
      <c r="F1054" s="11">
        <v>56457</v>
      </c>
      <c r="G1054" s="10" t="s">
        <v>24</v>
      </c>
      <c r="H1054" s="10" t="s">
        <v>25</v>
      </c>
      <c r="I1054" s="13"/>
      <c r="J1054" s="13"/>
      <c r="K1054" s="10" t="s">
        <v>26</v>
      </c>
      <c r="L1054" s="10" t="s">
        <v>27</v>
      </c>
      <c r="M1054" s="10" t="s">
        <v>28</v>
      </c>
      <c r="N1054" s="19">
        <v>1053</v>
      </c>
    </row>
    <row r="1055" spans="1:14" x14ac:dyDescent="0.2">
      <c r="A1055" s="8" t="s">
        <v>2025</v>
      </c>
      <c r="B1055" s="9" t="s">
        <v>72</v>
      </c>
      <c r="C1055" s="10" t="s">
        <v>81</v>
      </c>
      <c r="D1055" s="9" t="s">
        <v>769</v>
      </c>
      <c r="E1055" s="9" t="s">
        <v>490</v>
      </c>
      <c r="F1055" s="11">
        <v>56287</v>
      </c>
      <c r="G1055" s="14" t="s">
        <v>24</v>
      </c>
      <c r="H1055" s="14" t="s">
        <v>25</v>
      </c>
      <c r="I1055" s="12"/>
      <c r="J1055" s="12"/>
      <c r="K1055" s="14" t="s">
        <v>541</v>
      </c>
      <c r="L1055" s="10" t="s">
        <v>77</v>
      </c>
      <c r="M1055" s="10" t="s">
        <v>78</v>
      </c>
      <c r="N1055" s="19">
        <v>1054</v>
      </c>
    </row>
    <row r="1056" spans="1:14" hidden="1" x14ac:dyDescent="0.2">
      <c r="A1056" s="8" t="s">
        <v>2026</v>
      </c>
      <c r="B1056" s="9" t="s">
        <v>768</v>
      </c>
      <c r="C1056" s="10" t="s">
        <v>101</v>
      </c>
      <c r="D1056" s="9" t="s">
        <v>2027</v>
      </c>
      <c r="E1056" s="9" t="s">
        <v>131</v>
      </c>
      <c r="F1056" s="11">
        <v>56183</v>
      </c>
      <c r="G1056" s="14" t="s">
        <v>24</v>
      </c>
      <c r="H1056" s="14" t="s">
        <v>25</v>
      </c>
      <c r="I1056" s="12"/>
      <c r="J1056" s="12"/>
      <c r="K1056" s="14" t="s">
        <v>26</v>
      </c>
      <c r="L1056" s="10" t="s">
        <v>27</v>
      </c>
      <c r="M1056" s="10" t="s">
        <v>28</v>
      </c>
      <c r="N1056" s="19">
        <v>1055</v>
      </c>
    </row>
    <row r="1057" spans="1:14" x14ac:dyDescent="0.2">
      <c r="A1057" s="8" t="s">
        <v>2028</v>
      </c>
      <c r="B1057" s="9" t="s">
        <v>1002</v>
      </c>
      <c r="C1057" s="10" t="s">
        <v>54</v>
      </c>
      <c r="D1057" s="9" t="s">
        <v>207</v>
      </c>
      <c r="E1057" s="9" t="s">
        <v>1039</v>
      </c>
      <c r="F1057" s="11">
        <v>56170</v>
      </c>
      <c r="G1057" s="10" t="s">
        <v>75</v>
      </c>
      <c r="H1057" s="10" t="s">
        <v>25</v>
      </c>
      <c r="I1057" s="13"/>
      <c r="J1057" s="13"/>
      <c r="K1057" s="10" t="s">
        <v>76</v>
      </c>
      <c r="L1057" s="10" t="s">
        <v>77</v>
      </c>
      <c r="M1057" s="10" t="s">
        <v>78</v>
      </c>
      <c r="N1057" s="19">
        <v>1056</v>
      </c>
    </row>
    <row r="1058" spans="1:14" hidden="1" x14ac:dyDescent="0.2">
      <c r="A1058" s="8" t="s">
        <v>2029</v>
      </c>
      <c r="B1058" s="9" t="s">
        <v>1093</v>
      </c>
      <c r="C1058" s="10" t="s">
        <v>157</v>
      </c>
      <c r="D1058" s="9" t="s">
        <v>2030</v>
      </c>
      <c r="E1058" s="9" t="s">
        <v>2031</v>
      </c>
      <c r="F1058" s="11">
        <v>56100</v>
      </c>
      <c r="G1058" s="10" t="s">
        <v>24</v>
      </c>
      <c r="H1058" s="10" t="s">
        <v>25</v>
      </c>
      <c r="I1058" s="13"/>
      <c r="J1058" s="13"/>
      <c r="K1058" s="10" t="s">
        <v>1446</v>
      </c>
      <c r="L1058" s="10" t="s">
        <v>27</v>
      </c>
      <c r="M1058" s="10" t="s">
        <v>28</v>
      </c>
      <c r="N1058" s="19">
        <v>1057</v>
      </c>
    </row>
    <row r="1059" spans="1:14" hidden="1" x14ac:dyDescent="0.2">
      <c r="A1059" s="8" t="s">
        <v>2032</v>
      </c>
      <c r="B1059" s="9" t="s">
        <v>2033</v>
      </c>
      <c r="C1059" s="10" t="s">
        <v>81</v>
      </c>
      <c r="D1059" s="9" t="s">
        <v>1753</v>
      </c>
      <c r="E1059" s="9" t="s">
        <v>201</v>
      </c>
      <c r="F1059" s="11">
        <v>56100</v>
      </c>
      <c r="G1059" s="10" t="s">
        <v>24</v>
      </c>
      <c r="H1059" s="10" t="s">
        <v>25</v>
      </c>
      <c r="I1059" s="12"/>
      <c r="J1059" s="12"/>
      <c r="K1059" s="10" t="s">
        <v>26</v>
      </c>
      <c r="L1059" s="10" t="s">
        <v>27</v>
      </c>
      <c r="M1059" s="10" t="s">
        <v>28</v>
      </c>
      <c r="N1059" s="19">
        <v>1058</v>
      </c>
    </row>
    <row r="1060" spans="1:14" x14ac:dyDescent="0.2">
      <c r="A1060" s="8" t="s">
        <v>2034</v>
      </c>
      <c r="B1060" s="9" t="s">
        <v>1510</v>
      </c>
      <c r="C1060" s="10" t="s">
        <v>166</v>
      </c>
      <c r="D1060" s="9" t="s">
        <v>591</v>
      </c>
      <c r="E1060" s="9" t="s">
        <v>244</v>
      </c>
      <c r="F1060" s="11">
        <v>56098</v>
      </c>
      <c r="G1060" s="10" t="s">
        <v>24</v>
      </c>
      <c r="H1060" s="10" t="s">
        <v>25</v>
      </c>
      <c r="I1060" s="13"/>
      <c r="J1060" s="13"/>
      <c r="K1060" s="10" t="s">
        <v>541</v>
      </c>
      <c r="L1060" s="10" t="s">
        <v>77</v>
      </c>
      <c r="M1060" s="10" t="s">
        <v>78</v>
      </c>
      <c r="N1060" s="19">
        <v>1059</v>
      </c>
    </row>
    <row r="1061" spans="1:14" hidden="1" x14ac:dyDescent="0.2">
      <c r="A1061" s="8" t="s">
        <v>2035</v>
      </c>
      <c r="B1061" s="9" t="s">
        <v>636</v>
      </c>
      <c r="C1061" s="10" t="s">
        <v>197</v>
      </c>
      <c r="D1061" s="9" t="s">
        <v>2036</v>
      </c>
      <c r="E1061" s="9" t="s">
        <v>2037</v>
      </c>
      <c r="F1061" s="11">
        <v>56064</v>
      </c>
      <c r="G1061" s="14" t="s">
        <v>24</v>
      </c>
      <c r="H1061" s="14" t="s">
        <v>25</v>
      </c>
      <c r="I1061" s="12"/>
      <c r="J1061" s="12"/>
      <c r="K1061" s="14" t="s">
        <v>26</v>
      </c>
      <c r="L1061" s="10" t="s">
        <v>27</v>
      </c>
      <c r="M1061" s="10" t="s">
        <v>28</v>
      </c>
      <c r="N1061" s="19">
        <v>1060</v>
      </c>
    </row>
    <row r="1062" spans="1:14" hidden="1" x14ac:dyDescent="0.2">
      <c r="A1062" s="8" t="s">
        <v>2038</v>
      </c>
      <c r="B1062" s="9" t="s">
        <v>262</v>
      </c>
      <c r="C1062" s="14"/>
      <c r="D1062" s="9" t="s">
        <v>2039</v>
      </c>
      <c r="E1062" s="9" t="s">
        <v>409</v>
      </c>
      <c r="F1062" s="11">
        <v>56000</v>
      </c>
      <c r="G1062" s="10" t="s">
        <v>24</v>
      </c>
      <c r="H1062" s="10" t="s">
        <v>25</v>
      </c>
      <c r="I1062" s="13"/>
      <c r="J1062" s="13"/>
      <c r="K1062" s="10" t="s">
        <v>26</v>
      </c>
      <c r="L1062" s="10" t="s">
        <v>27</v>
      </c>
      <c r="M1062" s="10" t="s">
        <v>28</v>
      </c>
      <c r="N1062" s="19">
        <v>1061</v>
      </c>
    </row>
    <row r="1063" spans="1:14" x14ac:dyDescent="0.2">
      <c r="A1063" s="8" t="s">
        <v>2040</v>
      </c>
      <c r="B1063" s="9" t="s">
        <v>218</v>
      </c>
      <c r="C1063" s="10" t="s">
        <v>41</v>
      </c>
      <c r="D1063" s="9" t="s">
        <v>591</v>
      </c>
      <c r="E1063" s="9" t="s">
        <v>244</v>
      </c>
      <c r="F1063" s="11">
        <v>56000</v>
      </c>
      <c r="G1063" s="10" t="s">
        <v>75</v>
      </c>
      <c r="H1063" s="10" t="s">
        <v>25</v>
      </c>
      <c r="I1063" s="13"/>
      <c r="J1063" s="13"/>
      <c r="K1063" s="10" t="s">
        <v>76</v>
      </c>
      <c r="L1063" s="10" t="s">
        <v>77</v>
      </c>
      <c r="M1063" s="10" t="s">
        <v>78</v>
      </c>
      <c r="N1063" s="19">
        <v>1062</v>
      </c>
    </row>
    <row r="1064" spans="1:14" hidden="1" x14ac:dyDescent="0.2">
      <c r="A1064" s="8" t="s">
        <v>415</v>
      </c>
      <c r="B1064" s="9" t="s">
        <v>147</v>
      </c>
      <c r="C1064" s="10" t="s">
        <v>210</v>
      </c>
      <c r="D1064" s="17" t="s">
        <v>2041</v>
      </c>
      <c r="E1064" s="9" t="s">
        <v>131</v>
      </c>
      <c r="F1064" s="13">
        <v>56000</v>
      </c>
      <c r="G1064" s="18" t="s">
        <v>24</v>
      </c>
      <c r="H1064" s="18" t="s">
        <v>25</v>
      </c>
      <c r="I1064" s="12"/>
      <c r="J1064" s="12"/>
      <c r="K1064" s="14" t="s">
        <v>132</v>
      </c>
      <c r="L1064" s="14" t="s">
        <v>27</v>
      </c>
      <c r="M1064" s="14" t="s">
        <v>133</v>
      </c>
      <c r="N1064" s="19">
        <v>1063</v>
      </c>
    </row>
    <row r="1065" spans="1:14" hidden="1" x14ac:dyDescent="0.2">
      <c r="A1065" s="8" t="s">
        <v>567</v>
      </c>
      <c r="B1065" s="9" t="s">
        <v>2042</v>
      </c>
      <c r="C1065" s="10" t="s">
        <v>25</v>
      </c>
      <c r="D1065" s="9" t="s">
        <v>2043</v>
      </c>
      <c r="E1065" s="9" t="s">
        <v>188</v>
      </c>
      <c r="F1065" s="11">
        <v>55987</v>
      </c>
      <c r="G1065" s="10" t="s">
        <v>24</v>
      </c>
      <c r="H1065" s="10" t="s">
        <v>25</v>
      </c>
      <c r="I1065" s="13"/>
      <c r="J1065" s="13"/>
      <c r="K1065" s="10" t="s">
        <v>26</v>
      </c>
      <c r="L1065" s="10" t="s">
        <v>27</v>
      </c>
      <c r="M1065" s="10" t="s">
        <v>28</v>
      </c>
      <c r="N1065" s="19">
        <v>1064</v>
      </c>
    </row>
    <row r="1066" spans="1:14" hidden="1" x14ac:dyDescent="0.2">
      <c r="A1066" s="8" t="s">
        <v>2044</v>
      </c>
      <c r="B1066" s="9" t="s">
        <v>1632</v>
      </c>
      <c r="C1066" s="14"/>
      <c r="D1066" s="9" t="s">
        <v>1981</v>
      </c>
      <c r="E1066" s="9" t="s">
        <v>167</v>
      </c>
      <c r="F1066" s="11">
        <v>55977</v>
      </c>
      <c r="G1066" s="10" t="s">
        <v>24</v>
      </c>
      <c r="H1066" s="10" t="s">
        <v>25</v>
      </c>
      <c r="I1066" s="12"/>
      <c r="J1066" s="12"/>
      <c r="K1066" s="10" t="s">
        <v>26</v>
      </c>
      <c r="L1066" s="10" t="s">
        <v>27</v>
      </c>
      <c r="M1066" s="10" t="s">
        <v>28</v>
      </c>
      <c r="N1066" s="19">
        <v>1065</v>
      </c>
    </row>
    <row r="1067" spans="1:14" hidden="1" x14ac:dyDescent="0.2">
      <c r="A1067" s="8" t="s">
        <v>2045</v>
      </c>
      <c r="B1067" s="9" t="s">
        <v>1998</v>
      </c>
      <c r="C1067" s="10" t="s">
        <v>157</v>
      </c>
      <c r="D1067" s="9" t="s">
        <v>379</v>
      </c>
      <c r="E1067" s="9" t="s">
        <v>930</v>
      </c>
      <c r="F1067" s="11">
        <v>55944</v>
      </c>
      <c r="G1067" s="14" t="s">
        <v>24</v>
      </c>
      <c r="H1067" s="14" t="s">
        <v>25</v>
      </c>
      <c r="I1067" s="12"/>
      <c r="J1067" s="12"/>
      <c r="K1067" s="14" t="s">
        <v>26</v>
      </c>
      <c r="L1067" s="10" t="s">
        <v>27</v>
      </c>
      <c r="M1067" s="10" t="s">
        <v>28</v>
      </c>
      <c r="N1067" s="19">
        <v>1066</v>
      </c>
    </row>
    <row r="1068" spans="1:14" hidden="1" x14ac:dyDescent="0.2">
      <c r="A1068" s="8" t="s">
        <v>2046</v>
      </c>
      <c r="B1068" s="9" t="s">
        <v>356</v>
      </c>
      <c r="C1068" s="10" t="s">
        <v>157</v>
      </c>
      <c r="D1068" s="9" t="s">
        <v>2047</v>
      </c>
      <c r="E1068" s="9" t="s">
        <v>275</v>
      </c>
      <c r="F1068" s="11">
        <v>55926</v>
      </c>
      <c r="G1068" s="10" t="s">
        <v>24</v>
      </c>
      <c r="H1068" s="10" t="s">
        <v>25</v>
      </c>
      <c r="I1068" s="13"/>
      <c r="J1068" s="13"/>
      <c r="K1068" s="10" t="s">
        <v>26</v>
      </c>
      <c r="L1068" s="10" t="s">
        <v>27</v>
      </c>
      <c r="M1068" s="10" t="s">
        <v>28</v>
      </c>
      <c r="N1068" s="19">
        <v>1067</v>
      </c>
    </row>
    <row r="1069" spans="1:14" x14ac:dyDescent="0.2">
      <c r="A1069" s="8" t="s">
        <v>2048</v>
      </c>
      <c r="B1069" s="9" t="s">
        <v>956</v>
      </c>
      <c r="C1069" s="10" t="s">
        <v>24</v>
      </c>
      <c r="D1069" s="9" t="s">
        <v>769</v>
      </c>
      <c r="E1069" s="9" t="s">
        <v>444</v>
      </c>
      <c r="F1069" s="11">
        <v>55923</v>
      </c>
      <c r="G1069" s="10" t="s">
        <v>24</v>
      </c>
      <c r="H1069" s="10" t="s">
        <v>25</v>
      </c>
      <c r="I1069" s="11">
        <v>2500</v>
      </c>
      <c r="J1069" s="13"/>
      <c r="K1069" s="10" t="s">
        <v>541</v>
      </c>
      <c r="L1069" s="10" t="s">
        <v>77</v>
      </c>
      <c r="M1069" s="10" t="s">
        <v>78</v>
      </c>
      <c r="N1069" s="19">
        <v>1068</v>
      </c>
    </row>
    <row r="1070" spans="1:14" x14ac:dyDescent="0.2">
      <c r="A1070" s="8" t="s">
        <v>2049</v>
      </c>
      <c r="B1070" s="9" t="s">
        <v>1998</v>
      </c>
      <c r="C1070" s="10" t="s">
        <v>24</v>
      </c>
      <c r="D1070" s="9" t="s">
        <v>699</v>
      </c>
      <c r="E1070" s="9" t="s">
        <v>1786</v>
      </c>
      <c r="F1070" s="11">
        <v>55855</v>
      </c>
      <c r="G1070" s="10" t="s">
        <v>24</v>
      </c>
      <c r="H1070" s="10" t="s">
        <v>25</v>
      </c>
      <c r="I1070" s="13"/>
      <c r="J1070" s="13"/>
      <c r="K1070" s="10" t="s">
        <v>541</v>
      </c>
      <c r="L1070" s="10" t="s">
        <v>77</v>
      </c>
      <c r="M1070" s="10" t="s">
        <v>78</v>
      </c>
      <c r="N1070" s="19">
        <v>1069</v>
      </c>
    </row>
    <row r="1071" spans="1:14" x14ac:dyDescent="0.2">
      <c r="A1071" s="8" t="s">
        <v>2050</v>
      </c>
      <c r="B1071" s="9" t="s">
        <v>367</v>
      </c>
      <c r="C1071" s="10" t="s">
        <v>24</v>
      </c>
      <c r="D1071" s="9" t="s">
        <v>699</v>
      </c>
      <c r="E1071" s="9" t="s">
        <v>522</v>
      </c>
      <c r="F1071" s="11">
        <v>55847</v>
      </c>
      <c r="G1071" s="10" t="s">
        <v>24</v>
      </c>
      <c r="H1071" s="10" t="s">
        <v>25</v>
      </c>
      <c r="I1071" s="13"/>
      <c r="J1071" s="12"/>
      <c r="K1071" s="15" t="s">
        <v>3</v>
      </c>
      <c r="L1071" s="10" t="s">
        <v>77</v>
      </c>
      <c r="M1071" s="10" t="s">
        <v>78</v>
      </c>
      <c r="N1071" s="19">
        <v>1070</v>
      </c>
    </row>
    <row r="1072" spans="1:14" x14ac:dyDescent="0.2">
      <c r="A1072" s="8" t="s">
        <v>2051</v>
      </c>
      <c r="B1072" s="9" t="s">
        <v>2052</v>
      </c>
      <c r="C1072" s="10" t="s">
        <v>31</v>
      </c>
      <c r="D1072" s="37" t="s">
        <v>2727</v>
      </c>
      <c r="E1072" s="9" t="s">
        <v>1039</v>
      </c>
      <c r="F1072" s="11">
        <v>55802</v>
      </c>
      <c r="G1072" s="18" t="s">
        <v>24</v>
      </c>
      <c r="H1072" s="18" t="s">
        <v>25</v>
      </c>
      <c r="I1072" s="11">
        <v>6000</v>
      </c>
      <c r="J1072" s="12"/>
      <c r="K1072" s="18" t="s">
        <v>541</v>
      </c>
      <c r="L1072" s="10" t="s">
        <v>77</v>
      </c>
      <c r="M1072" s="10" t="s">
        <v>78</v>
      </c>
      <c r="N1072" s="19">
        <v>1071</v>
      </c>
    </row>
    <row r="1073" spans="1:14" x14ac:dyDescent="0.2">
      <c r="A1073" s="8" t="s">
        <v>2053</v>
      </c>
      <c r="B1073" s="9" t="s">
        <v>771</v>
      </c>
      <c r="C1073" s="10" t="s">
        <v>54</v>
      </c>
      <c r="D1073" s="9" t="s">
        <v>769</v>
      </c>
      <c r="E1073" s="9" t="s">
        <v>297</v>
      </c>
      <c r="F1073" s="11">
        <v>55738</v>
      </c>
      <c r="G1073" s="10" t="s">
        <v>24</v>
      </c>
      <c r="H1073" s="10" t="s">
        <v>25</v>
      </c>
      <c r="I1073" s="11">
        <v>1400</v>
      </c>
      <c r="J1073" s="13"/>
      <c r="K1073" s="10" t="s">
        <v>541</v>
      </c>
      <c r="L1073" s="10" t="s">
        <v>77</v>
      </c>
      <c r="M1073" s="10" t="s">
        <v>78</v>
      </c>
      <c r="N1073" s="19">
        <v>1072</v>
      </c>
    </row>
    <row r="1074" spans="1:14" hidden="1" x14ac:dyDescent="0.2">
      <c r="A1074" s="8" t="s">
        <v>2054</v>
      </c>
      <c r="B1074" s="9" t="s">
        <v>192</v>
      </c>
      <c r="C1074" s="14"/>
      <c r="D1074" s="9" t="s">
        <v>2055</v>
      </c>
      <c r="E1074" s="9" t="s">
        <v>514</v>
      </c>
      <c r="F1074" s="11">
        <v>55710</v>
      </c>
      <c r="G1074" s="10" t="s">
        <v>24</v>
      </c>
      <c r="H1074" s="10" t="s">
        <v>25</v>
      </c>
      <c r="I1074" s="13"/>
      <c r="J1074" s="13"/>
      <c r="K1074" s="10" t="s">
        <v>26</v>
      </c>
      <c r="L1074" s="10" t="s">
        <v>27</v>
      </c>
      <c r="M1074" s="10" t="s">
        <v>28</v>
      </c>
      <c r="N1074" s="19">
        <v>1073</v>
      </c>
    </row>
    <row r="1075" spans="1:14" x14ac:dyDescent="0.2">
      <c r="A1075" s="8" t="s">
        <v>770</v>
      </c>
      <c r="B1075" s="9" t="s">
        <v>2056</v>
      </c>
      <c r="C1075" s="14"/>
      <c r="D1075" s="9" t="s">
        <v>699</v>
      </c>
      <c r="E1075" s="9" t="s">
        <v>324</v>
      </c>
      <c r="F1075" s="11">
        <v>55623</v>
      </c>
      <c r="G1075" s="14" t="s">
        <v>24</v>
      </c>
      <c r="H1075" s="14" t="s">
        <v>25</v>
      </c>
      <c r="I1075" s="12"/>
      <c r="J1075" s="12"/>
      <c r="K1075" s="14" t="s">
        <v>541</v>
      </c>
      <c r="L1075" s="10" t="s">
        <v>77</v>
      </c>
      <c r="M1075" s="10" t="s">
        <v>78</v>
      </c>
      <c r="N1075" s="19">
        <v>1074</v>
      </c>
    </row>
    <row r="1076" spans="1:14" hidden="1" x14ac:dyDescent="0.2">
      <c r="A1076" s="8" t="s">
        <v>2057</v>
      </c>
      <c r="B1076" s="9" t="s">
        <v>2058</v>
      </c>
      <c r="C1076" s="10" t="s">
        <v>197</v>
      </c>
      <c r="D1076" s="9" t="s">
        <v>2059</v>
      </c>
      <c r="E1076" s="9" t="s">
        <v>463</v>
      </c>
      <c r="F1076" s="11">
        <v>55590</v>
      </c>
      <c r="G1076" s="10" t="s">
        <v>24</v>
      </c>
      <c r="H1076" s="10" t="s">
        <v>25</v>
      </c>
      <c r="I1076" s="13"/>
      <c r="J1076" s="13"/>
      <c r="K1076" s="10" t="s">
        <v>26</v>
      </c>
      <c r="L1076" s="10" t="s">
        <v>27</v>
      </c>
      <c r="M1076" s="10" t="s">
        <v>28</v>
      </c>
      <c r="N1076" s="19">
        <v>1075</v>
      </c>
    </row>
    <row r="1077" spans="1:14" hidden="1" x14ac:dyDescent="0.2">
      <c r="A1077" s="8" t="s">
        <v>2060</v>
      </c>
      <c r="B1077" s="9" t="s">
        <v>147</v>
      </c>
      <c r="C1077" s="10" t="s">
        <v>54</v>
      </c>
      <c r="D1077" s="9" t="s">
        <v>379</v>
      </c>
      <c r="E1077" s="9" t="s">
        <v>673</v>
      </c>
      <c r="F1077" s="11">
        <v>55502</v>
      </c>
      <c r="G1077" s="10" t="s">
        <v>24</v>
      </c>
      <c r="H1077" s="10" t="s">
        <v>25</v>
      </c>
      <c r="I1077" s="13"/>
      <c r="J1077" s="13"/>
      <c r="K1077" s="10" t="s">
        <v>26</v>
      </c>
      <c r="L1077" s="10" t="s">
        <v>27</v>
      </c>
      <c r="M1077" s="10" t="s">
        <v>28</v>
      </c>
      <c r="N1077" s="19">
        <v>1076</v>
      </c>
    </row>
    <row r="1078" spans="1:14" x14ac:dyDescent="0.2">
      <c r="A1078" s="8" t="s">
        <v>1212</v>
      </c>
      <c r="B1078" s="9" t="s">
        <v>2061</v>
      </c>
      <c r="C1078" s="10" t="s">
        <v>59</v>
      </c>
      <c r="D1078" s="9" t="s">
        <v>699</v>
      </c>
      <c r="E1078" s="9" t="s">
        <v>1786</v>
      </c>
      <c r="F1078" s="11">
        <v>55474</v>
      </c>
      <c r="G1078" s="18" t="s">
        <v>24</v>
      </c>
      <c r="H1078" s="18" t="s">
        <v>25</v>
      </c>
      <c r="I1078" s="12"/>
      <c r="J1078" s="12"/>
      <c r="K1078" s="18" t="s">
        <v>541</v>
      </c>
      <c r="L1078" s="10" t="s">
        <v>77</v>
      </c>
      <c r="M1078" s="10" t="s">
        <v>78</v>
      </c>
      <c r="N1078" s="19">
        <v>1077</v>
      </c>
    </row>
    <row r="1079" spans="1:14" hidden="1" x14ac:dyDescent="0.2">
      <c r="A1079" s="8" t="s">
        <v>2062</v>
      </c>
      <c r="B1079" s="9" t="s">
        <v>840</v>
      </c>
      <c r="C1079" s="10" t="s">
        <v>54</v>
      </c>
      <c r="D1079" s="9" t="s">
        <v>2063</v>
      </c>
      <c r="E1079" s="9" t="s">
        <v>2064</v>
      </c>
      <c r="F1079" s="11">
        <v>55469</v>
      </c>
      <c r="G1079" s="10" t="s">
        <v>24</v>
      </c>
      <c r="H1079" s="10" t="s">
        <v>25</v>
      </c>
      <c r="I1079" s="13"/>
      <c r="J1079" s="13"/>
      <c r="K1079" s="10" t="s">
        <v>26</v>
      </c>
      <c r="L1079" s="10" t="s">
        <v>27</v>
      </c>
      <c r="M1079" s="10" t="s">
        <v>28</v>
      </c>
      <c r="N1079" s="19">
        <v>1078</v>
      </c>
    </row>
    <row r="1080" spans="1:14" hidden="1" x14ac:dyDescent="0.2">
      <c r="A1080" s="8" t="s">
        <v>1171</v>
      </c>
      <c r="B1080" s="9" t="s">
        <v>173</v>
      </c>
      <c r="C1080" s="14"/>
      <c r="D1080" s="9" t="s">
        <v>1545</v>
      </c>
      <c r="E1080" s="9" t="s">
        <v>1546</v>
      </c>
      <c r="F1080" s="13">
        <v>55453</v>
      </c>
      <c r="G1080" s="10" t="s">
        <v>24</v>
      </c>
      <c r="H1080" s="18" t="s">
        <v>25</v>
      </c>
      <c r="I1080" s="13"/>
      <c r="J1080" s="13"/>
      <c r="K1080" s="14" t="s">
        <v>26</v>
      </c>
      <c r="L1080" s="14" t="s">
        <v>27</v>
      </c>
      <c r="M1080" s="10" t="s">
        <v>28</v>
      </c>
      <c r="N1080" s="19">
        <v>1079</v>
      </c>
    </row>
    <row r="1081" spans="1:14" hidden="1" x14ac:dyDescent="0.2">
      <c r="A1081" s="8" t="s">
        <v>1552</v>
      </c>
      <c r="B1081" s="9" t="s">
        <v>2065</v>
      </c>
      <c r="C1081" s="10" t="s">
        <v>54</v>
      </c>
      <c r="D1081" s="9" t="s">
        <v>379</v>
      </c>
      <c r="E1081" s="9" t="s">
        <v>748</v>
      </c>
      <c r="F1081" s="11">
        <v>55416</v>
      </c>
      <c r="G1081" s="10" t="s">
        <v>24</v>
      </c>
      <c r="H1081" s="10" t="s">
        <v>25</v>
      </c>
      <c r="I1081" s="13"/>
      <c r="J1081" s="13"/>
      <c r="K1081" s="10" t="s">
        <v>26</v>
      </c>
      <c r="L1081" s="10" t="s">
        <v>27</v>
      </c>
      <c r="M1081" s="10" t="s">
        <v>28</v>
      </c>
      <c r="N1081" s="19">
        <v>1080</v>
      </c>
    </row>
    <row r="1082" spans="1:14" x14ac:dyDescent="0.2">
      <c r="A1082" s="8" t="s">
        <v>2066</v>
      </c>
      <c r="B1082" s="9" t="s">
        <v>147</v>
      </c>
      <c r="C1082" s="10" t="s">
        <v>101</v>
      </c>
      <c r="D1082" s="9" t="s">
        <v>591</v>
      </c>
      <c r="E1082" s="9" t="s">
        <v>453</v>
      </c>
      <c r="F1082" s="11">
        <v>55414</v>
      </c>
      <c r="G1082" s="10" t="s">
        <v>24</v>
      </c>
      <c r="H1082" s="10" t="s">
        <v>25</v>
      </c>
      <c r="I1082" s="13"/>
      <c r="J1082" s="13"/>
      <c r="K1082" s="10" t="s">
        <v>541</v>
      </c>
      <c r="L1082" s="10" t="s">
        <v>77</v>
      </c>
      <c r="M1082" s="10" t="s">
        <v>78</v>
      </c>
      <c r="N1082" s="19">
        <v>1081</v>
      </c>
    </row>
    <row r="1083" spans="1:14" hidden="1" x14ac:dyDescent="0.2">
      <c r="A1083" s="8" t="s">
        <v>1871</v>
      </c>
      <c r="B1083" s="9" t="s">
        <v>2067</v>
      </c>
      <c r="C1083" s="10" t="s">
        <v>54</v>
      </c>
      <c r="D1083" s="9" t="s">
        <v>379</v>
      </c>
      <c r="E1083" s="9" t="s">
        <v>514</v>
      </c>
      <c r="F1083" s="11">
        <v>55412</v>
      </c>
      <c r="G1083" s="10" t="s">
        <v>24</v>
      </c>
      <c r="H1083" s="10" t="s">
        <v>25</v>
      </c>
      <c r="I1083" s="13"/>
      <c r="J1083" s="13"/>
      <c r="K1083" s="10" t="s">
        <v>26</v>
      </c>
      <c r="L1083" s="10" t="s">
        <v>27</v>
      </c>
      <c r="M1083" s="10" t="s">
        <v>28</v>
      </c>
      <c r="N1083" s="19">
        <v>1082</v>
      </c>
    </row>
    <row r="1084" spans="1:14" x14ac:dyDescent="0.2">
      <c r="A1084" s="8" t="s">
        <v>1565</v>
      </c>
      <c r="B1084" s="9" t="s">
        <v>1923</v>
      </c>
      <c r="C1084" s="10" t="s">
        <v>54</v>
      </c>
      <c r="D1084" s="9" t="s">
        <v>591</v>
      </c>
      <c r="E1084" s="9" t="s">
        <v>949</v>
      </c>
      <c r="F1084" s="11">
        <v>55336</v>
      </c>
      <c r="G1084" s="10" t="s">
        <v>24</v>
      </c>
      <c r="H1084" s="10" t="s">
        <v>25</v>
      </c>
      <c r="I1084" s="13"/>
      <c r="J1084" s="13"/>
      <c r="K1084" s="10" t="s">
        <v>541</v>
      </c>
      <c r="L1084" s="10" t="s">
        <v>77</v>
      </c>
      <c r="M1084" s="10" t="s">
        <v>78</v>
      </c>
      <c r="N1084" s="19">
        <v>1083</v>
      </c>
    </row>
    <row r="1085" spans="1:14" x14ac:dyDescent="0.2">
      <c r="A1085" s="8" t="s">
        <v>2068</v>
      </c>
      <c r="B1085" s="9" t="s">
        <v>2069</v>
      </c>
      <c r="C1085" s="10" t="s">
        <v>31</v>
      </c>
      <c r="D1085" s="9" t="s">
        <v>769</v>
      </c>
      <c r="E1085" s="9" t="s">
        <v>405</v>
      </c>
      <c r="F1085" s="11">
        <v>55105</v>
      </c>
      <c r="G1085" s="10" t="s">
        <v>24</v>
      </c>
      <c r="H1085" s="10" t="s">
        <v>25</v>
      </c>
      <c r="I1085" s="13"/>
      <c r="J1085" s="13"/>
      <c r="K1085" s="10" t="s">
        <v>541</v>
      </c>
      <c r="L1085" s="10" t="s">
        <v>77</v>
      </c>
      <c r="M1085" s="10" t="s">
        <v>78</v>
      </c>
      <c r="N1085" s="19">
        <v>1084</v>
      </c>
    </row>
    <row r="1086" spans="1:14" hidden="1" x14ac:dyDescent="0.2">
      <c r="A1086" s="8" t="s">
        <v>2070</v>
      </c>
      <c r="B1086" s="9" t="s">
        <v>2071</v>
      </c>
      <c r="C1086" s="10" t="s">
        <v>186</v>
      </c>
      <c r="D1086" s="9" t="s">
        <v>2072</v>
      </c>
      <c r="E1086" s="9" t="s">
        <v>2073</v>
      </c>
      <c r="F1086" s="11">
        <v>55080</v>
      </c>
      <c r="G1086" s="10" t="s">
        <v>24</v>
      </c>
      <c r="H1086" s="10" t="s">
        <v>25</v>
      </c>
      <c r="I1086" s="13"/>
      <c r="J1086" s="13"/>
      <c r="K1086" s="10" t="s">
        <v>26</v>
      </c>
      <c r="L1086" s="10" t="s">
        <v>27</v>
      </c>
      <c r="M1086" s="10" t="s">
        <v>28</v>
      </c>
      <c r="N1086" s="19">
        <v>1085</v>
      </c>
    </row>
    <row r="1087" spans="1:14" hidden="1" x14ac:dyDescent="0.2">
      <c r="A1087" s="8" t="s">
        <v>2074</v>
      </c>
      <c r="B1087" s="9" t="s">
        <v>2075</v>
      </c>
      <c r="C1087" s="10" t="s">
        <v>157</v>
      </c>
      <c r="D1087" s="9" t="s">
        <v>2076</v>
      </c>
      <c r="E1087" s="9" t="s">
        <v>712</v>
      </c>
      <c r="F1087" s="11">
        <v>55080</v>
      </c>
      <c r="G1087" s="10" t="s">
        <v>24</v>
      </c>
      <c r="H1087" s="10" t="s">
        <v>25</v>
      </c>
      <c r="I1087" s="13"/>
      <c r="J1087" s="13"/>
      <c r="K1087" s="10" t="s">
        <v>26</v>
      </c>
      <c r="L1087" s="10" t="s">
        <v>27</v>
      </c>
      <c r="M1087" s="10" t="s">
        <v>28</v>
      </c>
      <c r="N1087" s="19">
        <v>1086</v>
      </c>
    </row>
    <row r="1088" spans="1:14" x14ac:dyDescent="0.2">
      <c r="A1088" s="8" t="s">
        <v>2077</v>
      </c>
      <c r="B1088" s="9" t="s">
        <v>1278</v>
      </c>
      <c r="C1088" s="10" t="s">
        <v>24</v>
      </c>
      <c r="D1088" s="9" t="s">
        <v>769</v>
      </c>
      <c r="E1088" s="9" t="s">
        <v>225</v>
      </c>
      <c r="F1088" s="11">
        <v>55048</v>
      </c>
      <c r="G1088" s="10" t="s">
        <v>24</v>
      </c>
      <c r="H1088" s="10" t="s">
        <v>25</v>
      </c>
      <c r="I1088" s="11">
        <v>1500</v>
      </c>
      <c r="J1088" s="13"/>
      <c r="K1088" s="10" t="s">
        <v>541</v>
      </c>
      <c r="L1088" s="10" t="s">
        <v>77</v>
      </c>
      <c r="M1088" s="10" t="s">
        <v>78</v>
      </c>
      <c r="N1088" s="19">
        <v>1087</v>
      </c>
    </row>
    <row r="1089" spans="1:14" x14ac:dyDescent="0.2">
      <c r="A1089" s="8" t="s">
        <v>1001</v>
      </c>
      <c r="B1089" s="9" t="s">
        <v>835</v>
      </c>
      <c r="C1089" s="10" t="s">
        <v>54</v>
      </c>
      <c r="D1089" s="9" t="s">
        <v>769</v>
      </c>
      <c r="E1089" s="9" t="s">
        <v>297</v>
      </c>
      <c r="F1089" s="11">
        <v>55036</v>
      </c>
      <c r="G1089" s="10" t="s">
        <v>24</v>
      </c>
      <c r="H1089" s="10" t="s">
        <v>25</v>
      </c>
      <c r="I1089" s="13"/>
      <c r="J1089" s="13"/>
      <c r="K1089" s="10" t="s">
        <v>541</v>
      </c>
      <c r="L1089" s="10" t="s">
        <v>77</v>
      </c>
      <c r="M1089" s="10" t="s">
        <v>78</v>
      </c>
      <c r="N1089" s="19">
        <v>1088</v>
      </c>
    </row>
    <row r="1090" spans="1:14" hidden="1" x14ac:dyDescent="0.2">
      <c r="A1090" s="8" t="s">
        <v>2078</v>
      </c>
      <c r="B1090" s="9" t="s">
        <v>49</v>
      </c>
      <c r="C1090" s="10" t="s">
        <v>101</v>
      </c>
      <c r="D1090" s="9" t="s">
        <v>2079</v>
      </c>
      <c r="E1090" s="9" t="s">
        <v>67</v>
      </c>
      <c r="F1090" s="11">
        <v>55005</v>
      </c>
      <c r="G1090" s="10" t="s">
        <v>24</v>
      </c>
      <c r="H1090" s="10" t="s">
        <v>25</v>
      </c>
      <c r="I1090" s="13"/>
      <c r="J1090" s="13"/>
      <c r="K1090" s="10" t="s">
        <v>26</v>
      </c>
      <c r="L1090" s="10" t="s">
        <v>27</v>
      </c>
      <c r="M1090" s="10" t="s">
        <v>28</v>
      </c>
      <c r="N1090" s="19">
        <v>1089</v>
      </c>
    </row>
    <row r="1091" spans="1:14" x14ac:dyDescent="0.2">
      <c r="A1091" s="8" t="s">
        <v>2080</v>
      </c>
      <c r="B1091" s="9" t="s">
        <v>2081</v>
      </c>
      <c r="C1091" s="10" t="s">
        <v>54</v>
      </c>
      <c r="D1091" s="9" t="s">
        <v>591</v>
      </c>
      <c r="E1091" s="9" t="s">
        <v>587</v>
      </c>
      <c r="F1091" s="11">
        <v>55002</v>
      </c>
      <c r="G1091" s="10" t="s">
        <v>75</v>
      </c>
      <c r="H1091" s="10" t="s">
        <v>25</v>
      </c>
      <c r="I1091" s="12"/>
      <c r="J1091" s="12"/>
      <c r="K1091" s="10" t="s">
        <v>76</v>
      </c>
      <c r="L1091" s="10" t="s">
        <v>77</v>
      </c>
      <c r="M1091" s="10" t="s">
        <v>78</v>
      </c>
      <c r="N1091" s="19">
        <v>1090</v>
      </c>
    </row>
    <row r="1092" spans="1:14" hidden="1" x14ac:dyDescent="0.2">
      <c r="A1092" s="8" t="s">
        <v>2082</v>
      </c>
      <c r="B1092" s="9" t="s">
        <v>1150</v>
      </c>
      <c r="C1092" s="10" t="s">
        <v>157</v>
      </c>
      <c r="D1092" s="9" t="s">
        <v>2083</v>
      </c>
      <c r="E1092" s="9" t="s">
        <v>51</v>
      </c>
      <c r="F1092" s="11">
        <v>55000</v>
      </c>
      <c r="G1092" s="10" t="s">
        <v>24</v>
      </c>
      <c r="H1092" s="10" t="s">
        <v>25</v>
      </c>
      <c r="I1092" s="13"/>
      <c r="J1092" s="13"/>
      <c r="K1092" s="10" t="s">
        <v>26</v>
      </c>
      <c r="L1092" s="10" t="s">
        <v>27</v>
      </c>
      <c r="M1092" s="10" t="s">
        <v>28</v>
      </c>
      <c r="N1092" s="19">
        <v>1091</v>
      </c>
    </row>
    <row r="1093" spans="1:14" hidden="1" x14ac:dyDescent="0.2">
      <c r="A1093" s="8" t="s">
        <v>2084</v>
      </c>
      <c r="B1093" s="9" t="s">
        <v>356</v>
      </c>
      <c r="C1093" s="10" t="s">
        <v>101</v>
      </c>
      <c r="D1093" s="9" t="s">
        <v>2085</v>
      </c>
      <c r="E1093" s="9" t="s">
        <v>131</v>
      </c>
      <c r="F1093" s="11">
        <v>55000</v>
      </c>
      <c r="G1093" s="10" t="s">
        <v>75</v>
      </c>
      <c r="H1093" s="10" t="s">
        <v>25</v>
      </c>
      <c r="I1093" s="13"/>
      <c r="J1093" s="13"/>
      <c r="K1093" s="10" t="s">
        <v>1668</v>
      </c>
      <c r="L1093" s="10" t="s">
        <v>1669</v>
      </c>
      <c r="M1093" s="10" t="s">
        <v>28</v>
      </c>
      <c r="N1093" s="19">
        <v>1092</v>
      </c>
    </row>
    <row r="1094" spans="1:14" x14ac:dyDescent="0.2">
      <c r="A1094" s="8" t="s">
        <v>2086</v>
      </c>
      <c r="B1094" s="9" t="s">
        <v>1690</v>
      </c>
      <c r="C1094" s="10" t="s">
        <v>157</v>
      </c>
      <c r="D1094" s="9" t="s">
        <v>207</v>
      </c>
      <c r="E1094" s="9" t="s">
        <v>529</v>
      </c>
      <c r="F1094" s="11">
        <v>55000</v>
      </c>
      <c r="G1094" s="10" t="s">
        <v>24</v>
      </c>
      <c r="H1094" s="10" t="s">
        <v>25</v>
      </c>
      <c r="I1094" s="13"/>
      <c r="J1094" s="13"/>
      <c r="K1094" s="10" t="s">
        <v>541</v>
      </c>
      <c r="L1094" s="10" t="s">
        <v>77</v>
      </c>
      <c r="M1094" s="10" t="s">
        <v>78</v>
      </c>
      <c r="N1094" s="19">
        <v>1093</v>
      </c>
    </row>
    <row r="1095" spans="1:14" x14ac:dyDescent="0.2">
      <c r="A1095" s="8" t="s">
        <v>2087</v>
      </c>
      <c r="B1095" s="9" t="s">
        <v>611</v>
      </c>
      <c r="C1095" s="14"/>
      <c r="D1095" s="9" t="s">
        <v>591</v>
      </c>
      <c r="E1095" s="9" t="s">
        <v>470</v>
      </c>
      <c r="F1095" s="11">
        <v>55000</v>
      </c>
      <c r="G1095" s="10" t="s">
        <v>24</v>
      </c>
      <c r="H1095" s="10" t="s">
        <v>25</v>
      </c>
      <c r="I1095" s="13"/>
      <c r="J1095" s="13"/>
      <c r="K1095" s="10" t="s">
        <v>541</v>
      </c>
      <c r="L1095" s="10" t="s">
        <v>77</v>
      </c>
      <c r="M1095" s="10" t="s">
        <v>78</v>
      </c>
      <c r="N1095" s="19">
        <v>1094</v>
      </c>
    </row>
    <row r="1096" spans="1:14" hidden="1" x14ac:dyDescent="0.2">
      <c r="A1096" s="8" t="s">
        <v>2088</v>
      </c>
      <c r="B1096" s="9" t="s">
        <v>2089</v>
      </c>
      <c r="C1096" s="10" t="s">
        <v>54</v>
      </c>
      <c r="D1096" s="9" t="s">
        <v>2090</v>
      </c>
      <c r="E1096" s="9" t="s">
        <v>2091</v>
      </c>
      <c r="F1096" s="11">
        <v>54931</v>
      </c>
      <c r="G1096" s="10" t="s">
        <v>24</v>
      </c>
      <c r="H1096" s="10" t="s">
        <v>25</v>
      </c>
      <c r="I1096" s="13"/>
      <c r="J1096" s="13"/>
      <c r="K1096" s="10" t="s">
        <v>26</v>
      </c>
      <c r="L1096" s="10" t="s">
        <v>27</v>
      </c>
      <c r="M1096" s="10" t="s">
        <v>28</v>
      </c>
      <c r="N1096" s="19">
        <v>1095</v>
      </c>
    </row>
    <row r="1097" spans="1:14" hidden="1" x14ac:dyDescent="0.2">
      <c r="A1097" s="16" t="s">
        <v>2092</v>
      </c>
      <c r="B1097" s="17" t="s">
        <v>956</v>
      </c>
      <c r="C1097" s="10" t="s">
        <v>157</v>
      </c>
      <c r="D1097" s="17" t="s">
        <v>2093</v>
      </c>
      <c r="E1097" s="17" t="s">
        <v>174</v>
      </c>
      <c r="F1097" s="13">
        <v>54931</v>
      </c>
      <c r="G1097" s="14" t="s">
        <v>24</v>
      </c>
      <c r="H1097" s="14" t="s">
        <v>25</v>
      </c>
      <c r="I1097" s="13"/>
      <c r="J1097" s="13"/>
      <c r="K1097" s="14" t="s">
        <v>26</v>
      </c>
      <c r="L1097" s="14" t="s">
        <v>27</v>
      </c>
      <c r="M1097" s="14" t="s">
        <v>28</v>
      </c>
      <c r="N1097" s="19">
        <v>1096</v>
      </c>
    </row>
    <row r="1098" spans="1:14" hidden="1" x14ac:dyDescent="0.2">
      <c r="A1098" s="8" t="s">
        <v>2094</v>
      </c>
      <c r="B1098" s="9" t="s">
        <v>218</v>
      </c>
      <c r="C1098" s="10" t="s">
        <v>54</v>
      </c>
      <c r="D1098" s="9" t="s">
        <v>379</v>
      </c>
      <c r="E1098" s="9" t="s">
        <v>213</v>
      </c>
      <c r="F1098" s="11">
        <v>54931</v>
      </c>
      <c r="G1098" s="10" t="s">
        <v>24</v>
      </c>
      <c r="H1098" s="10" t="s">
        <v>25</v>
      </c>
      <c r="I1098" s="13"/>
      <c r="J1098" s="13"/>
      <c r="K1098" s="10" t="s">
        <v>26</v>
      </c>
      <c r="L1098" s="10" t="s">
        <v>27</v>
      </c>
      <c r="M1098" s="10" t="s">
        <v>28</v>
      </c>
      <c r="N1098" s="19">
        <v>1097</v>
      </c>
    </row>
    <row r="1099" spans="1:14" hidden="1" x14ac:dyDescent="0.2">
      <c r="A1099" s="8" t="s">
        <v>2095</v>
      </c>
      <c r="B1099" s="9" t="s">
        <v>1110</v>
      </c>
      <c r="C1099" s="10" t="s">
        <v>197</v>
      </c>
      <c r="D1099" s="9" t="s">
        <v>2096</v>
      </c>
      <c r="E1099" s="9" t="s">
        <v>324</v>
      </c>
      <c r="F1099" s="11">
        <v>54931</v>
      </c>
      <c r="G1099" s="10" t="s">
        <v>24</v>
      </c>
      <c r="H1099" s="10" t="s">
        <v>25</v>
      </c>
      <c r="I1099" s="13"/>
      <c r="J1099" s="13"/>
      <c r="K1099" s="10" t="s">
        <v>26</v>
      </c>
      <c r="L1099" s="10" t="s">
        <v>27</v>
      </c>
      <c r="M1099" s="10" t="s">
        <v>28</v>
      </c>
      <c r="N1099" s="19">
        <v>1098</v>
      </c>
    </row>
    <row r="1100" spans="1:14" hidden="1" x14ac:dyDescent="0.2">
      <c r="A1100" s="8" t="s">
        <v>2097</v>
      </c>
      <c r="B1100" s="9" t="s">
        <v>243</v>
      </c>
      <c r="C1100" s="10" t="s">
        <v>21</v>
      </c>
      <c r="D1100" s="9" t="s">
        <v>1190</v>
      </c>
      <c r="E1100" s="9" t="s">
        <v>70</v>
      </c>
      <c r="F1100" s="11">
        <v>54884</v>
      </c>
      <c r="G1100" s="14" t="s">
        <v>24</v>
      </c>
      <c r="H1100" s="14" t="s">
        <v>25</v>
      </c>
      <c r="I1100" s="13"/>
      <c r="J1100" s="13"/>
      <c r="K1100" s="14" t="s">
        <v>1446</v>
      </c>
      <c r="L1100" s="10" t="s">
        <v>27</v>
      </c>
      <c r="M1100" s="10" t="s">
        <v>28</v>
      </c>
      <c r="N1100" s="19">
        <v>1099</v>
      </c>
    </row>
    <row r="1101" spans="1:14" hidden="1" x14ac:dyDescent="0.2">
      <c r="A1101" s="8" t="s">
        <v>887</v>
      </c>
      <c r="B1101" s="9" t="s">
        <v>1153</v>
      </c>
      <c r="C1101" s="10" t="s">
        <v>157</v>
      </c>
      <c r="D1101" s="9" t="s">
        <v>2098</v>
      </c>
      <c r="E1101" s="9" t="s">
        <v>70</v>
      </c>
      <c r="F1101" s="11">
        <v>54781</v>
      </c>
      <c r="G1101" s="10" t="s">
        <v>24</v>
      </c>
      <c r="H1101" s="10" t="s">
        <v>25</v>
      </c>
      <c r="I1101" s="13"/>
      <c r="J1101" s="13"/>
      <c r="K1101" s="10" t="s">
        <v>26</v>
      </c>
      <c r="L1101" s="10" t="s">
        <v>27</v>
      </c>
      <c r="M1101" s="10" t="s">
        <v>28</v>
      </c>
      <c r="N1101" s="19">
        <v>1100</v>
      </c>
    </row>
    <row r="1102" spans="1:14" hidden="1" x14ac:dyDescent="0.2">
      <c r="A1102" s="8" t="s">
        <v>2099</v>
      </c>
      <c r="B1102" s="9" t="s">
        <v>2100</v>
      </c>
      <c r="C1102" s="10" t="s">
        <v>54</v>
      </c>
      <c r="D1102" s="9" t="s">
        <v>2101</v>
      </c>
      <c r="E1102" s="9" t="s">
        <v>70</v>
      </c>
      <c r="F1102" s="11">
        <v>54781</v>
      </c>
      <c r="G1102" s="10" t="s">
        <v>24</v>
      </c>
      <c r="H1102" s="10" t="s">
        <v>25</v>
      </c>
      <c r="I1102" s="13"/>
      <c r="J1102" s="13"/>
      <c r="K1102" s="10" t="s">
        <v>26</v>
      </c>
      <c r="L1102" s="10" t="s">
        <v>27</v>
      </c>
      <c r="M1102" s="10" t="s">
        <v>28</v>
      </c>
      <c r="N1102" s="19">
        <v>1101</v>
      </c>
    </row>
    <row r="1103" spans="1:14" x14ac:dyDescent="0.2">
      <c r="A1103" s="8" t="s">
        <v>2102</v>
      </c>
      <c r="B1103" s="9" t="s">
        <v>92</v>
      </c>
      <c r="C1103" s="10" t="s">
        <v>31</v>
      </c>
      <c r="D1103" s="9" t="s">
        <v>699</v>
      </c>
      <c r="E1103" s="9" t="s">
        <v>466</v>
      </c>
      <c r="F1103" s="11">
        <v>54776</v>
      </c>
      <c r="G1103" s="10" t="s">
        <v>24</v>
      </c>
      <c r="H1103" s="10" t="s">
        <v>25</v>
      </c>
      <c r="I1103" s="13"/>
      <c r="J1103" s="13"/>
      <c r="K1103" s="10" t="s">
        <v>541</v>
      </c>
      <c r="L1103" s="10" t="s">
        <v>77</v>
      </c>
      <c r="M1103" s="10" t="s">
        <v>78</v>
      </c>
      <c r="N1103" s="19">
        <v>1102</v>
      </c>
    </row>
    <row r="1104" spans="1:14" hidden="1" x14ac:dyDescent="0.2">
      <c r="A1104" s="8" t="s">
        <v>2103</v>
      </c>
      <c r="B1104" s="9" t="s">
        <v>2104</v>
      </c>
      <c r="C1104" s="10" t="s">
        <v>197</v>
      </c>
      <c r="D1104" s="9" t="s">
        <v>2105</v>
      </c>
      <c r="E1104" s="9" t="s">
        <v>67</v>
      </c>
      <c r="F1104" s="11">
        <v>54718</v>
      </c>
      <c r="G1104" s="10" t="s">
        <v>24</v>
      </c>
      <c r="H1104" s="10" t="s">
        <v>25</v>
      </c>
      <c r="I1104" s="11">
        <v>5000</v>
      </c>
      <c r="J1104" s="13"/>
      <c r="K1104" s="10" t="s">
        <v>26</v>
      </c>
      <c r="L1104" s="10" t="s">
        <v>27</v>
      </c>
      <c r="M1104" s="10" t="s">
        <v>28</v>
      </c>
      <c r="N1104" s="19">
        <v>1103</v>
      </c>
    </row>
    <row r="1105" spans="1:14" hidden="1" x14ac:dyDescent="0.2">
      <c r="A1105" s="8" t="s">
        <v>2106</v>
      </c>
      <c r="B1105" s="9" t="s">
        <v>2107</v>
      </c>
      <c r="C1105" s="14"/>
      <c r="D1105" s="9" t="s">
        <v>2108</v>
      </c>
      <c r="E1105" s="9" t="s">
        <v>1229</v>
      </c>
      <c r="F1105" s="11">
        <v>54699</v>
      </c>
      <c r="G1105" s="14" t="s">
        <v>24</v>
      </c>
      <c r="H1105" s="14" t="s">
        <v>25</v>
      </c>
      <c r="I1105" s="12"/>
      <c r="J1105" s="12"/>
      <c r="K1105" s="14" t="s">
        <v>26</v>
      </c>
      <c r="L1105" s="10" t="s">
        <v>27</v>
      </c>
      <c r="M1105" s="10" t="s">
        <v>28</v>
      </c>
      <c r="N1105" s="19">
        <v>1104</v>
      </c>
    </row>
    <row r="1106" spans="1:14" x14ac:dyDescent="0.2">
      <c r="A1106" s="8" t="s">
        <v>2109</v>
      </c>
      <c r="B1106" s="9" t="s">
        <v>586</v>
      </c>
      <c r="C1106" s="10" t="s">
        <v>24</v>
      </c>
      <c r="D1106" s="9" t="s">
        <v>591</v>
      </c>
      <c r="E1106" s="9" t="s">
        <v>381</v>
      </c>
      <c r="F1106" s="11">
        <v>54684</v>
      </c>
      <c r="G1106" s="10" t="s">
        <v>24</v>
      </c>
      <c r="H1106" s="10" t="s">
        <v>25</v>
      </c>
      <c r="I1106" s="13"/>
      <c r="J1106" s="13"/>
      <c r="K1106" s="10" t="s">
        <v>541</v>
      </c>
      <c r="L1106" s="10" t="s">
        <v>77</v>
      </c>
      <c r="M1106" s="10" t="s">
        <v>78</v>
      </c>
      <c r="N1106" s="19">
        <v>1105</v>
      </c>
    </row>
    <row r="1107" spans="1:14" x14ac:dyDescent="0.2">
      <c r="A1107" s="8" t="s">
        <v>2110</v>
      </c>
      <c r="B1107" s="9" t="s">
        <v>586</v>
      </c>
      <c r="C1107" s="10" t="s">
        <v>54</v>
      </c>
      <c r="D1107" s="9" t="s">
        <v>769</v>
      </c>
      <c r="E1107" s="9" t="s">
        <v>587</v>
      </c>
      <c r="F1107" s="11">
        <v>54630</v>
      </c>
      <c r="G1107" s="10" t="s">
        <v>24</v>
      </c>
      <c r="H1107" s="10" t="s">
        <v>25</v>
      </c>
      <c r="I1107" s="13"/>
      <c r="J1107" s="13"/>
      <c r="K1107" s="10" t="s">
        <v>541</v>
      </c>
      <c r="L1107" s="10" t="s">
        <v>77</v>
      </c>
      <c r="M1107" s="10" t="s">
        <v>78</v>
      </c>
      <c r="N1107" s="19">
        <v>1106</v>
      </c>
    </row>
    <row r="1108" spans="1:14" hidden="1" x14ac:dyDescent="0.2">
      <c r="A1108" s="8" t="s">
        <v>2111</v>
      </c>
      <c r="B1108" s="9" t="s">
        <v>209</v>
      </c>
      <c r="C1108" s="10" t="s">
        <v>41</v>
      </c>
      <c r="D1108" s="9" t="s">
        <v>2112</v>
      </c>
      <c r="E1108" s="9" t="s">
        <v>131</v>
      </c>
      <c r="F1108" s="11">
        <v>54570</v>
      </c>
      <c r="G1108" s="14" t="s">
        <v>24</v>
      </c>
      <c r="H1108" s="14" t="s">
        <v>25</v>
      </c>
      <c r="I1108" s="12"/>
      <c r="J1108" s="12"/>
      <c r="K1108" s="14" t="s">
        <v>26</v>
      </c>
      <c r="L1108" s="10" t="s">
        <v>27</v>
      </c>
      <c r="M1108" s="10" t="s">
        <v>28</v>
      </c>
      <c r="N1108" s="19">
        <v>1107</v>
      </c>
    </row>
    <row r="1109" spans="1:14" x14ac:dyDescent="0.2">
      <c r="A1109" s="8" t="s">
        <v>2113</v>
      </c>
      <c r="B1109" s="9" t="s">
        <v>1051</v>
      </c>
      <c r="C1109" s="10" t="s">
        <v>24</v>
      </c>
      <c r="D1109" s="9" t="s">
        <v>769</v>
      </c>
      <c r="E1109" s="9" t="s">
        <v>1244</v>
      </c>
      <c r="F1109" s="11">
        <v>54535</v>
      </c>
      <c r="G1109" s="10" t="s">
        <v>24</v>
      </c>
      <c r="H1109" s="10" t="s">
        <v>25</v>
      </c>
      <c r="I1109" s="12"/>
      <c r="J1109" s="12"/>
      <c r="K1109" s="10" t="s">
        <v>541</v>
      </c>
      <c r="L1109" s="10" t="s">
        <v>77</v>
      </c>
      <c r="M1109" s="10" t="s">
        <v>78</v>
      </c>
      <c r="N1109" s="19">
        <v>1108</v>
      </c>
    </row>
    <row r="1110" spans="1:14" x14ac:dyDescent="0.2">
      <c r="A1110" s="8" t="s">
        <v>2114</v>
      </c>
      <c r="B1110" s="9" t="s">
        <v>2115</v>
      </c>
      <c r="C1110" s="10" t="s">
        <v>157</v>
      </c>
      <c r="D1110" s="9" t="s">
        <v>591</v>
      </c>
      <c r="E1110" s="9" t="s">
        <v>381</v>
      </c>
      <c r="F1110" s="11">
        <v>54510</v>
      </c>
      <c r="G1110" s="10" t="s">
        <v>24</v>
      </c>
      <c r="H1110" s="10" t="s">
        <v>25</v>
      </c>
      <c r="I1110" s="13"/>
      <c r="J1110" s="13"/>
      <c r="K1110" s="10" t="s">
        <v>541</v>
      </c>
      <c r="L1110" s="10" t="s">
        <v>77</v>
      </c>
      <c r="M1110" s="10" t="s">
        <v>78</v>
      </c>
      <c r="N1110" s="19">
        <v>1109</v>
      </c>
    </row>
    <row r="1111" spans="1:14" x14ac:dyDescent="0.2">
      <c r="A1111" s="8" t="s">
        <v>2116</v>
      </c>
      <c r="B1111" s="9" t="s">
        <v>1032</v>
      </c>
      <c r="C1111" s="10" t="s">
        <v>24</v>
      </c>
      <c r="D1111" s="9" t="s">
        <v>591</v>
      </c>
      <c r="E1111" s="9" t="s">
        <v>587</v>
      </c>
      <c r="F1111" s="11">
        <v>54479</v>
      </c>
      <c r="G1111" s="10" t="s">
        <v>75</v>
      </c>
      <c r="H1111" s="10" t="s">
        <v>25</v>
      </c>
      <c r="I1111" s="11">
        <v>2000</v>
      </c>
      <c r="J1111" s="12"/>
      <c r="K1111" s="10" t="s">
        <v>76</v>
      </c>
      <c r="L1111" s="10" t="s">
        <v>77</v>
      </c>
      <c r="M1111" s="10" t="s">
        <v>78</v>
      </c>
      <c r="N1111" s="19">
        <v>1110</v>
      </c>
    </row>
    <row r="1112" spans="1:14" hidden="1" x14ac:dyDescent="0.2">
      <c r="A1112" s="16" t="s">
        <v>2117</v>
      </c>
      <c r="B1112" s="17" t="s">
        <v>1093</v>
      </c>
      <c r="C1112" s="14"/>
      <c r="D1112" s="17" t="s">
        <v>2118</v>
      </c>
      <c r="E1112" s="17" t="s">
        <v>1646</v>
      </c>
      <c r="F1112" s="13">
        <v>54447</v>
      </c>
      <c r="G1112" s="14" t="s">
        <v>24</v>
      </c>
      <c r="H1112" s="14" t="s">
        <v>25</v>
      </c>
      <c r="I1112" s="13"/>
      <c r="J1112" s="13"/>
      <c r="K1112" s="14" t="s">
        <v>26</v>
      </c>
      <c r="L1112" s="14" t="s">
        <v>27</v>
      </c>
      <c r="M1112" s="14" t="s">
        <v>28</v>
      </c>
      <c r="N1112" s="19">
        <v>1111</v>
      </c>
    </row>
    <row r="1113" spans="1:14" hidden="1" x14ac:dyDescent="0.2">
      <c r="A1113" s="8" t="s">
        <v>1825</v>
      </c>
      <c r="B1113" s="9" t="s">
        <v>2119</v>
      </c>
      <c r="C1113" s="10" t="s">
        <v>54</v>
      </c>
      <c r="D1113" s="9" t="s">
        <v>1753</v>
      </c>
      <c r="E1113" s="9" t="s">
        <v>663</v>
      </c>
      <c r="F1113" s="11">
        <v>54393</v>
      </c>
      <c r="G1113" s="10" t="s">
        <v>24</v>
      </c>
      <c r="H1113" s="10" t="s">
        <v>25</v>
      </c>
      <c r="I1113" s="13"/>
      <c r="J1113" s="13"/>
      <c r="K1113" s="10" t="s">
        <v>26</v>
      </c>
      <c r="L1113" s="10" t="s">
        <v>27</v>
      </c>
      <c r="M1113" s="10" t="s">
        <v>28</v>
      </c>
      <c r="N1113" s="19">
        <v>1112</v>
      </c>
    </row>
    <row r="1114" spans="1:14" hidden="1" x14ac:dyDescent="0.2">
      <c r="A1114" s="8" t="s">
        <v>2120</v>
      </c>
      <c r="B1114" s="9" t="s">
        <v>921</v>
      </c>
      <c r="C1114" s="10" t="s">
        <v>41</v>
      </c>
      <c r="D1114" s="9" t="s">
        <v>2121</v>
      </c>
      <c r="E1114" s="9" t="s">
        <v>1395</v>
      </c>
      <c r="F1114" s="11">
        <v>54387</v>
      </c>
      <c r="G1114" s="10" t="s">
        <v>24</v>
      </c>
      <c r="H1114" s="10" t="s">
        <v>25</v>
      </c>
      <c r="I1114" s="13"/>
      <c r="J1114" s="13"/>
      <c r="K1114" s="10" t="s">
        <v>26</v>
      </c>
      <c r="L1114" s="10" t="s">
        <v>27</v>
      </c>
      <c r="M1114" s="10" t="s">
        <v>28</v>
      </c>
      <c r="N1114" s="19">
        <v>1113</v>
      </c>
    </row>
    <row r="1115" spans="1:14" x14ac:dyDescent="0.2">
      <c r="A1115" s="8" t="s">
        <v>2122</v>
      </c>
      <c r="B1115" s="9" t="s">
        <v>633</v>
      </c>
      <c r="C1115" s="10" t="s">
        <v>157</v>
      </c>
      <c r="D1115" s="9" t="s">
        <v>769</v>
      </c>
      <c r="E1115" s="9" t="s">
        <v>297</v>
      </c>
      <c r="F1115" s="11">
        <v>54381</v>
      </c>
      <c r="G1115" s="10" t="s">
        <v>24</v>
      </c>
      <c r="H1115" s="10" t="s">
        <v>25</v>
      </c>
      <c r="I1115" s="11">
        <v>1200</v>
      </c>
      <c r="J1115" s="12"/>
      <c r="K1115" s="10" t="s">
        <v>541</v>
      </c>
      <c r="L1115" s="10" t="s">
        <v>77</v>
      </c>
      <c r="M1115" s="10" t="s">
        <v>78</v>
      </c>
      <c r="N1115" s="19">
        <v>1114</v>
      </c>
    </row>
    <row r="1116" spans="1:14" x14ac:dyDescent="0.2">
      <c r="A1116" s="8" t="s">
        <v>2123</v>
      </c>
      <c r="B1116" s="9" t="s">
        <v>2124</v>
      </c>
      <c r="C1116" s="10" t="s">
        <v>197</v>
      </c>
      <c r="D1116" s="9" t="s">
        <v>699</v>
      </c>
      <c r="E1116" s="9" t="s">
        <v>1786</v>
      </c>
      <c r="F1116" s="11">
        <v>54373</v>
      </c>
      <c r="G1116" s="10" t="s">
        <v>24</v>
      </c>
      <c r="H1116" s="10" t="s">
        <v>25</v>
      </c>
      <c r="I1116" s="13"/>
      <c r="J1116" s="13"/>
      <c r="K1116" s="10" t="s">
        <v>541</v>
      </c>
      <c r="L1116" s="10" t="s">
        <v>77</v>
      </c>
      <c r="M1116" s="10" t="s">
        <v>78</v>
      </c>
      <c r="N1116" s="19">
        <v>1115</v>
      </c>
    </row>
    <row r="1117" spans="1:14" hidden="1" x14ac:dyDescent="0.2">
      <c r="A1117" s="8" t="s">
        <v>2125</v>
      </c>
      <c r="B1117" s="9" t="s">
        <v>140</v>
      </c>
      <c r="C1117" s="10" t="s">
        <v>41</v>
      </c>
      <c r="D1117" s="9" t="s">
        <v>2126</v>
      </c>
      <c r="E1117" s="9" t="s">
        <v>90</v>
      </c>
      <c r="F1117" s="11">
        <v>54370</v>
      </c>
      <c r="G1117" s="10" t="s">
        <v>24</v>
      </c>
      <c r="H1117" s="10" t="s">
        <v>25</v>
      </c>
      <c r="I1117" s="13"/>
      <c r="J1117" s="13"/>
      <c r="K1117" s="10" t="s">
        <v>26</v>
      </c>
      <c r="L1117" s="10" t="s">
        <v>27</v>
      </c>
      <c r="M1117" s="10" t="s">
        <v>28</v>
      </c>
      <c r="N1117" s="19">
        <v>1116</v>
      </c>
    </row>
    <row r="1118" spans="1:14" hidden="1" x14ac:dyDescent="0.2">
      <c r="A1118" s="8" t="s">
        <v>1969</v>
      </c>
      <c r="B1118" s="9" t="s">
        <v>1089</v>
      </c>
      <c r="C1118" s="10" t="s">
        <v>157</v>
      </c>
      <c r="D1118" s="9" t="s">
        <v>2127</v>
      </c>
      <c r="E1118" s="9" t="s">
        <v>213</v>
      </c>
      <c r="F1118" s="11">
        <v>54366</v>
      </c>
      <c r="G1118" s="10" t="s">
        <v>24</v>
      </c>
      <c r="H1118" s="10" t="s">
        <v>25</v>
      </c>
      <c r="I1118" s="13"/>
      <c r="J1118" s="13"/>
      <c r="K1118" s="10" t="s">
        <v>26</v>
      </c>
      <c r="L1118" s="10" t="s">
        <v>27</v>
      </c>
      <c r="M1118" s="10" t="s">
        <v>28</v>
      </c>
      <c r="N1118" s="19">
        <v>1117</v>
      </c>
    </row>
    <row r="1119" spans="1:14" hidden="1" x14ac:dyDescent="0.2">
      <c r="A1119" s="8" t="s">
        <v>2128</v>
      </c>
      <c r="B1119" s="9" t="s">
        <v>1416</v>
      </c>
      <c r="C1119" s="10" t="s">
        <v>210</v>
      </c>
      <c r="D1119" s="9" t="s">
        <v>2129</v>
      </c>
      <c r="E1119" s="9" t="s">
        <v>131</v>
      </c>
      <c r="F1119" s="11">
        <v>54366</v>
      </c>
      <c r="G1119" s="10" t="s">
        <v>24</v>
      </c>
      <c r="H1119" s="10" t="s">
        <v>25</v>
      </c>
      <c r="I1119" s="13"/>
      <c r="J1119" s="13"/>
      <c r="K1119" s="10" t="s">
        <v>26</v>
      </c>
      <c r="L1119" s="10" t="s">
        <v>27</v>
      </c>
      <c r="M1119" s="10" t="s">
        <v>28</v>
      </c>
      <c r="N1119" s="19">
        <v>1118</v>
      </c>
    </row>
    <row r="1120" spans="1:14" hidden="1" x14ac:dyDescent="0.2">
      <c r="A1120" s="8" t="s">
        <v>1212</v>
      </c>
      <c r="B1120" s="9" t="s">
        <v>2130</v>
      </c>
      <c r="C1120" s="14" t="s">
        <v>24</v>
      </c>
      <c r="D1120" s="9" t="s">
        <v>2131</v>
      </c>
      <c r="E1120" s="9" t="s">
        <v>1267</v>
      </c>
      <c r="F1120" s="11">
        <v>54366</v>
      </c>
      <c r="G1120" s="14" t="s">
        <v>24</v>
      </c>
      <c r="H1120" s="14" t="s">
        <v>25</v>
      </c>
      <c r="I1120" s="12"/>
      <c r="J1120" s="12"/>
      <c r="K1120" s="14" t="s">
        <v>26</v>
      </c>
      <c r="L1120" s="10" t="s">
        <v>27</v>
      </c>
      <c r="M1120" s="10" t="s">
        <v>28</v>
      </c>
      <c r="N1120" s="19">
        <v>1119</v>
      </c>
    </row>
    <row r="1121" spans="1:14" hidden="1" x14ac:dyDescent="0.2">
      <c r="A1121" s="8" t="s">
        <v>2132</v>
      </c>
      <c r="B1121" s="9" t="s">
        <v>2133</v>
      </c>
      <c r="C1121" s="10" t="s">
        <v>31</v>
      </c>
      <c r="D1121" s="9" t="s">
        <v>1709</v>
      </c>
      <c r="E1121" s="9" t="s">
        <v>1479</v>
      </c>
      <c r="F1121" s="11">
        <v>54356</v>
      </c>
      <c r="G1121" s="10" t="s">
        <v>24</v>
      </c>
      <c r="H1121" s="10" t="s">
        <v>25</v>
      </c>
      <c r="I1121" s="13"/>
      <c r="J1121" s="13"/>
      <c r="K1121" s="10" t="s">
        <v>26</v>
      </c>
      <c r="L1121" s="10" t="s">
        <v>27</v>
      </c>
      <c r="M1121" s="10" t="s">
        <v>28</v>
      </c>
      <c r="N1121" s="19">
        <v>1120</v>
      </c>
    </row>
    <row r="1122" spans="1:14" hidden="1" x14ac:dyDescent="0.2">
      <c r="A1122" s="8" t="s">
        <v>2134</v>
      </c>
      <c r="B1122" s="9" t="s">
        <v>1197</v>
      </c>
      <c r="C1122" s="14"/>
      <c r="D1122" s="9" t="s">
        <v>2135</v>
      </c>
      <c r="E1122" s="9" t="s">
        <v>1987</v>
      </c>
      <c r="F1122" s="11">
        <v>54334</v>
      </c>
      <c r="G1122" s="10" t="s">
        <v>24</v>
      </c>
      <c r="H1122" s="10" t="s">
        <v>25</v>
      </c>
      <c r="I1122" s="13"/>
      <c r="J1122" s="13"/>
      <c r="K1122" s="10" t="s">
        <v>26</v>
      </c>
      <c r="L1122" s="10" t="s">
        <v>27</v>
      </c>
      <c r="M1122" s="10" t="s">
        <v>28</v>
      </c>
      <c r="N1122" s="19">
        <v>1121</v>
      </c>
    </row>
    <row r="1123" spans="1:14" x14ac:dyDescent="0.2">
      <c r="A1123" s="8" t="s">
        <v>1779</v>
      </c>
      <c r="B1123" s="9" t="s">
        <v>448</v>
      </c>
      <c r="C1123" s="10" t="s">
        <v>31</v>
      </c>
      <c r="D1123" s="9" t="s">
        <v>769</v>
      </c>
      <c r="E1123" s="9" t="s">
        <v>280</v>
      </c>
      <c r="F1123" s="11">
        <v>54325</v>
      </c>
      <c r="G1123" s="10" t="s">
        <v>24</v>
      </c>
      <c r="H1123" s="10" t="s">
        <v>25</v>
      </c>
      <c r="I1123" s="13"/>
      <c r="J1123" s="13"/>
      <c r="K1123" s="10" t="s">
        <v>541</v>
      </c>
      <c r="L1123" s="10" t="s">
        <v>77</v>
      </c>
      <c r="M1123" s="10" t="s">
        <v>78</v>
      </c>
      <c r="N1123" s="19">
        <v>1122</v>
      </c>
    </row>
    <row r="1124" spans="1:14" hidden="1" x14ac:dyDescent="0.2">
      <c r="A1124" s="8" t="s">
        <v>2136</v>
      </c>
      <c r="B1124" s="9" t="s">
        <v>2137</v>
      </c>
      <c r="C1124" s="14"/>
      <c r="D1124" s="9" t="s">
        <v>2138</v>
      </c>
      <c r="E1124" s="9" t="s">
        <v>1203</v>
      </c>
      <c r="F1124" s="11">
        <v>54315</v>
      </c>
      <c r="G1124" s="10" t="s">
        <v>24</v>
      </c>
      <c r="H1124" s="10" t="s">
        <v>25</v>
      </c>
      <c r="I1124" s="13"/>
      <c r="J1124" s="13"/>
      <c r="K1124" s="10" t="s">
        <v>26</v>
      </c>
      <c r="L1124" s="10" t="s">
        <v>27</v>
      </c>
      <c r="M1124" s="10" t="s">
        <v>28</v>
      </c>
      <c r="N1124" s="19">
        <v>1123</v>
      </c>
    </row>
    <row r="1125" spans="1:14" hidden="1" x14ac:dyDescent="0.2">
      <c r="A1125" s="8" t="s">
        <v>2139</v>
      </c>
      <c r="B1125" s="9" t="s">
        <v>2140</v>
      </c>
      <c r="C1125" s="18" t="s">
        <v>157</v>
      </c>
      <c r="D1125" s="9" t="s">
        <v>1630</v>
      </c>
      <c r="E1125" s="9" t="s">
        <v>70</v>
      </c>
      <c r="F1125" s="12">
        <v>54309</v>
      </c>
      <c r="G1125" s="18" t="s">
        <v>24</v>
      </c>
      <c r="H1125" s="18" t="s">
        <v>25</v>
      </c>
      <c r="I1125" s="12"/>
      <c r="J1125" s="12"/>
      <c r="K1125" s="18" t="s">
        <v>26</v>
      </c>
      <c r="L1125" s="10" t="s">
        <v>27</v>
      </c>
      <c r="M1125" s="10" t="s">
        <v>28</v>
      </c>
      <c r="N1125" s="19">
        <v>1124</v>
      </c>
    </row>
    <row r="1126" spans="1:14" hidden="1" x14ac:dyDescent="0.2">
      <c r="A1126" s="27" t="s">
        <v>2141</v>
      </c>
      <c r="B1126" s="20" t="s">
        <v>540</v>
      </c>
      <c r="C1126" s="22" t="s">
        <v>24</v>
      </c>
      <c r="D1126" s="20" t="s">
        <v>2142</v>
      </c>
      <c r="E1126" s="20" t="s">
        <v>930</v>
      </c>
      <c r="F1126" s="21">
        <f>SUM(40*52*26.1)</f>
        <v>54288</v>
      </c>
      <c r="G1126" s="23" t="s">
        <v>216</v>
      </c>
      <c r="H1126" s="23" t="s">
        <v>25</v>
      </c>
      <c r="I1126" s="26"/>
      <c r="J1126" s="26"/>
      <c r="K1126" s="23" t="s">
        <v>26</v>
      </c>
      <c r="L1126" s="22" t="s">
        <v>27</v>
      </c>
      <c r="M1126" s="22" t="s">
        <v>28</v>
      </c>
      <c r="N1126" s="19">
        <v>1125</v>
      </c>
    </row>
    <row r="1127" spans="1:14" x14ac:dyDescent="0.2">
      <c r="A1127" s="8" t="s">
        <v>2143</v>
      </c>
      <c r="B1127" s="9" t="s">
        <v>80</v>
      </c>
      <c r="C1127" s="10" t="s">
        <v>294</v>
      </c>
      <c r="D1127" s="9" t="s">
        <v>207</v>
      </c>
      <c r="E1127" s="9" t="s">
        <v>324</v>
      </c>
      <c r="F1127" s="11">
        <v>54287</v>
      </c>
      <c r="G1127" s="10" t="s">
        <v>24</v>
      </c>
      <c r="H1127" s="10" t="s">
        <v>25</v>
      </c>
      <c r="I1127" s="13"/>
      <c r="J1127" s="13"/>
      <c r="K1127" s="10" t="s">
        <v>541</v>
      </c>
      <c r="L1127" s="10" t="s">
        <v>77</v>
      </c>
      <c r="M1127" s="10" t="s">
        <v>78</v>
      </c>
      <c r="N1127" s="19">
        <v>1126</v>
      </c>
    </row>
    <row r="1128" spans="1:14" x14ac:dyDescent="0.2">
      <c r="A1128" s="8" t="s">
        <v>2144</v>
      </c>
      <c r="B1128" s="9" t="s">
        <v>2145</v>
      </c>
      <c r="C1128" s="10" t="s">
        <v>24</v>
      </c>
      <c r="D1128" s="37" t="s">
        <v>2725</v>
      </c>
      <c r="E1128" s="9" t="s">
        <v>466</v>
      </c>
      <c r="F1128" s="11">
        <v>54234</v>
      </c>
      <c r="G1128" s="10" t="s">
        <v>24</v>
      </c>
      <c r="H1128" s="10" t="s">
        <v>25</v>
      </c>
      <c r="I1128" s="13"/>
      <c r="J1128" s="13"/>
      <c r="K1128" s="10" t="s">
        <v>541</v>
      </c>
      <c r="L1128" s="10" t="s">
        <v>77</v>
      </c>
      <c r="M1128" s="10" t="s">
        <v>78</v>
      </c>
      <c r="N1128" s="19">
        <v>1127</v>
      </c>
    </row>
    <row r="1129" spans="1:14" hidden="1" x14ac:dyDescent="0.2">
      <c r="A1129" s="8" t="s">
        <v>2146</v>
      </c>
      <c r="B1129" s="9" t="s">
        <v>2147</v>
      </c>
      <c r="C1129" s="10" t="s">
        <v>41</v>
      </c>
      <c r="D1129" s="9" t="s">
        <v>1630</v>
      </c>
      <c r="E1129" s="9" t="s">
        <v>70</v>
      </c>
      <c r="F1129" s="11">
        <v>54229</v>
      </c>
      <c r="G1129" s="14" t="s">
        <v>24</v>
      </c>
      <c r="H1129" s="14" t="s">
        <v>25</v>
      </c>
      <c r="I1129" s="13"/>
      <c r="J1129" s="13"/>
      <c r="K1129" s="14" t="s">
        <v>26</v>
      </c>
      <c r="L1129" s="10" t="s">
        <v>27</v>
      </c>
      <c r="M1129" s="10" t="s">
        <v>28</v>
      </c>
      <c r="N1129" s="19">
        <v>1128</v>
      </c>
    </row>
    <row r="1130" spans="1:14" hidden="1" x14ac:dyDescent="0.2">
      <c r="A1130" s="8" t="s">
        <v>2148</v>
      </c>
      <c r="B1130" s="9" t="s">
        <v>2149</v>
      </c>
      <c r="C1130" s="10" t="s">
        <v>24</v>
      </c>
      <c r="D1130" s="9" t="s">
        <v>2150</v>
      </c>
      <c r="E1130" s="9" t="s">
        <v>409</v>
      </c>
      <c r="F1130" s="11">
        <v>54184</v>
      </c>
      <c r="G1130" s="10" t="s">
        <v>24</v>
      </c>
      <c r="H1130" s="10" t="s">
        <v>25</v>
      </c>
      <c r="I1130" s="13"/>
      <c r="J1130" s="13"/>
      <c r="K1130" s="10" t="s">
        <v>26</v>
      </c>
      <c r="L1130" s="10" t="s">
        <v>27</v>
      </c>
      <c r="M1130" s="10" t="s">
        <v>28</v>
      </c>
      <c r="N1130" s="19">
        <v>1129</v>
      </c>
    </row>
    <row r="1131" spans="1:14" hidden="1" x14ac:dyDescent="0.2">
      <c r="A1131" s="8" t="s">
        <v>2151</v>
      </c>
      <c r="B1131" s="9" t="s">
        <v>597</v>
      </c>
      <c r="C1131" s="10" t="s">
        <v>54</v>
      </c>
      <c r="D1131" s="9" t="s">
        <v>2152</v>
      </c>
      <c r="E1131" s="9" t="s">
        <v>587</v>
      </c>
      <c r="F1131" s="11">
        <v>54119</v>
      </c>
      <c r="G1131" s="10" t="s">
        <v>75</v>
      </c>
      <c r="H1131" s="10" t="s">
        <v>25</v>
      </c>
      <c r="I1131" s="13"/>
      <c r="J1131" s="13"/>
      <c r="K1131" s="10" t="s">
        <v>1668</v>
      </c>
      <c r="L1131" s="10" t="s">
        <v>1669</v>
      </c>
      <c r="M1131" s="10" t="s">
        <v>28</v>
      </c>
      <c r="N1131" s="19">
        <v>1130</v>
      </c>
    </row>
    <row r="1132" spans="1:14" x14ac:dyDescent="0.2">
      <c r="A1132" s="8" t="s">
        <v>2153</v>
      </c>
      <c r="B1132" s="9" t="s">
        <v>573</v>
      </c>
      <c r="C1132" s="10" t="s">
        <v>41</v>
      </c>
      <c r="D1132" s="9" t="s">
        <v>769</v>
      </c>
      <c r="E1132" s="9" t="s">
        <v>336</v>
      </c>
      <c r="F1132" s="11">
        <v>54107</v>
      </c>
      <c r="G1132" s="10" t="s">
        <v>24</v>
      </c>
      <c r="H1132" s="10" t="s">
        <v>25</v>
      </c>
      <c r="I1132" s="11">
        <v>1000</v>
      </c>
      <c r="J1132" s="13"/>
      <c r="K1132" s="10" t="s">
        <v>541</v>
      </c>
      <c r="L1132" s="10" t="s">
        <v>77</v>
      </c>
      <c r="M1132" s="10" t="s">
        <v>78</v>
      </c>
      <c r="N1132" s="19">
        <v>1131</v>
      </c>
    </row>
    <row r="1133" spans="1:14" x14ac:dyDescent="0.2">
      <c r="A1133" s="8" t="s">
        <v>2154</v>
      </c>
      <c r="B1133" s="9" t="s">
        <v>147</v>
      </c>
      <c r="C1133" s="10" t="s">
        <v>41</v>
      </c>
      <c r="D1133" s="9" t="s">
        <v>769</v>
      </c>
      <c r="E1133" s="9" t="s">
        <v>174</v>
      </c>
      <c r="F1133" s="11">
        <v>54103</v>
      </c>
      <c r="G1133" s="10" t="s">
        <v>24</v>
      </c>
      <c r="H1133" s="10" t="s">
        <v>25</v>
      </c>
      <c r="I1133" s="13"/>
      <c r="J1133" s="12"/>
      <c r="K1133" s="15" t="s">
        <v>3</v>
      </c>
      <c r="L1133" s="10" t="s">
        <v>77</v>
      </c>
      <c r="M1133" s="10" t="s">
        <v>78</v>
      </c>
      <c r="N1133" s="19">
        <v>1132</v>
      </c>
    </row>
    <row r="1134" spans="1:14" hidden="1" x14ac:dyDescent="0.2">
      <c r="A1134" s="8" t="s">
        <v>2155</v>
      </c>
      <c r="B1134" s="9" t="s">
        <v>467</v>
      </c>
      <c r="C1134" s="10" t="s">
        <v>186</v>
      </c>
      <c r="D1134" s="9" t="s">
        <v>2156</v>
      </c>
      <c r="E1134" s="9" t="s">
        <v>1741</v>
      </c>
      <c r="F1134" s="11">
        <v>54060</v>
      </c>
      <c r="G1134" s="10" t="s">
        <v>24</v>
      </c>
      <c r="H1134" s="10" t="s">
        <v>25</v>
      </c>
      <c r="I1134" s="13"/>
      <c r="J1134" s="13"/>
      <c r="K1134" s="10" t="s">
        <v>26</v>
      </c>
      <c r="L1134" s="10" t="s">
        <v>27</v>
      </c>
      <c r="M1134" s="10" t="s">
        <v>28</v>
      </c>
      <c r="N1134" s="19">
        <v>1133</v>
      </c>
    </row>
    <row r="1135" spans="1:14" hidden="1" x14ac:dyDescent="0.2">
      <c r="A1135" s="8" t="s">
        <v>2157</v>
      </c>
      <c r="B1135" s="9" t="s">
        <v>2158</v>
      </c>
      <c r="C1135" s="10" t="s">
        <v>54</v>
      </c>
      <c r="D1135" s="9" t="s">
        <v>1887</v>
      </c>
      <c r="E1135" s="9" t="s">
        <v>826</v>
      </c>
      <c r="F1135" s="11">
        <v>54060</v>
      </c>
      <c r="G1135" s="10" t="s">
        <v>24</v>
      </c>
      <c r="H1135" s="10" t="s">
        <v>25</v>
      </c>
      <c r="I1135" s="13"/>
      <c r="J1135" s="13"/>
      <c r="K1135" s="10" t="s">
        <v>26</v>
      </c>
      <c r="L1135" s="10" t="s">
        <v>27</v>
      </c>
      <c r="M1135" s="10" t="s">
        <v>28</v>
      </c>
      <c r="N1135" s="19">
        <v>1134</v>
      </c>
    </row>
    <row r="1136" spans="1:14" hidden="1" x14ac:dyDescent="0.2">
      <c r="A1136" s="8" t="s">
        <v>2159</v>
      </c>
      <c r="B1136" s="9" t="s">
        <v>1276</v>
      </c>
      <c r="C1136" s="10" t="s">
        <v>24</v>
      </c>
      <c r="D1136" s="9" t="s">
        <v>2160</v>
      </c>
      <c r="E1136" s="9" t="s">
        <v>1267</v>
      </c>
      <c r="F1136" s="11">
        <v>54060</v>
      </c>
      <c r="G1136" s="10" t="s">
        <v>24</v>
      </c>
      <c r="H1136" s="10" t="s">
        <v>25</v>
      </c>
      <c r="I1136" s="13"/>
      <c r="J1136" s="13"/>
      <c r="K1136" s="10" t="s">
        <v>26</v>
      </c>
      <c r="L1136" s="10" t="s">
        <v>27</v>
      </c>
      <c r="M1136" s="10" t="s">
        <v>28</v>
      </c>
      <c r="N1136" s="19">
        <v>1135</v>
      </c>
    </row>
    <row r="1137" spans="1:14" hidden="1" x14ac:dyDescent="0.2">
      <c r="A1137" s="8" t="s">
        <v>2161</v>
      </c>
      <c r="B1137" s="9" t="s">
        <v>650</v>
      </c>
      <c r="C1137" s="10" t="s">
        <v>54</v>
      </c>
      <c r="D1137" s="9" t="s">
        <v>2162</v>
      </c>
      <c r="E1137" s="9" t="s">
        <v>179</v>
      </c>
      <c r="F1137" s="11">
        <v>54060</v>
      </c>
      <c r="G1137" s="10" t="s">
        <v>24</v>
      </c>
      <c r="H1137" s="10" t="s">
        <v>25</v>
      </c>
      <c r="I1137" s="13"/>
      <c r="J1137" s="13"/>
      <c r="K1137" s="10" t="s">
        <v>26</v>
      </c>
      <c r="L1137" s="10" t="s">
        <v>27</v>
      </c>
      <c r="M1137" s="10" t="s">
        <v>28</v>
      </c>
      <c r="N1137" s="19">
        <v>1136</v>
      </c>
    </row>
    <row r="1138" spans="1:14" x14ac:dyDescent="0.2">
      <c r="A1138" s="8" t="s">
        <v>1152</v>
      </c>
      <c r="B1138" s="9" t="s">
        <v>273</v>
      </c>
      <c r="C1138" s="10" t="s">
        <v>101</v>
      </c>
      <c r="D1138" s="9" t="s">
        <v>591</v>
      </c>
      <c r="E1138" s="9" t="s">
        <v>381</v>
      </c>
      <c r="F1138" s="11">
        <v>53938</v>
      </c>
      <c r="G1138" s="14" t="s">
        <v>24</v>
      </c>
      <c r="H1138" s="14" t="s">
        <v>25</v>
      </c>
      <c r="I1138" s="13"/>
      <c r="J1138" s="13"/>
      <c r="K1138" s="14" t="s">
        <v>541</v>
      </c>
      <c r="L1138" s="10" t="s">
        <v>77</v>
      </c>
      <c r="M1138" s="10" t="s">
        <v>78</v>
      </c>
      <c r="N1138" s="19">
        <v>1137</v>
      </c>
    </row>
    <row r="1139" spans="1:14" x14ac:dyDescent="0.2">
      <c r="A1139" s="8" t="s">
        <v>2163</v>
      </c>
      <c r="B1139" s="9" t="s">
        <v>467</v>
      </c>
      <c r="C1139" s="10" t="s">
        <v>166</v>
      </c>
      <c r="D1139" s="9" t="s">
        <v>769</v>
      </c>
      <c r="E1139" s="9" t="s">
        <v>290</v>
      </c>
      <c r="F1139" s="11">
        <v>53910</v>
      </c>
      <c r="G1139" s="10" t="s">
        <v>75</v>
      </c>
      <c r="H1139" s="18" t="s">
        <v>25</v>
      </c>
      <c r="I1139" s="12"/>
      <c r="J1139" s="12"/>
      <c r="K1139" s="18" t="s">
        <v>76</v>
      </c>
      <c r="L1139" s="10" t="s">
        <v>77</v>
      </c>
      <c r="M1139" s="10" t="s">
        <v>78</v>
      </c>
      <c r="N1139" s="19">
        <v>1138</v>
      </c>
    </row>
    <row r="1140" spans="1:14" hidden="1" x14ac:dyDescent="0.2">
      <c r="A1140" s="16" t="s">
        <v>2164</v>
      </c>
      <c r="B1140" s="17" t="s">
        <v>237</v>
      </c>
      <c r="C1140" s="14"/>
      <c r="D1140" s="17" t="s">
        <v>2165</v>
      </c>
      <c r="E1140" s="17" t="s">
        <v>1358</v>
      </c>
      <c r="F1140" s="13">
        <v>53908</v>
      </c>
      <c r="G1140" s="14" t="s">
        <v>24</v>
      </c>
      <c r="H1140" s="14" t="s">
        <v>25</v>
      </c>
      <c r="I1140" s="13"/>
      <c r="J1140" s="13"/>
      <c r="K1140" s="14" t="s">
        <v>26</v>
      </c>
      <c r="L1140" s="14" t="s">
        <v>27</v>
      </c>
      <c r="M1140" s="14" t="s">
        <v>28</v>
      </c>
      <c r="N1140" s="19">
        <v>1139</v>
      </c>
    </row>
    <row r="1141" spans="1:14" x14ac:dyDescent="0.2">
      <c r="A1141" s="8" t="s">
        <v>2166</v>
      </c>
      <c r="B1141" s="9" t="s">
        <v>49</v>
      </c>
      <c r="C1141" s="10" t="s">
        <v>157</v>
      </c>
      <c r="D1141" s="9" t="s">
        <v>769</v>
      </c>
      <c r="E1141" s="9" t="s">
        <v>1786</v>
      </c>
      <c r="F1141" s="11">
        <v>53877</v>
      </c>
      <c r="G1141" s="14" t="s">
        <v>24</v>
      </c>
      <c r="H1141" s="14" t="s">
        <v>25</v>
      </c>
      <c r="I1141" s="12"/>
      <c r="J1141" s="12"/>
      <c r="K1141" s="14" t="s">
        <v>541</v>
      </c>
      <c r="L1141" s="10" t="s">
        <v>77</v>
      </c>
      <c r="M1141" s="10" t="s">
        <v>78</v>
      </c>
      <c r="N1141" s="19">
        <v>1140</v>
      </c>
    </row>
    <row r="1142" spans="1:14" hidden="1" x14ac:dyDescent="0.2">
      <c r="A1142" s="8" t="s">
        <v>2166</v>
      </c>
      <c r="B1142" s="9" t="s">
        <v>2167</v>
      </c>
      <c r="C1142" s="14" t="s">
        <v>24</v>
      </c>
      <c r="D1142" s="9" t="s">
        <v>1630</v>
      </c>
      <c r="E1142" s="9" t="s">
        <v>70</v>
      </c>
      <c r="F1142" s="11">
        <v>53875</v>
      </c>
      <c r="G1142" s="14" t="s">
        <v>24</v>
      </c>
      <c r="H1142" s="14" t="s">
        <v>25</v>
      </c>
      <c r="I1142" s="13"/>
      <c r="J1142" s="13"/>
      <c r="K1142" s="14" t="s">
        <v>26</v>
      </c>
      <c r="L1142" s="10" t="s">
        <v>27</v>
      </c>
      <c r="M1142" s="10" t="s">
        <v>28</v>
      </c>
      <c r="N1142" s="19">
        <v>1141</v>
      </c>
    </row>
    <row r="1143" spans="1:14" x14ac:dyDescent="0.2">
      <c r="A1143" s="8" t="s">
        <v>2168</v>
      </c>
      <c r="B1143" s="9" t="s">
        <v>642</v>
      </c>
      <c r="C1143" s="10" t="s">
        <v>101</v>
      </c>
      <c r="D1143" s="9" t="s">
        <v>591</v>
      </c>
      <c r="E1143" s="9" t="s">
        <v>280</v>
      </c>
      <c r="F1143" s="11">
        <v>53868</v>
      </c>
      <c r="G1143" s="18" t="s">
        <v>24</v>
      </c>
      <c r="H1143" s="18" t="s">
        <v>25</v>
      </c>
      <c r="I1143" s="12"/>
      <c r="J1143" s="12"/>
      <c r="K1143" s="18" t="s">
        <v>541</v>
      </c>
      <c r="L1143" s="10" t="s">
        <v>77</v>
      </c>
      <c r="M1143" s="10" t="s">
        <v>78</v>
      </c>
      <c r="N1143" s="19">
        <v>1142</v>
      </c>
    </row>
    <row r="1144" spans="1:14" hidden="1" x14ac:dyDescent="0.2">
      <c r="A1144" s="8" t="s">
        <v>2169</v>
      </c>
      <c r="B1144" s="9" t="s">
        <v>1034</v>
      </c>
      <c r="C1144" s="10" t="s">
        <v>41</v>
      </c>
      <c r="D1144" s="9" t="s">
        <v>2170</v>
      </c>
      <c r="E1144" s="9" t="s">
        <v>213</v>
      </c>
      <c r="F1144" s="11">
        <v>53854</v>
      </c>
      <c r="G1144" s="10" t="s">
        <v>24</v>
      </c>
      <c r="H1144" s="10" t="s">
        <v>25</v>
      </c>
      <c r="I1144" s="13"/>
      <c r="J1144" s="13"/>
      <c r="K1144" s="10" t="s">
        <v>26</v>
      </c>
      <c r="L1144" s="10" t="s">
        <v>27</v>
      </c>
      <c r="M1144" s="10" t="s">
        <v>28</v>
      </c>
      <c r="N1144" s="19">
        <v>1143</v>
      </c>
    </row>
    <row r="1145" spans="1:14" x14ac:dyDescent="0.2">
      <c r="A1145" s="8" t="s">
        <v>2171</v>
      </c>
      <c r="B1145" s="9" t="s">
        <v>2172</v>
      </c>
      <c r="C1145" s="10" t="s">
        <v>157</v>
      </c>
      <c r="D1145" s="9" t="s">
        <v>769</v>
      </c>
      <c r="E1145" s="9" t="s">
        <v>677</v>
      </c>
      <c r="F1145" s="11">
        <v>53792</v>
      </c>
      <c r="G1145" s="14" t="s">
        <v>24</v>
      </c>
      <c r="H1145" s="14" t="s">
        <v>25</v>
      </c>
      <c r="I1145" s="12"/>
      <c r="J1145" s="12"/>
      <c r="K1145" s="14" t="s">
        <v>541</v>
      </c>
      <c r="L1145" s="10" t="s">
        <v>77</v>
      </c>
      <c r="M1145" s="10" t="s">
        <v>78</v>
      </c>
      <c r="N1145" s="19">
        <v>1144</v>
      </c>
    </row>
    <row r="1146" spans="1:14" hidden="1" x14ac:dyDescent="0.2">
      <c r="A1146" s="8" t="s">
        <v>2173</v>
      </c>
      <c r="B1146" s="9" t="s">
        <v>92</v>
      </c>
      <c r="C1146" s="10" t="s">
        <v>41</v>
      </c>
      <c r="D1146" s="9" t="s">
        <v>2174</v>
      </c>
      <c r="E1146" s="9" t="s">
        <v>1516</v>
      </c>
      <c r="F1146" s="11">
        <v>53750</v>
      </c>
      <c r="G1146" s="10" t="s">
        <v>24</v>
      </c>
      <c r="H1146" s="10" t="s">
        <v>25</v>
      </c>
      <c r="I1146" s="13"/>
      <c r="J1146" s="13"/>
      <c r="K1146" s="10" t="s">
        <v>26</v>
      </c>
      <c r="L1146" s="10" t="s">
        <v>27</v>
      </c>
      <c r="M1146" s="10" t="s">
        <v>28</v>
      </c>
      <c r="N1146" s="19">
        <v>1145</v>
      </c>
    </row>
    <row r="1147" spans="1:14" x14ac:dyDescent="0.2">
      <c r="A1147" s="8" t="s">
        <v>2175</v>
      </c>
      <c r="B1147" s="9" t="s">
        <v>1093</v>
      </c>
      <c r="C1147" s="10" t="s">
        <v>136</v>
      </c>
      <c r="D1147" s="9" t="s">
        <v>769</v>
      </c>
      <c r="E1147" s="9" t="s">
        <v>1244</v>
      </c>
      <c r="F1147" s="11">
        <v>53683</v>
      </c>
      <c r="G1147" s="10" t="s">
        <v>24</v>
      </c>
      <c r="H1147" s="10" t="s">
        <v>25</v>
      </c>
      <c r="I1147" s="11">
        <v>2000</v>
      </c>
      <c r="J1147" s="12"/>
      <c r="K1147" s="10" t="s">
        <v>541</v>
      </c>
      <c r="L1147" s="10" t="s">
        <v>77</v>
      </c>
      <c r="M1147" s="10" t="s">
        <v>78</v>
      </c>
      <c r="N1147" s="19">
        <v>1146</v>
      </c>
    </row>
    <row r="1148" spans="1:14" hidden="1" x14ac:dyDescent="0.2">
      <c r="A1148" s="8" t="s">
        <v>2176</v>
      </c>
      <c r="B1148" s="9" t="s">
        <v>2177</v>
      </c>
      <c r="C1148" s="14"/>
      <c r="D1148" s="9" t="s">
        <v>1630</v>
      </c>
      <c r="E1148" s="9" t="s">
        <v>70</v>
      </c>
      <c r="F1148" s="13">
        <v>53678</v>
      </c>
      <c r="G1148" s="18" t="s">
        <v>24</v>
      </c>
      <c r="H1148" s="18" t="s">
        <v>25</v>
      </c>
      <c r="I1148" s="12"/>
      <c r="J1148" s="12"/>
      <c r="K1148" s="18" t="s">
        <v>26</v>
      </c>
      <c r="L1148" s="14" t="s">
        <v>27</v>
      </c>
      <c r="M1148" s="14" t="s">
        <v>28</v>
      </c>
      <c r="N1148" s="19">
        <v>1147</v>
      </c>
    </row>
    <row r="1149" spans="1:14" hidden="1" x14ac:dyDescent="0.2">
      <c r="A1149" s="8" t="s">
        <v>217</v>
      </c>
      <c r="B1149" s="9" t="s">
        <v>2178</v>
      </c>
      <c r="C1149" s="10" t="s">
        <v>75</v>
      </c>
      <c r="D1149" s="9" t="s">
        <v>2179</v>
      </c>
      <c r="E1149" s="9" t="s">
        <v>1267</v>
      </c>
      <c r="F1149" s="11">
        <v>53650</v>
      </c>
      <c r="G1149" s="10" t="s">
        <v>24</v>
      </c>
      <c r="H1149" s="10" t="s">
        <v>25</v>
      </c>
      <c r="I1149" s="13"/>
      <c r="J1149" s="13"/>
      <c r="K1149" s="10" t="s">
        <v>26</v>
      </c>
      <c r="L1149" s="10" t="s">
        <v>27</v>
      </c>
      <c r="M1149" s="10" t="s">
        <v>28</v>
      </c>
      <c r="N1149" s="19">
        <v>1148</v>
      </c>
    </row>
    <row r="1150" spans="1:14" hidden="1" x14ac:dyDescent="0.2">
      <c r="A1150" s="8" t="s">
        <v>2180</v>
      </c>
      <c r="B1150" s="9" t="s">
        <v>1643</v>
      </c>
      <c r="C1150" s="14"/>
      <c r="D1150" s="9" t="s">
        <v>2181</v>
      </c>
      <c r="E1150" s="9" t="s">
        <v>1639</v>
      </c>
      <c r="F1150" s="11">
        <v>53646</v>
      </c>
      <c r="G1150" s="14" t="s">
        <v>24</v>
      </c>
      <c r="H1150" s="14" t="s">
        <v>25</v>
      </c>
      <c r="I1150" s="13"/>
      <c r="J1150" s="13"/>
      <c r="K1150" s="14" t="s">
        <v>26</v>
      </c>
      <c r="L1150" s="10" t="s">
        <v>27</v>
      </c>
      <c r="M1150" s="10" t="s">
        <v>28</v>
      </c>
      <c r="N1150" s="19">
        <v>1149</v>
      </c>
    </row>
    <row r="1151" spans="1:14" x14ac:dyDescent="0.2">
      <c r="A1151" s="8" t="s">
        <v>305</v>
      </c>
      <c r="B1151" s="9" t="s">
        <v>2182</v>
      </c>
      <c r="C1151" s="10" t="s">
        <v>24</v>
      </c>
      <c r="D1151" s="9" t="s">
        <v>769</v>
      </c>
      <c r="E1151" s="9" t="s">
        <v>336</v>
      </c>
      <c r="F1151" s="11">
        <v>53481</v>
      </c>
      <c r="G1151" s="10" t="s">
        <v>24</v>
      </c>
      <c r="H1151" s="10" t="s">
        <v>25</v>
      </c>
      <c r="I1151" s="13"/>
      <c r="J1151" s="13"/>
      <c r="K1151" s="10" t="s">
        <v>541</v>
      </c>
      <c r="L1151" s="10" t="s">
        <v>77</v>
      </c>
      <c r="M1151" s="10" t="s">
        <v>78</v>
      </c>
      <c r="N1151" s="19">
        <v>1150</v>
      </c>
    </row>
    <row r="1152" spans="1:14" hidden="1" x14ac:dyDescent="0.2">
      <c r="A1152" s="8" t="s">
        <v>2183</v>
      </c>
      <c r="B1152" s="9" t="s">
        <v>367</v>
      </c>
      <c r="C1152" s="10" t="s">
        <v>157</v>
      </c>
      <c r="D1152" s="9" t="s">
        <v>1630</v>
      </c>
      <c r="E1152" s="9" t="s">
        <v>70</v>
      </c>
      <c r="F1152" s="11">
        <v>53403</v>
      </c>
      <c r="G1152" s="14" t="s">
        <v>24</v>
      </c>
      <c r="H1152" s="14" t="s">
        <v>25</v>
      </c>
      <c r="I1152" s="12"/>
      <c r="J1152" s="12"/>
      <c r="K1152" s="14" t="s">
        <v>26</v>
      </c>
      <c r="L1152" s="10" t="s">
        <v>27</v>
      </c>
      <c r="M1152" s="10" t="s">
        <v>28</v>
      </c>
      <c r="N1152" s="19">
        <v>1151</v>
      </c>
    </row>
    <row r="1153" spans="1:14" hidden="1" x14ac:dyDescent="0.2">
      <c r="A1153" s="8" t="s">
        <v>2184</v>
      </c>
      <c r="B1153" s="9" t="s">
        <v>1141</v>
      </c>
      <c r="C1153" s="10" t="s">
        <v>101</v>
      </c>
      <c r="D1153" s="9" t="s">
        <v>2185</v>
      </c>
      <c r="E1153" s="9" t="s">
        <v>174</v>
      </c>
      <c r="F1153" s="11">
        <v>53328</v>
      </c>
      <c r="G1153" s="10" t="s">
        <v>24</v>
      </c>
      <c r="H1153" s="10" t="s">
        <v>25</v>
      </c>
      <c r="I1153" s="13"/>
      <c r="J1153" s="13"/>
      <c r="K1153" s="10" t="s">
        <v>26</v>
      </c>
      <c r="L1153" s="10" t="s">
        <v>27</v>
      </c>
      <c r="M1153" s="10" t="s">
        <v>28</v>
      </c>
      <c r="N1153" s="19">
        <v>1152</v>
      </c>
    </row>
    <row r="1154" spans="1:14" hidden="1" x14ac:dyDescent="0.2">
      <c r="A1154" s="8" t="s">
        <v>2186</v>
      </c>
      <c r="B1154" s="9" t="s">
        <v>169</v>
      </c>
      <c r="C1154" s="10" t="s">
        <v>197</v>
      </c>
      <c r="D1154" s="9" t="s">
        <v>2187</v>
      </c>
      <c r="E1154" s="9" t="s">
        <v>712</v>
      </c>
      <c r="F1154" s="11">
        <v>53328</v>
      </c>
      <c r="G1154" s="10" t="s">
        <v>24</v>
      </c>
      <c r="H1154" s="10" t="s">
        <v>25</v>
      </c>
      <c r="I1154" s="12"/>
      <c r="J1154" s="12"/>
      <c r="K1154" s="10" t="s">
        <v>26</v>
      </c>
      <c r="L1154" s="10" t="s">
        <v>27</v>
      </c>
      <c r="M1154" s="10" t="s">
        <v>28</v>
      </c>
      <c r="N1154" s="19">
        <v>1153</v>
      </c>
    </row>
    <row r="1155" spans="1:14" hidden="1" x14ac:dyDescent="0.2">
      <c r="A1155" s="8" t="s">
        <v>2188</v>
      </c>
      <c r="B1155" s="9" t="s">
        <v>2189</v>
      </c>
      <c r="C1155" s="10" t="s">
        <v>45</v>
      </c>
      <c r="D1155" s="9" t="s">
        <v>1887</v>
      </c>
      <c r="E1155" s="9" t="s">
        <v>1888</v>
      </c>
      <c r="F1155" s="12">
        <v>53328</v>
      </c>
      <c r="G1155" s="18" t="s">
        <v>24</v>
      </c>
      <c r="H1155" s="18" t="s">
        <v>25</v>
      </c>
      <c r="I1155" s="12"/>
      <c r="J1155" s="12"/>
      <c r="K1155" s="18" t="s">
        <v>26</v>
      </c>
      <c r="L1155" s="10" t="s">
        <v>27</v>
      </c>
      <c r="M1155" s="10" t="s">
        <v>28</v>
      </c>
      <c r="N1155" s="19">
        <v>1154</v>
      </c>
    </row>
    <row r="1156" spans="1:14" hidden="1" x14ac:dyDescent="0.2">
      <c r="A1156" s="8" t="s">
        <v>931</v>
      </c>
      <c r="B1156" s="9" t="s">
        <v>1679</v>
      </c>
      <c r="C1156" s="10" t="s">
        <v>54</v>
      </c>
      <c r="D1156" s="9" t="s">
        <v>2190</v>
      </c>
      <c r="E1156" s="9" t="s">
        <v>409</v>
      </c>
      <c r="F1156" s="11">
        <v>53321</v>
      </c>
      <c r="G1156" s="14" t="s">
        <v>24</v>
      </c>
      <c r="H1156" s="14" t="s">
        <v>25</v>
      </c>
      <c r="I1156" s="12"/>
      <c r="J1156" s="12"/>
      <c r="K1156" s="14" t="s">
        <v>26</v>
      </c>
      <c r="L1156" s="10" t="s">
        <v>27</v>
      </c>
      <c r="M1156" s="10" t="s">
        <v>28</v>
      </c>
      <c r="N1156" s="19">
        <v>1155</v>
      </c>
    </row>
    <row r="1157" spans="1:14" hidden="1" x14ac:dyDescent="0.2">
      <c r="A1157" s="8" t="s">
        <v>215</v>
      </c>
      <c r="B1157" s="9" t="s">
        <v>1540</v>
      </c>
      <c r="C1157" s="10" t="s">
        <v>54</v>
      </c>
      <c r="D1157" s="9" t="s">
        <v>2191</v>
      </c>
      <c r="E1157" s="9" t="s">
        <v>409</v>
      </c>
      <c r="F1157" s="11">
        <v>53321</v>
      </c>
      <c r="G1157" s="10" t="s">
        <v>24</v>
      </c>
      <c r="H1157" s="10" t="s">
        <v>25</v>
      </c>
      <c r="I1157" s="13"/>
      <c r="J1157" s="13"/>
      <c r="K1157" s="10" t="s">
        <v>26</v>
      </c>
      <c r="L1157" s="10" t="s">
        <v>27</v>
      </c>
      <c r="M1157" s="10" t="s">
        <v>28</v>
      </c>
      <c r="N1157" s="19">
        <v>1156</v>
      </c>
    </row>
    <row r="1158" spans="1:14" hidden="1" x14ac:dyDescent="0.2">
      <c r="A1158" s="8" t="s">
        <v>2192</v>
      </c>
      <c r="B1158" s="9" t="s">
        <v>169</v>
      </c>
      <c r="C1158" s="10" t="s">
        <v>81</v>
      </c>
      <c r="D1158" s="9" t="s">
        <v>2193</v>
      </c>
      <c r="E1158" s="9" t="s">
        <v>319</v>
      </c>
      <c r="F1158" s="11">
        <v>53321</v>
      </c>
      <c r="G1158" s="10" t="s">
        <v>24</v>
      </c>
      <c r="H1158" s="10" t="s">
        <v>25</v>
      </c>
      <c r="I1158" s="13"/>
      <c r="J1158" s="13"/>
      <c r="K1158" s="10" t="s">
        <v>26</v>
      </c>
      <c r="L1158" s="10" t="s">
        <v>27</v>
      </c>
      <c r="M1158" s="10" t="s">
        <v>28</v>
      </c>
      <c r="N1158" s="19">
        <v>1157</v>
      </c>
    </row>
    <row r="1159" spans="1:14" hidden="1" x14ac:dyDescent="0.2">
      <c r="A1159" s="8" t="s">
        <v>2194</v>
      </c>
      <c r="B1159" s="9" t="s">
        <v>929</v>
      </c>
      <c r="C1159" s="10" t="s">
        <v>157</v>
      </c>
      <c r="D1159" s="9" t="s">
        <v>2195</v>
      </c>
      <c r="E1159" s="9" t="s">
        <v>131</v>
      </c>
      <c r="F1159" s="11">
        <v>53321</v>
      </c>
      <c r="G1159" s="10" t="s">
        <v>24</v>
      </c>
      <c r="H1159" s="10" t="s">
        <v>25</v>
      </c>
      <c r="I1159" s="13"/>
      <c r="J1159" s="13"/>
      <c r="K1159" s="10" t="s">
        <v>26</v>
      </c>
      <c r="L1159" s="10" t="s">
        <v>27</v>
      </c>
      <c r="M1159" s="10" t="s">
        <v>28</v>
      </c>
      <c r="N1159" s="19">
        <v>1158</v>
      </c>
    </row>
    <row r="1160" spans="1:14" hidden="1" x14ac:dyDescent="0.2">
      <c r="A1160" s="8" t="s">
        <v>2196</v>
      </c>
      <c r="B1160" s="9" t="s">
        <v>40</v>
      </c>
      <c r="C1160" s="10" t="s">
        <v>41</v>
      </c>
      <c r="D1160" s="9" t="s">
        <v>2197</v>
      </c>
      <c r="E1160" s="9" t="s">
        <v>631</v>
      </c>
      <c r="F1160" s="11">
        <v>53321</v>
      </c>
      <c r="G1160" s="10" t="s">
        <v>24</v>
      </c>
      <c r="H1160" s="10" t="s">
        <v>25</v>
      </c>
      <c r="I1160" s="13"/>
      <c r="J1160" s="13"/>
      <c r="K1160" s="10" t="s">
        <v>26</v>
      </c>
      <c r="L1160" s="10" t="s">
        <v>27</v>
      </c>
      <c r="M1160" s="10" t="s">
        <v>28</v>
      </c>
      <c r="N1160" s="19">
        <v>1159</v>
      </c>
    </row>
    <row r="1161" spans="1:14" hidden="1" x14ac:dyDescent="0.2">
      <c r="A1161" s="8" t="s">
        <v>2198</v>
      </c>
      <c r="B1161" s="9" t="s">
        <v>2199</v>
      </c>
      <c r="C1161" s="10" t="s">
        <v>157</v>
      </c>
      <c r="D1161" s="9" t="s">
        <v>2200</v>
      </c>
      <c r="E1161" s="9" t="s">
        <v>1639</v>
      </c>
      <c r="F1161" s="11">
        <v>53321</v>
      </c>
      <c r="G1161" s="10" t="s">
        <v>24</v>
      </c>
      <c r="H1161" s="10" t="s">
        <v>25</v>
      </c>
      <c r="I1161" s="13"/>
      <c r="J1161" s="13"/>
      <c r="K1161" s="10" t="s">
        <v>1446</v>
      </c>
      <c r="L1161" s="10" t="s">
        <v>27</v>
      </c>
      <c r="M1161" s="10" t="s">
        <v>28</v>
      </c>
      <c r="N1161" s="19">
        <v>1160</v>
      </c>
    </row>
    <row r="1162" spans="1:14" hidden="1" x14ac:dyDescent="0.2">
      <c r="A1162" s="8" t="s">
        <v>2201</v>
      </c>
      <c r="B1162" s="9" t="s">
        <v>548</v>
      </c>
      <c r="C1162" s="10" t="s">
        <v>216</v>
      </c>
      <c r="D1162" s="9" t="s">
        <v>2202</v>
      </c>
      <c r="E1162" s="9" t="s">
        <v>90</v>
      </c>
      <c r="F1162" s="11">
        <v>53321</v>
      </c>
      <c r="G1162" s="10" t="s">
        <v>24</v>
      </c>
      <c r="H1162" s="10" t="s">
        <v>25</v>
      </c>
      <c r="I1162" s="13"/>
      <c r="J1162" s="13"/>
      <c r="K1162" s="10" t="s">
        <v>26</v>
      </c>
      <c r="L1162" s="10" t="s">
        <v>27</v>
      </c>
      <c r="M1162" s="10" t="s">
        <v>28</v>
      </c>
      <c r="N1162" s="19">
        <v>1161</v>
      </c>
    </row>
    <row r="1163" spans="1:14" hidden="1" x14ac:dyDescent="0.2">
      <c r="A1163" s="8" t="s">
        <v>433</v>
      </c>
      <c r="B1163" s="9" t="s">
        <v>2203</v>
      </c>
      <c r="C1163" s="10" t="s">
        <v>54</v>
      </c>
      <c r="D1163" s="9" t="s">
        <v>2195</v>
      </c>
      <c r="E1163" s="9" t="s">
        <v>131</v>
      </c>
      <c r="F1163" s="11">
        <v>53321</v>
      </c>
      <c r="G1163" s="10" t="s">
        <v>24</v>
      </c>
      <c r="H1163" s="10" t="s">
        <v>25</v>
      </c>
      <c r="I1163" s="13"/>
      <c r="J1163" s="13"/>
      <c r="K1163" s="10" t="s">
        <v>26</v>
      </c>
      <c r="L1163" s="10" t="s">
        <v>27</v>
      </c>
      <c r="M1163" s="10" t="s">
        <v>28</v>
      </c>
      <c r="N1163" s="19">
        <v>1162</v>
      </c>
    </row>
    <row r="1164" spans="1:14" hidden="1" x14ac:dyDescent="0.2">
      <c r="A1164" s="8" t="s">
        <v>407</v>
      </c>
      <c r="B1164" s="9" t="s">
        <v>1653</v>
      </c>
      <c r="C1164" s="10" t="s">
        <v>24</v>
      </c>
      <c r="D1164" s="9" t="s">
        <v>2204</v>
      </c>
      <c r="E1164" s="9" t="s">
        <v>693</v>
      </c>
      <c r="F1164" s="11">
        <v>53321</v>
      </c>
      <c r="G1164" s="10" t="s">
        <v>24</v>
      </c>
      <c r="H1164" s="10" t="s">
        <v>25</v>
      </c>
      <c r="I1164" s="13"/>
      <c r="J1164" s="13"/>
      <c r="K1164" s="10" t="s">
        <v>26</v>
      </c>
      <c r="L1164" s="10" t="s">
        <v>27</v>
      </c>
      <c r="M1164" s="10" t="s">
        <v>28</v>
      </c>
      <c r="N1164" s="19">
        <v>1163</v>
      </c>
    </row>
    <row r="1165" spans="1:14" hidden="1" x14ac:dyDescent="0.2">
      <c r="A1165" s="8" t="s">
        <v>262</v>
      </c>
      <c r="B1165" s="9" t="s">
        <v>840</v>
      </c>
      <c r="C1165" s="18" t="s">
        <v>24</v>
      </c>
      <c r="D1165" s="9" t="s">
        <v>2205</v>
      </c>
      <c r="E1165" s="9" t="s">
        <v>2031</v>
      </c>
      <c r="F1165" s="11">
        <v>53211</v>
      </c>
      <c r="G1165" s="18" t="s">
        <v>24</v>
      </c>
      <c r="H1165" s="18" t="s">
        <v>25</v>
      </c>
      <c r="I1165" s="12"/>
      <c r="J1165" s="12"/>
      <c r="K1165" s="18" t="s">
        <v>26</v>
      </c>
      <c r="L1165" s="14" t="s">
        <v>27</v>
      </c>
      <c r="M1165" s="14" t="s">
        <v>28</v>
      </c>
      <c r="N1165" s="19">
        <v>1164</v>
      </c>
    </row>
    <row r="1166" spans="1:14" hidden="1" x14ac:dyDescent="0.2">
      <c r="A1166" s="8" t="s">
        <v>2206</v>
      </c>
      <c r="B1166" s="9" t="s">
        <v>1447</v>
      </c>
      <c r="C1166" s="10" t="s">
        <v>54</v>
      </c>
      <c r="D1166" s="9" t="s">
        <v>2207</v>
      </c>
      <c r="E1166" s="9" t="s">
        <v>280</v>
      </c>
      <c r="F1166" s="11">
        <v>53192</v>
      </c>
      <c r="G1166" s="10" t="s">
        <v>24</v>
      </c>
      <c r="H1166" s="10" t="s">
        <v>25</v>
      </c>
      <c r="I1166" s="13"/>
      <c r="J1166" s="13"/>
      <c r="K1166" s="10" t="s">
        <v>26</v>
      </c>
      <c r="L1166" s="10" t="s">
        <v>27</v>
      </c>
      <c r="M1166" s="10" t="s">
        <v>28</v>
      </c>
      <c r="N1166" s="19">
        <v>1165</v>
      </c>
    </row>
    <row r="1167" spans="1:14" x14ac:dyDescent="0.2">
      <c r="A1167" s="8" t="s">
        <v>370</v>
      </c>
      <c r="B1167" s="9" t="s">
        <v>20</v>
      </c>
      <c r="C1167" s="10" t="s">
        <v>41</v>
      </c>
      <c r="D1167" s="9" t="s">
        <v>769</v>
      </c>
      <c r="E1167" s="9" t="s">
        <v>566</v>
      </c>
      <c r="F1167" s="11">
        <v>53192</v>
      </c>
      <c r="G1167" s="14" t="s">
        <v>24</v>
      </c>
      <c r="H1167" s="14" t="s">
        <v>25</v>
      </c>
      <c r="I1167" s="12"/>
      <c r="J1167" s="12"/>
      <c r="K1167" s="14" t="s">
        <v>541</v>
      </c>
      <c r="L1167" s="10" t="s">
        <v>77</v>
      </c>
      <c r="M1167" s="10" t="s">
        <v>78</v>
      </c>
      <c r="N1167" s="19">
        <v>1166</v>
      </c>
    </row>
    <row r="1168" spans="1:14" x14ac:dyDescent="0.2">
      <c r="A1168" s="8" t="s">
        <v>1904</v>
      </c>
      <c r="B1168" s="9" t="s">
        <v>1058</v>
      </c>
      <c r="C1168" s="10" t="s">
        <v>24</v>
      </c>
      <c r="D1168" s="9" t="s">
        <v>769</v>
      </c>
      <c r="E1168" s="9" t="s">
        <v>522</v>
      </c>
      <c r="F1168" s="11">
        <v>53157</v>
      </c>
      <c r="G1168" s="10" t="s">
        <v>24</v>
      </c>
      <c r="H1168" s="10" t="s">
        <v>25</v>
      </c>
      <c r="I1168" s="13"/>
      <c r="J1168" s="13"/>
      <c r="K1168" s="10" t="s">
        <v>541</v>
      </c>
      <c r="L1168" s="10" t="s">
        <v>77</v>
      </c>
      <c r="M1168" s="10" t="s">
        <v>78</v>
      </c>
      <c r="N1168" s="19">
        <v>1167</v>
      </c>
    </row>
    <row r="1169" spans="1:14" x14ac:dyDescent="0.2">
      <c r="A1169" s="8" t="s">
        <v>2208</v>
      </c>
      <c r="B1169" s="9" t="s">
        <v>2209</v>
      </c>
      <c r="C1169" s="10" t="s">
        <v>54</v>
      </c>
      <c r="D1169" s="9" t="s">
        <v>591</v>
      </c>
      <c r="E1169" s="9" t="s">
        <v>536</v>
      </c>
      <c r="F1169" s="11">
        <v>53143</v>
      </c>
      <c r="G1169" s="14" t="s">
        <v>24</v>
      </c>
      <c r="H1169" s="14" t="s">
        <v>25</v>
      </c>
      <c r="I1169" s="12"/>
      <c r="J1169" s="12"/>
      <c r="K1169" s="14" t="s">
        <v>541</v>
      </c>
      <c r="L1169" s="10" t="s">
        <v>77</v>
      </c>
      <c r="M1169" s="10" t="s">
        <v>78</v>
      </c>
      <c r="N1169" s="19">
        <v>1168</v>
      </c>
    </row>
    <row r="1170" spans="1:14" hidden="1" x14ac:dyDescent="0.2">
      <c r="A1170" s="16" t="s">
        <v>885</v>
      </c>
      <c r="B1170" s="17" t="s">
        <v>262</v>
      </c>
      <c r="C1170" s="10" t="s">
        <v>24</v>
      </c>
      <c r="D1170" s="17" t="s">
        <v>1630</v>
      </c>
      <c r="E1170" s="17" t="s">
        <v>70</v>
      </c>
      <c r="F1170" s="13">
        <v>53139</v>
      </c>
      <c r="G1170" s="14" t="s">
        <v>24</v>
      </c>
      <c r="H1170" s="14" t="s">
        <v>25</v>
      </c>
      <c r="I1170" s="13"/>
      <c r="J1170" s="13"/>
      <c r="K1170" s="14" t="s">
        <v>26</v>
      </c>
      <c r="L1170" s="14" t="s">
        <v>27</v>
      </c>
      <c r="M1170" s="14" t="s">
        <v>28</v>
      </c>
      <c r="N1170" s="19">
        <v>1169</v>
      </c>
    </row>
    <row r="1171" spans="1:14" x14ac:dyDescent="0.2">
      <c r="A1171" s="8" t="s">
        <v>2210</v>
      </c>
      <c r="B1171" s="9" t="s">
        <v>100</v>
      </c>
      <c r="C1171" s="10" t="s">
        <v>101</v>
      </c>
      <c r="D1171" s="9" t="s">
        <v>769</v>
      </c>
      <c r="E1171" s="9" t="s">
        <v>470</v>
      </c>
      <c r="F1171" s="11">
        <v>53128</v>
      </c>
      <c r="G1171" s="10" t="s">
        <v>24</v>
      </c>
      <c r="H1171" s="10" t="s">
        <v>25</v>
      </c>
      <c r="I1171" s="13"/>
      <c r="J1171" s="13"/>
      <c r="K1171" s="10" t="s">
        <v>541</v>
      </c>
      <c r="L1171" s="10" t="s">
        <v>77</v>
      </c>
      <c r="M1171" s="10" t="s">
        <v>78</v>
      </c>
      <c r="N1171" s="19">
        <v>1170</v>
      </c>
    </row>
    <row r="1172" spans="1:14" hidden="1" x14ac:dyDescent="0.2">
      <c r="A1172" s="8" t="s">
        <v>2211</v>
      </c>
      <c r="B1172" s="9" t="s">
        <v>447</v>
      </c>
      <c r="C1172" s="10" t="s">
        <v>101</v>
      </c>
      <c r="D1172" s="9" t="s">
        <v>2212</v>
      </c>
      <c r="E1172" s="9" t="s">
        <v>70</v>
      </c>
      <c r="F1172" s="11">
        <v>53059</v>
      </c>
      <c r="G1172" s="10" t="s">
        <v>24</v>
      </c>
      <c r="H1172" s="10" t="s">
        <v>25</v>
      </c>
      <c r="I1172" s="13"/>
      <c r="J1172" s="13"/>
      <c r="K1172" s="10" t="s">
        <v>26</v>
      </c>
      <c r="L1172" s="10" t="s">
        <v>27</v>
      </c>
      <c r="M1172" s="10" t="s">
        <v>28</v>
      </c>
      <c r="N1172" s="19">
        <v>1171</v>
      </c>
    </row>
    <row r="1173" spans="1:14" x14ac:dyDescent="0.2">
      <c r="A1173" s="8" t="s">
        <v>1007</v>
      </c>
      <c r="B1173" s="9" t="s">
        <v>362</v>
      </c>
      <c r="C1173" s="10" t="s">
        <v>54</v>
      </c>
      <c r="D1173" s="9" t="s">
        <v>591</v>
      </c>
      <c r="E1173" s="9" t="s">
        <v>536</v>
      </c>
      <c r="F1173" s="11">
        <v>53000</v>
      </c>
      <c r="G1173" s="10" t="s">
        <v>24</v>
      </c>
      <c r="H1173" s="10" t="s">
        <v>25</v>
      </c>
      <c r="I1173" s="13"/>
      <c r="J1173" s="13"/>
      <c r="K1173" s="10" t="s">
        <v>541</v>
      </c>
      <c r="L1173" s="10" t="s">
        <v>77</v>
      </c>
      <c r="M1173" s="10" t="s">
        <v>78</v>
      </c>
      <c r="N1173" s="19">
        <v>1172</v>
      </c>
    </row>
    <row r="1174" spans="1:14" hidden="1" x14ac:dyDescent="0.2">
      <c r="A1174" s="8" t="s">
        <v>217</v>
      </c>
      <c r="B1174" s="9" t="s">
        <v>20</v>
      </c>
      <c r="C1174" s="10" t="s">
        <v>45</v>
      </c>
      <c r="D1174" s="9" t="s">
        <v>2213</v>
      </c>
      <c r="E1174" s="9" t="s">
        <v>797</v>
      </c>
      <c r="F1174" s="11">
        <v>52734</v>
      </c>
      <c r="G1174" s="10" t="s">
        <v>24</v>
      </c>
      <c r="H1174" s="10" t="s">
        <v>25</v>
      </c>
      <c r="I1174" s="11">
        <v>2500</v>
      </c>
      <c r="J1174" s="13"/>
      <c r="K1174" s="10" t="s">
        <v>26</v>
      </c>
      <c r="L1174" s="10" t="s">
        <v>27</v>
      </c>
      <c r="M1174" s="10" t="s">
        <v>28</v>
      </c>
      <c r="N1174" s="19">
        <v>1173</v>
      </c>
    </row>
    <row r="1175" spans="1:14" hidden="1" x14ac:dyDescent="0.2">
      <c r="A1175" s="8" t="s">
        <v>2214</v>
      </c>
      <c r="B1175" s="9" t="s">
        <v>282</v>
      </c>
      <c r="C1175" s="10" t="s">
        <v>59</v>
      </c>
      <c r="D1175" s="9" t="s">
        <v>2215</v>
      </c>
      <c r="E1175" s="9" t="s">
        <v>280</v>
      </c>
      <c r="F1175" s="11">
        <v>52715</v>
      </c>
      <c r="G1175" s="10" t="s">
        <v>24</v>
      </c>
      <c r="H1175" s="10" t="s">
        <v>25</v>
      </c>
      <c r="I1175" s="13"/>
      <c r="J1175" s="13"/>
      <c r="K1175" s="10" t="s">
        <v>26</v>
      </c>
      <c r="L1175" s="10" t="s">
        <v>27</v>
      </c>
      <c r="M1175" s="10" t="s">
        <v>28</v>
      </c>
      <c r="N1175" s="19">
        <v>1174</v>
      </c>
    </row>
    <row r="1176" spans="1:14" hidden="1" x14ac:dyDescent="0.2">
      <c r="A1176" s="27" t="s">
        <v>1270</v>
      </c>
      <c r="B1176" s="20" t="s">
        <v>929</v>
      </c>
      <c r="C1176" s="22" t="s">
        <v>54</v>
      </c>
      <c r="D1176" s="20" t="s">
        <v>2216</v>
      </c>
      <c r="E1176" s="20" t="s">
        <v>2217</v>
      </c>
      <c r="F1176" s="21">
        <f>SUM(40*52*25.33)</f>
        <v>52686.399999999994</v>
      </c>
      <c r="G1176" s="22" t="s">
        <v>216</v>
      </c>
      <c r="H1176" s="22" t="s">
        <v>25</v>
      </c>
      <c r="I1176" s="28"/>
      <c r="J1176" s="28"/>
      <c r="K1176" s="22" t="s">
        <v>26</v>
      </c>
      <c r="L1176" s="22" t="s">
        <v>27</v>
      </c>
      <c r="M1176" s="22" t="s">
        <v>28</v>
      </c>
      <c r="N1176" s="19">
        <v>1175</v>
      </c>
    </row>
    <row r="1177" spans="1:14" hidden="1" x14ac:dyDescent="0.2">
      <c r="A1177" s="8" t="s">
        <v>2218</v>
      </c>
      <c r="B1177" s="9" t="s">
        <v>840</v>
      </c>
      <c r="C1177" s="10" t="s">
        <v>41</v>
      </c>
      <c r="D1177" s="9" t="s">
        <v>2219</v>
      </c>
      <c r="E1177" s="9" t="s">
        <v>738</v>
      </c>
      <c r="F1177" s="13">
        <v>52678</v>
      </c>
      <c r="G1177" s="18" t="s">
        <v>24</v>
      </c>
      <c r="H1177" s="18" t="s">
        <v>25</v>
      </c>
      <c r="I1177" s="12"/>
      <c r="J1177" s="12"/>
      <c r="K1177" s="18" t="s">
        <v>26</v>
      </c>
      <c r="L1177" s="14" t="s">
        <v>27</v>
      </c>
      <c r="M1177" s="14" t="s">
        <v>28</v>
      </c>
      <c r="N1177" s="19">
        <v>1176</v>
      </c>
    </row>
    <row r="1178" spans="1:14" hidden="1" x14ac:dyDescent="0.2">
      <c r="A1178" s="16" t="s">
        <v>2220</v>
      </c>
      <c r="B1178" s="17" t="s">
        <v>1106</v>
      </c>
      <c r="C1178" s="14" t="s">
        <v>54</v>
      </c>
      <c r="D1178" s="17" t="s">
        <v>2221</v>
      </c>
      <c r="E1178" s="17" t="s">
        <v>1010</v>
      </c>
      <c r="F1178" s="13">
        <v>52678</v>
      </c>
      <c r="G1178" s="14" t="s">
        <v>24</v>
      </c>
      <c r="H1178" s="14" t="s">
        <v>25</v>
      </c>
      <c r="I1178" s="13"/>
      <c r="J1178" s="13"/>
      <c r="K1178" s="14" t="s">
        <v>26</v>
      </c>
      <c r="L1178" s="14" t="s">
        <v>27</v>
      </c>
      <c r="M1178" s="14" t="s">
        <v>28</v>
      </c>
      <c r="N1178" s="19">
        <v>1177</v>
      </c>
    </row>
    <row r="1179" spans="1:14" x14ac:dyDescent="0.2">
      <c r="A1179" s="8" t="s">
        <v>2222</v>
      </c>
      <c r="B1179" s="9" t="s">
        <v>2005</v>
      </c>
      <c r="C1179" s="10" t="s">
        <v>210</v>
      </c>
      <c r="D1179" s="9" t="s">
        <v>769</v>
      </c>
      <c r="E1179" s="9" t="s">
        <v>566</v>
      </c>
      <c r="F1179" s="11">
        <v>52544</v>
      </c>
      <c r="G1179" s="10" t="s">
        <v>75</v>
      </c>
      <c r="H1179" s="10" t="s">
        <v>25</v>
      </c>
      <c r="I1179" s="13"/>
      <c r="J1179" s="13"/>
      <c r="K1179" s="10" t="s">
        <v>76</v>
      </c>
      <c r="L1179" s="10" t="s">
        <v>77</v>
      </c>
      <c r="M1179" s="10" t="s">
        <v>78</v>
      </c>
      <c r="N1179" s="19">
        <v>1178</v>
      </c>
    </row>
    <row r="1180" spans="1:14" hidden="1" x14ac:dyDescent="0.2">
      <c r="A1180" s="8" t="s">
        <v>2223</v>
      </c>
      <c r="B1180" s="9" t="s">
        <v>147</v>
      </c>
      <c r="C1180" s="10" t="s">
        <v>75</v>
      </c>
      <c r="D1180" s="9" t="s">
        <v>2224</v>
      </c>
      <c r="E1180" s="9" t="s">
        <v>493</v>
      </c>
      <c r="F1180" s="11">
        <v>52538</v>
      </c>
      <c r="G1180" s="10" t="s">
        <v>24</v>
      </c>
      <c r="H1180" s="10" t="s">
        <v>25</v>
      </c>
      <c r="I1180" s="13"/>
      <c r="J1180" s="13"/>
      <c r="K1180" s="10" t="s">
        <v>26</v>
      </c>
      <c r="L1180" s="10" t="s">
        <v>27</v>
      </c>
      <c r="M1180" s="10" t="s">
        <v>28</v>
      </c>
      <c r="N1180" s="19">
        <v>1179</v>
      </c>
    </row>
    <row r="1181" spans="1:14" hidden="1" x14ac:dyDescent="0.2">
      <c r="A1181" s="8" t="s">
        <v>2225</v>
      </c>
      <c r="B1181" s="9" t="s">
        <v>2226</v>
      </c>
      <c r="C1181" s="10" t="s">
        <v>101</v>
      </c>
      <c r="D1181" s="9" t="s">
        <v>2190</v>
      </c>
      <c r="E1181" s="9" t="s">
        <v>409</v>
      </c>
      <c r="F1181" s="11">
        <v>52530</v>
      </c>
      <c r="G1181" s="10" t="s">
        <v>24</v>
      </c>
      <c r="H1181" s="10" t="s">
        <v>25</v>
      </c>
      <c r="I1181" s="13"/>
      <c r="J1181" s="13"/>
      <c r="K1181" s="10" t="s">
        <v>26</v>
      </c>
      <c r="L1181" s="10" t="s">
        <v>27</v>
      </c>
      <c r="M1181" s="10" t="s">
        <v>28</v>
      </c>
      <c r="N1181" s="19">
        <v>1180</v>
      </c>
    </row>
    <row r="1182" spans="1:14" hidden="1" x14ac:dyDescent="0.2">
      <c r="A1182" s="8" t="s">
        <v>2227</v>
      </c>
      <c r="B1182" s="9" t="s">
        <v>736</v>
      </c>
      <c r="C1182" s="10" t="s">
        <v>41</v>
      </c>
      <c r="D1182" s="9" t="s">
        <v>2228</v>
      </c>
      <c r="E1182" s="9" t="s">
        <v>1267</v>
      </c>
      <c r="F1182" s="11">
        <v>52530</v>
      </c>
      <c r="G1182" s="10" t="s">
        <v>24</v>
      </c>
      <c r="H1182" s="10" t="s">
        <v>25</v>
      </c>
      <c r="I1182" s="13"/>
      <c r="J1182" s="13"/>
      <c r="K1182" s="10" t="s">
        <v>26</v>
      </c>
      <c r="L1182" s="10" t="s">
        <v>27</v>
      </c>
      <c r="M1182" s="10" t="s">
        <v>28</v>
      </c>
      <c r="N1182" s="19">
        <v>1181</v>
      </c>
    </row>
    <row r="1183" spans="1:14" hidden="1" x14ac:dyDescent="0.2">
      <c r="A1183" s="8" t="s">
        <v>2229</v>
      </c>
      <c r="B1183" s="9" t="s">
        <v>1293</v>
      </c>
      <c r="C1183" s="10" t="s">
        <v>45</v>
      </c>
      <c r="D1183" s="9" t="s">
        <v>2230</v>
      </c>
      <c r="E1183" s="9" t="s">
        <v>154</v>
      </c>
      <c r="F1183" s="11">
        <v>52528</v>
      </c>
      <c r="G1183" s="10" t="s">
        <v>24</v>
      </c>
      <c r="H1183" s="10" t="s">
        <v>25</v>
      </c>
      <c r="I1183" s="13"/>
      <c r="J1183" s="13"/>
      <c r="K1183" s="10" t="s">
        <v>26</v>
      </c>
      <c r="L1183" s="10" t="s">
        <v>27</v>
      </c>
      <c r="M1183" s="10" t="s">
        <v>28</v>
      </c>
      <c r="N1183" s="19">
        <v>1182</v>
      </c>
    </row>
    <row r="1184" spans="1:14" hidden="1" x14ac:dyDescent="0.2">
      <c r="A1184" s="8" t="s">
        <v>2231</v>
      </c>
      <c r="B1184" s="9" t="s">
        <v>20</v>
      </c>
      <c r="C1184" s="10" t="s">
        <v>166</v>
      </c>
      <c r="D1184" s="9" t="s">
        <v>2232</v>
      </c>
      <c r="E1184" s="9" t="s">
        <v>167</v>
      </c>
      <c r="F1184" s="11">
        <v>52500</v>
      </c>
      <c r="G1184" s="18" t="s">
        <v>24</v>
      </c>
      <c r="H1184" s="18" t="s">
        <v>25</v>
      </c>
      <c r="I1184" s="12"/>
      <c r="J1184" s="12"/>
      <c r="K1184" s="18" t="s">
        <v>26</v>
      </c>
      <c r="L1184" s="10" t="s">
        <v>27</v>
      </c>
      <c r="M1184" s="10" t="s">
        <v>28</v>
      </c>
      <c r="N1184" s="19">
        <v>1183</v>
      </c>
    </row>
    <row r="1185" spans="1:14" hidden="1" x14ac:dyDescent="0.2">
      <c r="A1185" s="8" t="s">
        <v>2233</v>
      </c>
      <c r="B1185" s="9" t="s">
        <v>2147</v>
      </c>
      <c r="C1185" s="10" t="s">
        <v>24</v>
      </c>
      <c r="D1185" s="9" t="s">
        <v>2234</v>
      </c>
      <c r="E1185" s="9" t="s">
        <v>514</v>
      </c>
      <c r="F1185" s="11">
        <v>52450</v>
      </c>
      <c r="G1185" s="10" t="s">
        <v>24</v>
      </c>
      <c r="H1185" s="10" t="s">
        <v>25</v>
      </c>
      <c r="I1185" s="13"/>
      <c r="J1185" s="13"/>
      <c r="K1185" s="10" t="s">
        <v>26</v>
      </c>
      <c r="L1185" s="10" t="s">
        <v>27</v>
      </c>
      <c r="M1185" s="10" t="s">
        <v>28</v>
      </c>
      <c r="N1185" s="19">
        <v>1184</v>
      </c>
    </row>
    <row r="1186" spans="1:14" hidden="1" x14ac:dyDescent="0.2">
      <c r="A1186" s="16" t="s">
        <v>2235</v>
      </c>
      <c r="B1186" s="17" t="s">
        <v>755</v>
      </c>
      <c r="C1186" s="14" t="s">
        <v>210</v>
      </c>
      <c r="D1186" s="17" t="s">
        <v>2236</v>
      </c>
      <c r="E1186" s="17" t="s">
        <v>405</v>
      </c>
      <c r="F1186" s="13">
        <v>52376</v>
      </c>
      <c r="G1186" s="14" t="s">
        <v>24</v>
      </c>
      <c r="H1186" s="14" t="s">
        <v>25</v>
      </c>
      <c r="I1186" s="13"/>
      <c r="J1186" s="13"/>
      <c r="K1186" s="14" t="s">
        <v>26</v>
      </c>
      <c r="L1186" s="14" t="s">
        <v>27</v>
      </c>
      <c r="M1186" s="14" t="s">
        <v>28</v>
      </c>
      <c r="N1186" s="19">
        <v>1185</v>
      </c>
    </row>
    <row r="1187" spans="1:14" hidden="1" x14ac:dyDescent="0.2">
      <c r="A1187" s="8" t="s">
        <v>2237</v>
      </c>
      <c r="B1187" s="9" t="s">
        <v>372</v>
      </c>
      <c r="C1187" s="10" t="s">
        <v>157</v>
      </c>
      <c r="D1187" s="9" t="s">
        <v>2238</v>
      </c>
      <c r="E1187" s="9" t="s">
        <v>213</v>
      </c>
      <c r="F1187" s="11">
        <v>52347</v>
      </c>
      <c r="G1187" s="14" t="s">
        <v>24</v>
      </c>
      <c r="H1187" s="14" t="s">
        <v>25</v>
      </c>
      <c r="I1187" s="12"/>
      <c r="J1187" s="12"/>
      <c r="K1187" s="14" t="s">
        <v>26</v>
      </c>
      <c r="L1187" s="10" t="s">
        <v>27</v>
      </c>
      <c r="M1187" s="10" t="s">
        <v>28</v>
      </c>
      <c r="N1187" s="19">
        <v>1186</v>
      </c>
    </row>
    <row r="1188" spans="1:14" hidden="1" x14ac:dyDescent="0.2">
      <c r="A1188" s="8" t="s">
        <v>356</v>
      </c>
      <c r="B1188" s="9" t="s">
        <v>1276</v>
      </c>
      <c r="C1188" s="10" t="s">
        <v>45</v>
      </c>
      <c r="D1188" s="9" t="s">
        <v>1630</v>
      </c>
      <c r="E1188" s="9" t="s">
        <v>70</v>
      </c>
      <c r="F1188" s="12">
        <v>52327</v>
      </c>
      <c r="G1188" s="18" t="s">
        <v>24</v>
      </c>
      <c r="H1188" s="18" t="s">
        <v>25</v>
      </c>
      <c r="I1188" s="12"/>
      <c r="J1188" s="12"/>
      <c r="K1188" s="18" t="s">
        <v>26</v>
      </c>
      <c r="L1188" s="14" t="s">
        <v>27</v>
      </c>
      <c r="M1188" s="14" t="s">
        <v>28</v>
      </c>
      <c r="N1188" s="19">
        <v>1187</v>
      </c>
    </row>
    <row r="1189" spans="1:14" hidden="1" x14ac:dyDescent="0.2">
      <c r="A1189" s="16" t="s">
        <v>2062</v>
      </c>
      <c r="B1189" s="17" t="s">
        <v>1510</v>
      </c>
      <c r="C1189" s="10" t="s">
        <v>186</v>
      </c>
      <c r="D1189" s="17" t="s">
        <v>1630</v>
      </c>
      <c r="E1189" s="17" t="s">
        <v>70</v>
      </c>
      <c r="F1189" s="13">
        <v>52275</v>
      </c>
      <c r="G1189" s="14" t="s">
        <v>24</v>
      </c>
      <c r="H1189" s="14" t="s">
        <v>25</v>
      </c>
      <c r="I1189" s="13"/>
      <c r="J1189" s="13"/>
      <c r="K1189" s="14" t="s">
        <v>26</v>
      </c>
      <c r="L1189" s="14" t="s">
        <v>27</v>
      </c>
      <c r="M1189" s="14" t="s">
        <v>28</v>
      </c>
      <c r="N1189" s="19">
        <v>1188</v>
      </c>
    </row>
    <row r="1190" spans="1:14" hidden="1" x14ac:dyDescent="0.2">
      <c r="A1190" s="8" t="s">
        <v>2239</v>
      </c>
      <c r="B1190" s="9" t="s">
        <v>169</v>
      </c>
      <c r="C1190" s="10" t="s">
        <v>210</v>
      </c>
      <c r="D1190" s="9" t="s">
        <v>2240</v>
      </c>
      <c r="E1190" s="9" t="s">
        <v>275</v>
      </c>
      <c r="F1190" s="12">
        <v>52275</v>
      </c>
      <c r="G1190" s="18" t="s">
        <v>24</v>
      </c>
      <c r="H1190" s="18" t="s">
        <v>25</v>
      </c>
      <c r="I1190" s="12"/>
      <c r="J1190" s="12"/>
      <c r="K1190" s="18" t="s">
        <v>26</v>
      </c>
      <c r="L1190" s="10" t="s">
        <v>27</v>
      </c>
      <c r="M1190" s="10" t="s">
        <v>28</v>
      </c>
      <c r="N1190" s="19">
        <v>1189</v>
      </c>
    </row>
    <row r="1191" spans="1:14" hidden="1" x14ac:dyDescent="0.2">
      <c r="A1191" s="8" t="s">
        <v>2241</v>
      </c>
      <c r="B1191" s="17" t="s">
        <v>2242</v>
      </c>
      <c r="C1191" s="10" t="s">
        <v>157</v>
      </c>
      <c r="D1191" s="9" t="s">
        <v>1630</v>
      </c>
      <c r="E1191" s="9" t="s">
        <v>70</v>
      </c>
      <c r="F1191" s="12">
        <v>52275</v>
      </c>
      <c r="G1191" s="18" t="s">
        <v>24</v>
      </c>
      <c r="H1191" s="18" t="s">
        <v>25</v>
      </c>
      <c r="I1191" s="12"/>
      <c r="J1191" s="12"/>
      <c r="K1191" s="18" t="s">
        <v>26</v>
      </c>
      <c r="L1191" s="14" t="s">
        <v>27</v>
      </c>
      <c r="M1191" s="14" t="s">
        <v>28</v>
      </c>
      <c r="N1191" s="19">
        <v>1190</v>
      </c>
    </row>
    <row r="1192" spans="1:14" hidden="1" x14ac:dyDescent="0.2">
      <c r="A1192" s="8" t="s">
        <v>2176</v>
      </c>
      <c r="B1192" s="9" t="s">
        <v>426</v>
      </c>
      <c r="C1192" s="14"/>
      <c r="D1192" s="9" t="s">
        <v>1630</v>
      </c>
      <c r="E1192" s="9" t="s">
        <v>70</v>
      </c>
      <c r="F1192" s="12">
        <v>52275</v>
      </c>
      <c r="G1192" s="18" t="s">
        <v>24</v>
      </c>
      <c r="H1192" s="18" t="s">
        <v>25</v>
      </c>
      <c r="I1192" s="12"/>
      <c r="J1192" s="12"/>
      <c r="K1192" s="18" t="s">
        <v>26</v>
      </c>
      <c r="L1192" s="14" t="s">
        <v>27</v>
      </c>
      <c r="M1192" s="14" t="s">
        <v>28</v>
      </c>
      <c r="N1192" s="19">
        <v>1191</v>
      </c>
    </row>
    <row r="1193" spans="1:14" hidden="1" x14ac:dyDescent="0.2">
      <c r="A1193" s="8" t="s">
        <v>2243</v>
      </c>
      <c r="B1193" s="9" t="s">
        <v>1470</v>
      </c>
      <c r="C1193" s="18" t="s">
        <v>24</v>
      </c>
      <c r="D1193" s="9" t="s">
        <v>1630</v>
      </c>
      <c r="E1193" s="9" t="s">
        <v>70</v>
      </c>
      <c r="F1193" s="12">
        <v>52275</v>
      </c>
      <c r="G1193" s="18" t="s">
        <v>24</v>
      </c>
      <c r="H1193" s="18" t="s">
        <v>25</v>
      </c>
      <c r="I1193" s="12"/>
      <c r="J1193" s="12"/>
      <c r="K1193" s="18" t="s">
        <v>26</v>
      </c>
      <c r="L1193" s="14" t="s">
        <v>27</v>
      </c>
      <c r="M1193" s="14" t="s">
        <v>28</v>
      </c>
      <c r="N1193" s="19">
        <v>1192</v>
      </c>
    </row>
    <row r="1194" spans="1:14" hidden="1" x14ac:dyDescent="0.2">
      <c r="A1194" s="8" t="s">
        <v>2244</v>
      </c>
      <c r="B1194" s="9" t="s">
        <v>611</v>
      </c>
      <c r="C1194" s="14"/>
      <c r="D1194" s="9" t="s">
        <v>2245</v>
      </c>
      <c r="E1194" s="9" t="s">
        <v>67</v>
      </c>
      <c r="F1194" s="11">
        <v>52275</v>
      </c>
      <c r="G1194" s="10" t="s">
        <v>24</v>
      </c>
      <c r="H1194" s="10" t="s">
        <v>25</v>
      </c>
      <c r="I1194" s="13"/>
      <c r="J1194" s="13"/>
      <c r="K1194" s="10" t="s">
        <v>26</v>
      </c>
      <c r="L1194" s="10" t="s">
        <v>27</v>
      </c>
      <c r="M1194" s="10" t="s">
        <v>28</v>
      </c>
      <c r="N1194" s="19">
        <v>1193</v>
      </c>
    </row>
    <row r="1195" spans="1:14" hidden="1" x14ac:dyDescent="0.2">
      <c r="A1195" s="8" t="s">
        <v>465</v>
      </c>
      <c r="B1195" s="9" t="s">
        <v>2246</v>
      </c>
      <c r="C1195" s="10" t="s">
        <v>294</v>
      </c>
      <c r="D1195" s="9" t="s">
        <v>1630</v>
      </c>
      <c r="E1195" s="9" t="s">
        <v>70</v>
      </c>
      <c r="F1195" s="11">
        <v>52275</v>
      </c>
      <c r="G1195" s="14" t="s">
        <v>24</v>
      </c>
      <c r="H1195" s="14" t="s">
        <v>25</v>
      </c>
      <c r="I1195" s="13"/>
      <c r="J1195" s="13"/>
      <c r="K1195" s="14" t="s">
        <v>26</v>
      </c>
      <c r="L1195" s="10" t="s">
        <v>27</v>
      </c>
      <c r="M1195" s="10" t="s">
        <v>28</v>
      </c>
      <c r="N1195" s="19">
        <v>1194</v>
      </c>
    </row>
    <row r="1196" spans="1:14" hidden="1" x14ac:dyDescent="0.2">
      <c r="A1196" s="8" t="s">
        <v>2247</v>
      </c>
      <c r="B1196" s="9" t="s">
        <v>1895</v>
      </c>
      <c r="C1196" s="18" t="s">
        <v>54</v>
      </c>
      <c r="D1196" s="9" t="s">
        <v>1630</v>
      </c>
      <c r="E1196" s="9" t="s">
        <v>70</v>
      </c>
      <c r="F1196" s="12">
        <v>52275</v>
      </c>
      <c r="G1196" s="18" t="s">
        <v>24</v>
      </c>
      <c r="H1196" s="18" t="s">
        <v>25</v>
      </c>
      <c r="I1196" s="12"/>
      <c r="J1196" s="12"/>
      <c r="K1196" s="18" t="s">
        <v>26</v>
      </c>
      <c r="L1196" s="14" t="s">
        <v>27</v>
      </c>
      <c r="M1196" s="14" t="s">
        <v>28</v>
      </c>
      <c r="N1196" s="19">
        <v>1195</v>
      </c>
    </row>
    <row r="1197" spans="1:14" hidden="1" x14ac:dyDescent="0.2">
      <c r="A1197" s="8" t="s">
        <v>2248</v>
      </c>
      <c r="B1197" s="9" t="s">
        <v>362</v>
      </c>
      <c r="C1197" s="10" t="s">
        <v>21</v>
      </c>
      <c r="D1197" s="9" t="s">
        <v>1630</v>
      </c>
      <c r="E1197" s="9" t="s">
        <v>70</v>
      </c>
      <c r="F1197" s="13">
        <v>52275</v>
      </c>
      <c r="G1197" s="18" t="s">
        <v>24</v>
      </c>
      <c r="H1197" s="18" t="s">
        <v>25</v>
      </c>
      <c r="I1197" s="12"/>
      <c r="J1197" s="12"/>
      <c r="K1197" s="18" t="s">
        <v>26</v>
      </c>
      <c r="L1197" s="14" t="s">
        <v>27</v>
      </c>
      <c r="M1197" s="14" t="s">
        <v>28</v>
      </c>
      <c r="N1197" s="19">
        <v>1196</v>
      </c>
    </row>
    <row r="1198" spans="1:14" hidden="1" x14ac:dyDescent="0.2">
      <c r="A1198" s="8" t="s">
        <v>2249</v>
      </c>
      <c r="B1198" s="9" t="s">
        <v>622</v>
      </c>
      <c r="C1198" s="10" t="s">
        <v>75</v>
      </c>
      <c r="D1198" s="9" t="s">
        <v>379</v>
      </c>
      <c r="E1198" s="9" t="s">
        <v>1927</v>
      </c>
      <c r="F1198" s="11">
        <v>52275</v>
      </c>
      <c r="G1198" s="10" t="s">
        <v>24</v>
      </c>
      <c r="H1198" s="10" t="s">
        <v>25</v>
      </c>
      <c r="I1198" s="13"/>
      <c r="J1198" s="13"/>
      <c r="K1198" s="10" t="s">
        <v>26</v>
      </c>
      <c r="L1198" s="10" t="s">
        <v>27</v>
      </c>
      <c r="M1198" s="10" t="s">
        <v>28</v>
      </c>
      <c r="N1198" s="19">
        <v>1197</v>
      </c>
    </row>
    <row r="1199" spans="1:14" hidden="1" x14ac:dyDescent="0.2">
      <c r="A1199" s="8" t="s">
        <v>2250</v>
      </c>
      <c r="B1199" s="9" t="s">
        <v>1470</v>
      </c>
      <c r="C1199" s="14"/>
      <c r="D1199" s="9" t="s">
        <v>1630</v>
      </c>
      <c r="E1199" s="9" t="s">
        <v>70</v>
      </c>
      <c r="F1199" s="11">
        <v>52275</v>
      </c>
      <c r="G1199" s="10" t="s">
        <v>24</v>
      </c>
      <c r="H1199" s="10" t="s">
        <v>25</v>
      </c>
      <c r="I1199" s="13"/>
      <c r="J1199" s="13"/>
      <c r="K1199" s="10" t="s">
        <v>26</v>
      </c>
      <c r="L1199" s="10" t="s">
        <v>27</v>
      </c>
      <c r="M1199" s="10" t="s">
        <v>28</v>
      </c>
      <c r="N1199" s="19">
        <v>1198</v>
      </c>
    </row>
    <row r="1200" spans="1:14" hidden="1" x14ac:dyDescent="0.2">
      <c r="A1200" s="8" t="s">
        <v>2125</v>
      </c>
      <c r="B1200" s="9" t="s">
        <v>53</v>
      </c>
      <c r="C1200" s="10" t="s">
        <v>24</v>
      </c>
      <c r="D1200" s="9" t="s">
        <v>1630</v>
      </c>
      <c r="E1200" s="9" t="s">
        <v>70</v>
      </c>
      <c r="F1200" s="11">
        <v>52275</v>
      </c>
      <c r="G1200" s="10" t="s">
        <v>24</v>
      </c>
      <c r="H1200" s="10" t="s">
        <v>25</v>
      </c>
      <c r="I1200" s="13"/>
      <c r="J1200" s="13"/>
      <c r="K1200" s="10" t="s">
        <v>26</v>
      </c>
      <c r="L1200" s="10" t="s">
        <v>27</v>
      </c>
      <c r="M1200" s="10" t="s">
        <v>28</v>
      </c>
      <c r="N1200" s="19">
        <v>1199</v>
      </c>
    </row>
    <row r="1201" spans="1:14" hidden="1" x14ac:dyDescent="0.2">
      <c r="A1201" s="8" t="s">
        <v>2251</v>
      </c>
      <c r="B1201" s="9" t="s">
        <v>218</v>
      </c>
      <c r="C1201" s="10" t="s">
        <v>101</v>
      </c>
      <c r="D1201" s="9" t="s">
        <v>1630</v>
      </c>
      <c r="E1201" s="9" t="s">
        <v>70</v>
      </c>
      <c r="F1201" s="11">
        <v>52275</v>
      </c>
      <c r="G1201" s="10" t="s">
        <v>24</v>
      </c>
      <c r="H1201" s="10" t="s">
        <v>25</v>
      </c>
      <c r="I1201" s="13"/>
      <c r="J1201" s="13"/>
      <c r="K1201" s="10" t="s">
        <v>26</v>
      </c>
      <c r="L1201" s="10" t="s">
        <v>27</v>
      </c>
      <c r="M1201" s="10" t="s">
        <v>28</v>
      </c>
      <c r="N1201" s="19">
        <v>1200</v>
      </c>
    </row>
    <row r="1202" spans="1:14" hidden="1" x14ac:dyDescent="0.2">
      <c r="A1202" s="8" t="s">
        <v>2252</v>
      </c>
      <c r="B1202" s="9" t="s">
        <v>2253</v>
      </c>
      <c r="C1202" s="10" t="s">
        <v>157</v>
      </c>
      <c r="D1202" s="9" t="s">
        <v>2254</v>
      </c>
      <c r="E1202" s="9" t="s">
        <v>154</v>
      </c>
      <c r="F1202" s="11">
        <v>52275</v>
      </c>
      <c r="G1202" s="10" t="s">
        <v>24</v>
      </c>
      <c r="H1202" s="10" t="s">
        <v>25</v>
      </c>
      <c r="I1202" s="12"/>
      <c r="J1202" s="12"/>
      <c r="K1202" s="10" t="s">
        <v>26</v>
      </c>
      <c r="L1202" s="10" t="s">
        <v>27</v>
      </c>
      <c r="M1202" s="10" t="s">
        <v>28</v>
      </c>
      <c r="N1202" s="19">
        <v>1201</v>
      </c>
    </row>
    <row r="1203" spans="1:14" hidden="1" x14ac:dyDescent="0.2">
      <c r="A1203" s="8" t="s">
        <v>2255</v>
      </c>
      <c r="B1203" s="9" t="s">
        <v>2256</v>
      </c>
      <c r="C1203" s="10" t="s">
        <v>157</v>
      </c>
      <c r="D1203" s="9" t="s">
        <v>2257</v>
      </c>
      <c r="E1203" s="9" t="s">
        <v>47</v>
      </c>
      <c r="F1203" s="11">
        <v>52275</v>
      </c>
      <c r="G1203" s="10" t="s">
        <v>24</v>
      </c>
      <c r="H1203" s="10" t="s">
        <v>25</v>
      </c>
      <c r="I1203" s="13"/>
      <c r="J1203" s="13"/>
      <c r="K1203" s="10" t="s">
        <v>26</v>
      </c>
      <c r="L1203" s="10" t="s">
        <v>27</v>
      </c>
      <c r="M1203" s="10" t="s">
        <v>28</v>
      </c>
      <c r="N1203" s="19">
        <v>1202</v>
      </c>
    </row>
    <row r="1204" spans="1:14" x14ac:dyDescent="0.2">
      <c r="A1204" s="8" t="s">
        <v>1001</v>
      </c>
      <c r="B1204" s="9" t="s">
        <v>2258</v>
      </c>
      <c r="C1204" s="10" t="s">
        <v>136</v>
      </c>
      <c r="D1204" s="9" t="s">
        <v>769</v>
      </c>
      <c r="E1204" s="9" t="s">
        <v>336</v>
      </c>
      <c r="F1204" s="11">
        <v>52244</v>
      </c>
      <c r="G1204" s="10" t="s">
        <v>24</v>
      </c>
      <c r="H1204" s="10" t="s">
        <v>25</v>
      </c>
      <c r="I1204" s="13"/>
      <c r="J1204" s="13"/>
      <c r="K1204" s="10" t="s">
        <v>541</v>
      </c>
      <c r="L1204" s="10" t="s">
        <v>77</v>
      </c>
      <c r="M1204" s="10" t="s">
        <v>78</v>
      </c>
      <c r="N1204" s="19">
        <v>1203</v>
      </c>
    </row>
    <row r="1205" spans="1:14" x14ac:dyDescent="0.2">
      <c r="A1205" s="8" t="s">
        <v>2259</v>
      </c>
      <c r="B1205" s="9" t="s">
        <v>1176</v>
      </c>
      <c r="C1205" s="10" t="s">
        <v>294</v>
      </c>
      <c r="D1205" s="9" t="s">
        <v>769</v>
      </c>
      <c r="E1205" s="9" t="s">
        <v>297</v>
      </c>
      <c r="F1205" s="11">
        <v>52108</v>
      </c>
      <c r="G1205" s="18" t="s">
        <v>24</v>
      </c>
      <c r="H1205" s="18" t="s">
        <v>25</v>
      </c>
      <c r="I1205" s="12"/>
      <c r="J1205" s="12"/>
      <c r="K1205" s="18" t="s">
        <v>541</v>
      </c>
      <c r="L1205" s="10" t="s">
        <v>77</v>
      </c>
      <c r="M1205" s="10" t="s">
        <v>78</v>
      </c>
      <c r="N1205" s="19">
        <v>1204</v>
      </c>
    </row>
    <row r="1206" spans="1:14" hidden="1" x14ac:dyDescent="0.2">
      <c r="A1206" s="8" t="s">
        <v>2260</v>
      </c>
      <c r="B1206" s="9" t="s">
        <v>2261</v>
      </c>
      <c r="C1206" s="14"/>
      <c r="D1206" s="9" t="s">
        <v>2262</v>
      </c>
      <c r="E1206" s="9" t="s">
        <v>2263</v>
      </c>
      <c r="F1206" s="11">
        <v>52020</v>
      </c>
      <c r="G1206" s="10" t="s">
        <v>24</v>
      </c>
      <c r="H1206" s="10" t="s">
        <v>25</v>
      </c>
      <c r="I1206" s="13"/>
      <c r="J1206" s="13"/>
      <c r="K1206" s="10" t="s">
        <v>26</v>
      </c>
      <c r="L1206" s="10" t="s">
        <v>27</v>
      </c>
      <c r="M1206" s="10" t="s">
        <v>28</v>
      </c>
      <c r="N1206" s="19">
        <v>1205</v>
      </c>
    </row>
    <row r="1207" spans="1:14" hidden="1" x14ac:dyDescent="0.2">
      <c r="A1207" s="8" t="s">
        <v>2264</v>
      </c>
      <c r="B1207" s="9" t="s">
        <v>710</v>
      </c>
      <c r="C1207" s="10" t="s">
        <v>101</v>
      </c>
      <c r="D1207" s="9" t="s">
        <v>2265</v>
      </c>
      <c r="E1207" s="9" t="s">
        <v>712</v>
      </c>
      <c r="F1207" s="11">
        <v>52020</v>
      </c>
      <c r="G1207" s="10" t="s">
        <v>24</v>
      </c>
      <c r="H1207" s="10" t="s">
        <v>25</v>
      </c>
      <c r="I1207" s="13"/>
      <c r="J1207" s="13"/>
      <c r="K1207" s="10" t="s">
        <v>26</v>
      </c>
      <c r="L1207" s="10" t="s">
        <v>27</v>
      </c>
      <c r="M1207" s="10" t="s">
        <v>28</v>
      </c>
      <c r="N1207" s="19">
        <v>1206</v>
      </c>
    </row>
    <row r="1208" spans="1:14" hidden="1" x14ac:dyDescent="0.2">
      <c r="A1208" s="8" t="s">
        <v>2266</v>
      </c>
      <c r="B1208" s="9" t="s">
        <v>1456</v>
      </c>
      <c r="C1208" s="10" t="s">
        <v>24</v>
      </c>
      <c r="D1208" s="9" t="s">
        <v>2267</v>
      </c>
      <c r="E1208" s="9" t="s">
        <v>401</v>
      </c>
      <c r="F1208" s="11">
        <v>52020</v>
      </c>
      <c r="G1208" s="10" t="s">
        <v>24</v>
      </c>
      <c r="H1208" s="10" t="s">
        <v>25</v>
      </c>
      <c r="I1208" s="13"/>
      <c r="J1208" s="13"/>
      <c r="K1208" s="10" t="s">
        <v>26</v>
      </c>
      <c r="L1208" s="10" t="s">
        <v>27</v>
      </c>
      <c r="M1208" s="10" t="s">
        <v>28</v>
      </c>
      <c r="N1208" s="19">
        <v>1207</v>
      </c>
    </row>
    <row r="1209" spans="1:14" x14ac:dyDescent="0.2">
      <c r="A1209" s="8" t="s">
        <v>2268</v>
      </c>
      <c r="B1209" s="9" t="s">
        <v>2269</v>
      </c>
      <c r="C1209" s="10" t="s">
        <v>81</v>
      </c>
      <c r="D1209" s="9" t="s">
        <v>591</v>
      </c>
      <c r="E1209" s="9" t="s">
        <v>536</v>
      </c>
      <c r="F1209" s="11">
        <v>52000</v>
      </c>
      <c r="G1209" s="10" t="s">
        <v>24</v>
      </c>
      <c r="H1209" s="10" t="s">
        <v>25</v>
      </c>
      <c r="I1209" s="13"/>
      <c r="J1209" s="13"/>
      <c r="K1209" s="10" t="s">
        <v>541</v>
      </c>
      <c r="L1209" s="10" t="s">
        <v>77</v>
      </c>
      <c r="M1209" s="10" t="s">
        <v>78</v>
      </c>
      <c r="N1209" s="19">
        <v>1208</v>
      </c>
    </row>
    <row r="1210" spans="1:14" x14ac:dyDescent="0.2">
      <c r="A1210" s="8" t="s">
        <v>1779</v>
      </c>
      <c r="B1210" s="9" t="s">
        <v>92</v>
      </c>
      <c r="C1210" s="10" t="s">
        <v>24</v>
      </c>
      <c r="D1210" s="9" t="s">
        <v>591</v>
      </c>
      <c r="E1210" s="9" t="s">
        <v>1205</v>
      </c>
      <c r="F1210" s="11">
        <v>52000</v>
      </c>
      <c r="G1210" s="10" t="s">
        <v>75</v>
      </c>
      <c r="H1210" s="10" t="s">
        <v>25</v>
      </c>
      <c r="I1210" s="13"/>
      <c r="J1210" s="13"/>
      <c r="K1210" s="10" t="s">
        <v>76</v>
      </c>
      <c r="L1210" s="10" t="s">
        <v>77</v>
      </c>
      <c r="M1210" s="10" t="s">
        <v>78</v>
      </c>
      <c r="N1210" s="19">
        <v>1209</v>
      </c>
    </row>
    <row r="1211" spans="1:14" x14ac:dyDescent="0.2">
      <c r="A1211" s="8" t="s">
        <v>2270</v>
      </c>
      <c r="B1211" s="9" t="s">
        <v>948</v>
      </c>
      <c r="C1211" s="14"/>
      <c r="D1211" s="9" t="s">
        <v>591</v>
      </c>
      <c r="E1211" s="9" t="s">
        <v>360</v>
      </c>
      <c r="F1211" s="11">
        <v>51914</v>
      </c>
      <c r="G1211" s="10" t="s">
        <v>24</v>
      </c>
      <c r="H1211" s="10" t="s">
        <v>25</v>
      </c>
      <c r="I1211" s="13"/>
      <c r="J1211" s="13"/>
      <c r="K1211" s="10" t="s">
        <v>541</v>
      </c>
      <c r="L1211" s="10" t="s">
        <v>77</v>
      </c>
      <c r="M1211" s="10" t="s">
        <v>78</v>
      </c>
      <c r="N1211" s="19">
        <v>1210</v>
      </c>
    </row>
    <row r="1212" spans="1:14" hidden="1" x14ac:dyDescent="0.2">
      <c r="A1212" s="8" t="s">
        <v>2271</v>
      </c>
      <c r="B1212" s="9" t="s">
        <v>2272</v>
      </c>
      <c r="C1212" s="10" t="s">
        <v>75</v>
      </c>
      <c r="D1212" s="9" t="s">
        <v>2273</v>
      </c>
      <c r="E1212" s="9" t="s">
        <v>631</v>
      </c>
      <c r="F1212" s="11">
        <v>51721</v>
      </c>
      <c r="G1212" s="10" t="s">
        <v>24</v>
      </c>
      <c r="H1212" s="10" t="s">
        <v>25</v>
      </c>
      <c r="I1212" s="11"/>
      <c r="J1212" s="13"/>
      <c r="K1212" s="10" t="s">
        <v>26</v>
      </c>
      <c r="L1212" s="10" t="s">
        <v>27</v>
      </c>
      <c r="M1212" s="10" t="s">
        <v>28</v>
      </c>
      <c r="N1212" s="19">
        <v>1211</v>
      </c>
    </row>
    <row r="1213" spans="1:14" hidden="1" x14ac:dyDescent="0.2">
      <c r="A1213" s="8" t="s">
        <v>2274</v>
      </c>
      <c r="B1213" s="9" t="s">
        <v>255</v>
      </c>
      <c r="C1213" s="10" t="s">
        <v>197</v>
      </c>
      <c r="D1213" s="9" t="s">
        <v>2275</v>
      </c>
      <c r="E1213" s="9" t="s">
        <v>154</v>
      </c>
      <c r="F1213" s="11">
        <v>51700</v>
      </c>
      <c r="G1213" s="10" t="s">
        <v>24</v>
      </c>
      <c r="H1213" s="10" t="s">
        <v>25</v>
      </c>
      <c r="I1213" s="13"/>
      <c r="J1213" s="13"/>
      <c r="K1213" s="10" t="s">
        <v>26</v>
      </c>
      <c r="L1213" s="10" t="s">
        <v>27</v>
      </c>
      <c r="M1213" s="10" t="s">
        <v>28</v>
      </c>
      <c r="N1213" s="19">
        <v>1212</v>
      </c>
    </row>
    <row r="1214" spans="1:14" hidden="1" x14ac:dyDescent="0.2">
      <c r="A1214" s="8" t="s">
        <v>2276</v>
      </c>
      <c r="B1214" s="9" t="s">
        <v>1110</v>
      </c>
      <c r="C1214" s="10" t="s">
        <v>24</v>
      </c>
      <c r="D1214" s="9" t="s">
        <v>2277</v>
      </c>
      <c r="E1214" s="9" t="s">
        <v>2031</v>
      </c>
      <c r="F1214" s="11">
        <v>51681</v>
      </c>
      <c r="G1214" s="10" t="s">
        <v>24</v>
      </c>
      <c r="H1214" s="10" t="s">
        <v>25</v>
      </c>
      <c r="I1214" s="13"/>
      <c r="J1214" s="13"/>
      <c r="K1214" s="10" t="s">
        <v>26</v>
      </c>
      <c r="L1214" s="10" t="s">
        <v>27</v>
      </c>
      <c r="M1214" s="10" t="s">
        <v>28</v>
      </c>
      <c r="N1214" s="19">
        <v>1213</v>
      </c>
    </row>
    <row r="1215" spans="1:14" hidden="1" x14ac:dyDescent="0.2">
      <c r="A1215" s="8" t="s">
        <v>2218</v>
      </c>
      <c r="B1215" s="9" t="s">
        <v>479</v>
      </c>
      <c r="C1215" s="10" t="s">
        <v>54</v>
      </c>
      <c r="D1215" s="9" t="s">
        <v>2278</v>
      </c>
      <c r="E1215" s="9" t="s">
        <v>2031</v>
      </c>
      <c r="F1215" s="11">
        <v>51681</v>
      </c>
      <c r="G1215" s="14" t="s">
        <v>24</v>
      </c>
      <c r="H1215" s="14" t="s">
        <v>25</v>
      </c>
      <c r="I1215" s="12"/>
      <c r="J1215" s="12"/>
      <c r="K1215" s="14" t="s">
        <v>26</v>
      </c>
      <c r="L1215" s="10" t="s">
        <v>27</v>
      </c>
      <c r="M1215" s="10" t="s">
        <v>28</v>
      </c>
      <c r="N1215" s="19">
        <v>1214</v>
      </c>
    </row>
    <row r="1216" spans="1:14" hidden="1" x14ac:dyDescent="0.2">
      <c r="A1216" s="8" t="s">
        <v>2279</v>
      </c>
      <c r="B1216" s="9" t="s">
        <v>942</v>
      </c>
      <c r="C1216" s="14"/>
      <c r="D1216" s="9" t="s">
        <v>2280</v>
      </c>
      <c r="E1216" s="9" t="s">
        <v>83</v>
      </c>
      <c r="F1216" s="11">
        <v>51667</v>
      </c>
      <c r="G1216" s="10" t="s">
        <v>24</v>
      </c>
      <c r="H1216" s="10" t="s">
        <v>25</v>
      </c>
      <c r="I1216" s="13"/>
      <c r="J1216" s="13"/>
      <c r="K1216" s="10" t="s">
        <v>26</v>
      </c>
      <c r="L1216" s="10" t="s">
        <v>27</v>
      </c>
      <c r="M1216" s="10" t="s">
        <v>28</v>
      </c>
      <c r="N1216" s="19">
        <v>1215</v>
      </c>
    </row>
    <row r="1217" spans="1:14" hidden="1" x14ac:dyDescent="0.2">
      <c r="A1217" s="8" t="s">
        <v>2281</v>
      </c>
      <c r="B1217" s="9" t="s">
        <v>300</v>
      </c>
      <c r="C1217" s="10" t="s">
        <v>81</v>
      </c>
      <c r="D1217" s="9" t="s">
        <v>2282</v>
      </c>
      <c r="E1217" s="9" t="s">
        <v>131</v>
      </c>
      <c r="F1217" s="11">
        <v>51644</v>
      </c>
      <c r="G1217" s="10" t="s">
        <v>24</v>
      </c>
      <c r="H1217" s="10" t="s">
        <v>25</v>
      </c>
      <c r="I1217" s="12"/>
      <c r="J1217" s="12"/>
      <c r="K1217" s="10" t="s">
        <v>26</v>
      </c>
      <c r="L1217" s="10" t="s">
        <v>27</v>
      </c>
      <c r="M1217" s="10" t="s">
        <v>28</v>
      </c>
      <c r="N1217" s="19">
        <v>1216</v>
      </c>
    </row>
    <row r="1218" spans="1:14" hidden="1" x14ac:dyDescent="0.2">
      <c r="A1218" s="8" t="s">
        <v>2283</v>
      </c>
      <c r="B1218" s="9" t="s">
        <v>356</v>
      </c>
      <c r="C1218" s="10" t="s">
        <v>81</v>
      </c>
      <c r="D1218" s="9" t="s">
        <v>2284</v>
      </c>
      <c r="E1218" s="9" t="s">
        <v>529</v>
      </c>
      <c r="F1218" s="11">
        <v>51631</v>
      </c>
      <c r="G1218" s="10" t="s">
        <v>24</v>
      </c>
      <c r="H1218" s="10" t="s">
        <v>25</v>
      </c>
      <c r="I1218" s="13"/>
      <c r="J1218" s="13"/>
      <c r="K1218" s="10" t="s">
        <v>26</v>
      </c>
      <c r="L1218" s="10" t="s">
        <v>27</v>
      </c>
      <c r="M1218" s="10" t="s">
        <v>28</v>
      </c>
      <c r="N1218" s="19">
        <v>1217</v>
      </c>
    </row>
    <row r="1219" spans="1:14" hidden="1" x14ac:dyDescent="0.2">
      <c r="A1219" s="8" t="s">
        <v>2285</v>
      </c>
      <c r="B1219" s="9" t="s">
        <v>237</v>
      </c>
      <c r="C1219" s="10" t="s">
        <v>24</v>
      </c>
      <c r="D1219" s="9" t="s">
        <v>2286</v>
      </c>
      <c r="E1219" s="9" t="s">
        <v>2287</v>
      </c>
      <c r="F1219" s="11">
        <v>51575</v>
      </c>
      <c r="G1219" s="10" t="s">
        <v>24</v>
      </c>
      <c r="H1219" s="10" t="s">
        <v>25</v>
      </c>
      <c r="I1219" s="12"/>
      <c r="J1219" s="12"/>
      <c r="K1219" s="10" t="s">
        <v>26</v>
      </c>
      <c r="L1219" s="10" t="s">
        <v>27</v>
      </c>
      <c r="M1219" s="10" t="s">
        <v>28</v>
      </c>
      <c r="N1219" s="19">
        <v>1218</v>
      </c>
    </row>
    <row r="1220" spans="1:14" x14ac:dyDescent="0.2">
      <c r="A1220" s="8" t="s">
        <v>2288</v>
      </c>
      <c r="B1220" s="9" t="s">
        <v>118</v>
      </c>
      <c r="C1220" s="10" t="s">
        <v>101</v>
      </c>
      <c r="D1220" s="9" t="s">
        <v>591</v>
      </c>
      <c r="E1220" s="9" t="s">
        <v>496</v>
      </c>
      <c r="F1220" s="11">
        <v>51570</v>
      </c>
      <c r="G1220" s="10" t="s">
        <v>75</v>
      </c>
      <c r="H1220" s="10" t="s">
        <v>25</v>
      </c>
      <c r="I1220" s="12"/>
      <c r="J1220" s="12"/>
      <c r="K1220" s="10" t="s">
        <v>76</v>
      </c>
      <c r="L1220" s="10" t="s">
        <v>77</v>
      </c>
      <c r="M1220" s="10" t="s">
        <v>78</v>
      </c>
      <c r="N1220" s="19">
        <v>1219</v>
      </c>
    </row>
    <row r="1221" spans="1:14" hidden="1" x14ac:dyDescent="0.2">
      <c r="A1221" s="8" t="s">
        <v>2289</v>
      </c>
      <c r="B1221" s="9" t="s">
        <v>2290</v>
      </c>
      <c r="C1221" s="10" t="s">
        <v>157</v>
      </c>
      <c r="D1221" s="9" t="s">
        <v>2079</v>
      </c>
      <c r="E1221" s="9" t="s">
        <v>67</v>
      </c>
      <c r="F1221" s="11">
        <v>51548</v>
      </c>
      <c r="G1221" s="10" t="s">
        <v>24</v>
      </c>
      <c r="H1221" s="10" t="s">
        <v>25</v>
      </c>
      <c r="I1221" s="13"/>
      <c r="J1221" s="13"/>
      <c r="K1221" s="10" t="s">
        <v>26</v>
      </c>
      <c r="L1221" s="10" t="s">
        <v>27</v>
      </c>
      <c r="M1221" s="10" t="s">
        <v>28</v>
      </c>
      <c r="N1221" s="19">
        <v>1220</v>
      </c>
    </row>
    <row r="1222" spans="1:14" x14ac:dyDescent="0.2">
      <c r="A1222" s="8" t="s">
        <v>1620</v>
      </c>
      <c r="B1222" s="9" t="s">
        <v>2291</v>
      </c>
      <c r="C1222" s="10" t="s">
        <v>54</v>
      </c>
      <c r="D1222" s="9" t="s">
        <v>769</v>
      </c>
      <c r="E1222" s="9" t="s">
        <v>522</v>
      </c>
      <c r="F1222" s="11">
        <v>51477</v>
      </c>
      <c r="G1222" s="10" t="s">
        <v>24</v>
      </c>
      <c r="H1222" s="10" t="s">
        <v>25</v>
      </c>
      <c r="I1222" s="12"/>
      <c r="J1222" s="12"/>
      <c r="K1222" s="10" t="s">
        <v>541</v>
      </c>
      <c r="L1222" s="10" t="s">
        <v>77</v>
      </c>
      <c r="M1222" s="10" t="s">
        <v>78</v>
      </c>
      <c r="N1222" s="19">
        <v>1221</v>
      </c>
    </row>
    <row r="1223" spans="1:14" x14ac:dyDescent="0.2">
      <c r="A1223" s="8" t="s">
        <v>2292</v>
      </c>
      <c r="B1223" s="9" t="s">
        <v>2293</v>
      </c>
      <c r="C1223" s="14"/>
      <c r="D1223" s="9" t="s">
        <v>591</v>
      </c>
      <c r="E1223" s="9" t="s">
        <v>1261</v>
      </c>
      <c r="F1223" s="11">
        <v>51427</v>
      </c>
      <c r="G1223" s="10" t="s">
        <v>75</v>
      </c>
      <c r="H1223" s="10" t="s">
        <v>25</v>
      </c>
      <c r="I1223" s="13"/>
      <c r="J1223" s="13"/>
      <c r="K1223" s="10" t="s">
        <v>76</v>
      </c>
      <c r="L1223" s="10" t="s">
        <v>77</v>
      </c>
      <c r="M1223" s="10" t="s">
        <v>78</v>
      </c>
      <c r="N1223" s="19">
        <v>1222</v>
      </c>
    </row>
    <row r="1224" spans="1:14" hidden="1" x14ac:dyDescent="0.2">
      <c r="A1224" s="8" t="s">
        <v>2294</v>
      </c>
      <c r="B1224" s="9" t="s">
        <v>2295</v>
      </c>
      <c r="C1224" s="10" t="s">
        <v>210</v>
      </c>
      <c r="D1224" s="9" t="s">
        <v>2296</v>
      </c>
      <c r="E1224" s="9" t="s">
        <v>587</v>
      </c>
      <c r="F1224" s="11">
        <v>51290</v>
      </c>
      <c r="G1224" s="10" t="s">
        <v>24</v>
      </c>
      <c r="H1224" s="10" t="s">
        <v>25</v>
      </c>
      <c r="I1224" s="13"/>
      <c r="J1224" s="12"/>
      <c r="K1224" s="15" t="s">
        <v>1</v>
      </c>
      <c r="L1224" s="10" t="s">
        <v>27</v>
      </c>
      <c r="M1224" s="10" t="s">
        <v>28</v>
      </c>
      <c r="N1224" s="19">
        <v>1223</v>
      </c>
    </row>
    <row r="1225" spans="1:14" hidden="1" x14ac:dyDescent="0.2">
      <c r="A1225" s="8" t="s">
        <v>2297</v>
      </c>
      <c r="B1225" s="9" t="s">
        <v>611</v>
      </c>
      <c r="C1225" s="10" t="s">
        <v>157</v>
      </c>
      <c r="D1225" s="9" t="s">
        <v>2298</v>
      </c>
      <c r="E1225" s="9" t="s">
        <v>1639</v>
      </c>
      <c r="F1225" s="11">
        <v>51230</v>
      </c>
      <c r="G1225" s="10" t="s">
        <v>24</v>
      </c>
      <c r="H1225" s="10" t="s">
        <v>25</v>
      </c>
      <c r="I1225" s="13"/>
      <c r="J1225" s="13"/>
      <c r="K1225" s="10" t="s">
        <v>26</v>
      </c>
      <c r="L1225" s="10" t="s">
        <v>27</v>
      </c>
      <c r="M1225" s="10" t="s">
        <v>28</v>
      </c>
      <c r="N1225" s="19">
        <v>1224</v>
      </c>
    </row>
    <row r="1226" spans="1:14" hidden="1" x14ac:dyDescent="0.2">
      <c r="A1226" s="8" t="s">
        <v>2299</v>
      </c>
      <c r="B1226" s="9" t="s">
        <v>273</v>
      </c>
      <c r="C1226" s="14"/>
      <c r="D1226" s="9" t="s">
        <v>2079</v>
      </c>
      <c r="E1226" s="9" t="s">
        <v>1229</v>
      </c>
      <c r="F1226" s="11">
        <v>51188</v>
      </c>
      <c r="G1226" s="10" t="s">
        <v>24</v>
      </c>
      <c r="H1226" s="10" t="s">
        <v>25</v>
      </c>
      <c r="I1226" s="13"/>
      <c r="J1226" s="13"/>
      <c r="K1226" s="10" t="s">
        <v>26</v>
      </c>
      <c r="L1226" s="10" t="s">
        <v>27</v>
      </c>
      <c r="M1226" s="10" t="s">
        <v>28</v>
      </c>
      <c r="N1226" s="19">
        <v>1225</v>
      </c>
    </row>
    <row r="1227" spans="1:14" x14ac:dyDescent="0.2">
      <c r="A1227" s="8" t="s">
        <v>2300</v>
      </c>
      <c r="B1227" s="9" t="s">
        <v>893</v>
      </c>
      <c r="C1227" s="10" t="s">
        <v>24</v>
      </c>
      <c r="D1227" s="9" t="s">
        <v>207</v>
      </c>
      <c r="E1227" s="9" t="s">
        <v>2301</v>
      </c>
      <c r="F1227" s="11">
        <v>51053</v>
      </c>
      <c r="G1227" s="10" t="s">
        <v>24</v>
      </c>
      <c r="H1227" s="10" t="s">
        <v>25</v>
      </c>
      <c r="I1227" s="13"/>
      <c r="J1227" s="13"/>
      <c r="K1227" s="10" t="s">
        <v>541</v>
      </c>
      <c r="L1227" s="10" t="s">
        <v>77</v>
      </c>
      <c r="M1227" s="10" t="s">
        <v>78</v>
      </c>
      <c r="N1227" s="19">
        <v>1226</v>
      </c>
    </row>
    <row r="1228" spans="1:14" x14ac:dyDescent="0.2">
      <c r="A1228" s="8" t="s">
        <v>2123</v>
      </c>
      <c r="B1228" s="9" t="s">
        <v>784</v>
      </c>
      <c r="C1228" s="10" t="s">
        <v>54</v>
      </c>
      <c r="D1228" s="9" t="s">
        <v>769</v>
      </c>
      <c r="E1228" s="9" t="s">
        <v>1786</v>
      </c>
      <c r="F1228" s="11">
        <v>51026</v>
      </c>
      <c r="G1228" s="10" t="s">
        <v>24</v>
      </c>
      <c r="H1228" s="10" t="s">
        <v>25</v>
      </c>
      <c r="I1228" s="13"/>
      <c r="J1228" s="13"/>
      <c r="K1228" s="10" t="s">
        <v>541</v>
      </c>
      <c r="L1228" s="10" t="s">
        <v>77</v>
      </c>
      <c r="M1228" s="10" t="s">
        <v>78</v>
      </c>
      <c r="N1228" s="19">
        <v>1227</v>
      </c>
    </row>
    <row r="1229" spans="1:14" hidden="1" x14ac:dyDescent="0.2">
      <c r="A1229" s="8" t="s">
        <v>2302</v>
      </c>
      <c r="B1229" s="9" t="s">
        <v>586</v>
      </c>
      <c r="C1229" s="10" t="s">
        <v>157</v>
      </c>
      <c r="D1229" s="9" t="s">
        <v>2303</v>
      </c>
      <c r="E1229" s="9" t="s">
        <v>225</v>
      </c>
      <c r="F1229" s="11">
        <v>51000</v>
      </c>
      <c r="G1229" s="10" t="s">
        <v>24</v>
      </c>
      <c r="H1229" s="10" t="s">
        <v>25</v>
      </c>
      <c r="I1229" s="11"/>
      <c r="J1229" s="13"/>
      <c r="K1229" s="10" t="s">
        <v>1446</v>
      </c>
      <c r="L1229" s="10" t="s">
        <v>27</v>
      </c>
      <c r="M1229" s="10" t="s">
        <v>28</v>
      </c>
      <c r="N1229" s="19">
        <v>1228</v>
      </c>
    </row>
    <row r="1230" spans="1:14" hidden="1" x14ac:dyDescent="0.2">
      <c r="A1230" s="8" t="s">
        <v>2304</v>
      </c>
      <c r="B1230" s="9" t="s">
        <v>85</v>
      </c>
      <c r="C1230" s="10" t="s">
        <v>197</v>
      </c>
      <c r="D1230" s="9" t="s">
        <v>2305</v>
      </c>
      <c r="E1230" s="9" t="s">
        <v>167</v>
      </c>
      <c r="F1230" s="11">
        <v>51000</v>
      </c>
      <c r="G1230" s="10" t="s">
        <v>24</v>
      </c>
      <c r="H1230" s="10" t="s">
        <v>25</v>
      </c>
      <c r="I1230" s="13"/>
      <c r="J1230" s="13"/>
      <c r="K1230" s="10" t="s">
        <v>26</v>
      </c>
      <c r="L1230" s="10" t="s">
        <v>27</v>
      </c>
      <c r="M1230" s="10" t="s">
        <v>28</v>
      </c>
      <c r="N1230" s="19">
        <v>1229</v>
      </c>
    </row>
    <row r="1231" spans="1:14" hidden="1" x14ac:dyDescent="0.2">
      <c r="A1231" s="8" t="s">
        <v>2306</v>
      </c>
      <c r="B1231" s="9" t="s">
        <v>2307</v>
      </c>
      <c r="C1231" s="10" t="s">
        <v>294</v>
      </c>
      <c r="D1231" s="9" t="s">
        <v>1630</v>
      </c>
      <c r="E1231" s="9" t="s">
        <v>70</v>
      </c>
      <c r="F1231" s="11">
        <v>51000</v>
      </c>
      <c r="G1231" s="10" t="s">
        <v>24</v>
      </c>
      <c r="H1231" s="10" t="s">
        <v>25</v>
      </c>
      <c r="I1231" s="13"/>
      <c r="J1231" s="13"/>
      <c r="K1231" s="10" t="s">
        <v>26</v>
      </c>
      <c r="L1231" s="10" t="s">
        <v>27</v>
      </c>
      <c r="M1231" s="10" t="s">
        <v>28</v>
      </c>
      <c r="N1231" s="19">
        <v>1230</v>
      </c>
    </row>
    <row r="1232" spans="1:14" hidden="1" x14ac:dyDescent="0.2">
      <c r="A1232" s="8" t="s">
        <v>2308</v>
      </c>
      <c r="B1232" s="9" t="s">
        <v>1412</v>
      </c>
      <c r="C1232" s="10" t="s">
        <v>54</v>
      </c>
      <c r="D1232" s="9" t="s">
        <v>2309</v>
      </c>
      <c r="E1232" s="9" t="s">
        <v>257</v>
      </c>
      <c r="F1232" s="11">
        <v>51000</v>
      </c>
      <c r="G1232" s="10" t="s">
        <v>24</v>
      </c>
      <c r="H1232" s="10" t="s">
        <v>25</v>
      </c>
      <c r="I1232" s="13"/>
      <c r="J1232" s="13"/>
      <c r="K1232" s="10" t="s">
        <v>26</v>
      </c>
      <c r="L1232" s="10" t="s">
        <v>27</v>
      </c>
      <c r="M1232" s="10" t="s">
        <v>28</v>
      </c>
      <c r="N1232" s="19">
        <v>1231</v>
      </c>
    </row>
    <row r="1233" spans="1:14" x14ac:dyDescent="0.2">
      <c r="A1233" s="8" t="s">
        <v>2310</v>
      </c>
      <c r="B1233" s="9" t="s">
        <v>350</v>
      </c>
      <c r="C1233" s="10" t="s">
        <v>101</v>
      </c>
      <c r="D1233" s="9" t="s">
        <v>591</v>
      </c>
      <c r="E1233" s="9" t="s">
        <v>275</v>
      </c>
      <c r="F1233" s="11">
        <v>51000</v>
      </c>
      <c r="G1233" s="10" t="s">
        <v>24</v>
      </c>
      <c r="H1233" s="10" t="s">
        <v>25</v>
      </c>
      <c r="I1233" s="11"/>
      <c r="J1233" s="13"/>
      <c r="K1233" s="10" t="s">
        <v>541</v>
      </c>
      <c r="L1233" s="10" t="s">
        <v>77</v>
      </c>
      <c r="M1233" s="10" t="s">
        <v>78</v>
      </c>
      <c r="N1233" s="19">
        <v>1232</v>
      </c>
    </row>
    <row r="1234" spans="1:14" x14ac:dyDescent="0.2">
      <c r="A1234" s="8" t="s">
        <v>2311</v>
      </c>
      <c r="B1234" s="9" t="s">
        <v>455</v>
      </c>
      <c r="C1234" s="10" t="s">
        <v>54</v>
      </c>
      <c r="D1234" s="9" t="s">
        <v>591</v>
      </c>
      <c r="E1234" s="9" t="s">
        <v>381</v>
      </c>
      <c r="F1234" s="11">
        <v>51000</v>
      </c>
      <c r="G1234" s="10" t="s">
        <v>24</v>
      </c>
      <c r="H1234" s="10" t="s">
        <v>25</v>
      </c>
      <c r="I1234" s="13"/>
      <c r="J1234" s="13"/>
      <c r="K1234" s="10" t="s">
        <v>541</v>
      </c>
      <c r="L1234" s="10" t="s">
        <v>77</v>
      </c>
      <c r="M1234" s="10" t="s">
        <v>78</v>
      </c>
      <c r="N1234" s="19">
        <v>1233</v>
      </c>
    </row>
    <row r="1235" spans="1:14" x14ac:dyDescent="0.2">
      <c r="A1235" s="8" t="s">
        <v>2312</v>
      </c>
      <c r="B1235" s="9" t="s">
        <v>372</v>
      </c>
      <c r="C1235" s="10" t="s">
        <v>54</v>
      </c>
      <c r="D1235" s="9" t="s">
        <v>591</v>
      </c>
      <c r="E1235" s="9" t="s">
        <v>510</v>
      </c>
      <c r="F1235" s="11">
        <v>51000</v>
      </c>
      <c r="G1235" s="10" t="s">
        <v>24</v>
      </c>
      <c r="H1235" s="10" t="s">
        <v>25</v>
      </c>
      <c r="I1235" s="13"/>
      <c r="J1235" s="13"/>
      <c r="K1235" s="10" t="s">
        <v>541</v>
      </c>
      <c r="L1235" s="10" t="s">
        <v>77</v>
      </c>
      <c r="M1235" s="10" t="s">
        <v>78</v>
      </c>
      <c r="N1235" s="19">
        <v>1234</v>
      </c>
    </row>
    <row r="1236" spans="1:14" hidden="1" x14ac:dyDescent="0.2">
      <c r="A1236" s="8" t="s">
        <v>2313</v>
      </c>
      <c r="B1236" s="9" t="s">
        <v>498</v>
      </c>
      <c r="C1236" s="10" t="s">
        <v>24</v>
      </c>
      <c r="D1236" s="9" t="s">
        <v>2314</v>
      </c>
      <c r="E1236" s="9" t="s">
        <v>154</v>
      </c>
      <c r="F1236" s="11">
        <v>50997</v>
      </c>
      <c r="G1236" s="10" t="s">
        <v>24</v>
      </c>
      <c r="H1236" s="10" t="s">
        <v>25</v>
      </c>
      <c r="I1236" s="13"/>
      <c r="J1236" s="13"/>
      <c r="K1236" s="10" t="s">
        <v>26</v>
      </c>
      <c r="L1236" s="10" t="s">
        <v>27</v>
      </c>
      <c r="M1236" s="10" t="s">
        <v>28</v>
      </c>
      <c r="N1236" s="19">
        <v>1235</v>
      </c>
    </row>
    <row r="1237" spans="1:14" x14ac:dyDescent="0.2">
      <c r="A1237" s="8" t="s">
        <v>2315</v>
      </c>
      <c r="B1237" s="9" t="s">
        <v>1456</v>
      </c>
      <c r="C1237" s="14" t="s">
        <v>157</v>
      </c>
      <c r="D1237" s="9" t="s">
        <v>769</v>
      </c>
      <c r="E1237" s="9" t="s">
        <v>1786</v>
      </c>
      <c r="F1237" s="11">
        <v>50946</v>
      </c>
      <c r="G1237" s="14" t="s">
        <v>24</v>
      </c>
      <c r="H1237" s="14" t="s">
        <v>25</v>
      </c>
      <c r="I1237" s="12"/>
      <c r="J1237" s="12"/>
      <c r="K1237" s="14" t="s">
        <v>541</v>
      </c>
      <c r="L1237" s="10" t="s">
        <v>77</v>
      </c>
      <c r="M1237" s="10" t="s">
        <v>78</v>
      </c>
      <c r="N1237" s="19">
        <v>1236</v>
      </c>
    </row>
    <row r="1238" spans="1:14" hidden="1" x14ac:dyDescent="0.2">
      <c r="A1238" s="8" t="s">
        <v>2316</v>
      </c>
      <c r="B1238" s="9" t="s">
        <v>118</v>
      </c>
      <c r="C1238" s="10" t="s">
        <v>101</v>
      </c>
      <c r="D1238" s="9" t="s">
        <v>1630</v>
      </c>
      <c r="E1238" s="9" t="s">
        <v>70</v>
      </c>
      <c r="F1238" s="11">
        <v>50925</v>
      </c>
      <c r="G1238" s="14" t="s">
        <v>24</v>
      </c>
      <c r="H1238" s="14" t="s">
        <v>25</v>
      </c>
      <c r="I1238" s="13"/>
      <c r="J1238" s="13"/>
      <c r="K1238" s="14" t="s">
        <v>26</v>
      </c>
      <c r="L1238" s="10" t="s">
        <v>27</v>
      </c>
      <c r="M1238" s="10" t="s">
        <v>28</v>
      </c>
      <c r="N1238" s="19">
        <v>1237</v>
      </c>
    </row>
    <row r="1239" spans="1:14" x14ac:dyDescent="0.2">
      <c r="A1239" s="8" t="s">
        <v>2317</v>
      </c>
      <c r="B1239" s="9" t="s">
        <v>300</v>
      </c>
      <c r="C1239" s="10" t="s">
        <v>24</v>
      </c>
      <c r="D1239" s="9" t="s">
        <v>591</v>
      </c>
      <c r="E1239" s="9" t="s">
        <v>354</v>
      </c>
      <c r="F1239" s="11">
        <v>50916</v>
      </c>
      <c r="G1239" s="10" t="s">
        <v>24</v>
      </c>
      <c r="H1239" s="10" t="s">
        <v>25</v>
      </c>
      <c r="I1239" s="13"/>
      <c r="J1239" s="13"/>
      <c r="K1239" s="10" t="s">
        <v>541</v>
      </c>
      <c r="L1239" s="10" t="s">
        <v>77</v>
      </c>
      <c r="M1239" s="10" t="s">
        <v>78</v>
      </c>
      <c r="N1239" s="19">
        <v>1238</v>
      </c>
    </row>
    <row r="1240" spans="1:14" hidden="1" x14ac:dyDescent="0.2">
      <c r="A1240" s="8" t="s">
        <v>2318</v>
      </c>
      <c r="B1240" s="9" t="s">
        <v>282</v>
      </c>
      <c r="C1240" s="10" t="s">
        <v>81</v>
      </c>
      <c r="D1240" s="9" t="s">
        <v>2319</v>
      </c>
      <c r="E1240" s="9" t="s">
        <v>51</v>
      </c>
      <c r="F1240" s="11">
        <v>50874</v>
      </c>
      <c r="G1240" s="10" t="s">
        <v>24</v>
      </c>
      <c r="H1240" s="10" t="s">
        <v>25</v>
      </c>
      <c r="I1240" s="13"/>
      <c r="J1240" s="13"/>
      <c r="K1240" s="10" t="s">
        <v>26</v>
      </c>
      <c r="L1240" s="10" t="s">
        <v>27</v>
      </c>
      <c r="M1240" s="10" t="s">
        <v>28</v>
      </c>
      <c r="N1240" s="19">
        <v>1239</v>
      </c>
    </row>
    <row r="1241" spans="1:14" x14ac:dyDescent="0.2">
      <c r="A1241" s="8" t="s">
        <v>2320</v>
      </c>
      <c r="B1241" s="9" t="s">
        <v>49</v>
      </c>
      <c r="C1241" s="10" t="s">
        <v>101</v>
      </c>
      <c r="D1241" s="9" t="s">
        <v>591</v>
      </c>
      <c r="E1241" s="9" t="s">
        <v>2321</v>
      </c>
      <c r="F1241" s="11">
        <v>50837</v>
      </c>
      <c r="G1241" s="10" t="s">
        <v>24</v>
      </c>
      <c r="H1241" s="10" t="s">
        <v>25</v>
      </c>
      <c r="I1241" s="13"/>
      <c r="J1241" s="13"/>
      <c r="K1241" s="10" t="s">
        <v>541</v>
      </c>
      <c r="L1241" s="10" t="s">
        <v>77</v>
      </c>
      <c r="M1241" s="10" t="s">
        <v>78</v>
      </c>
      <c r="N1241" s="19">
        <v>1240</v>
      </c>
    </row>
    <row r="1242" spans="1:14" x14ac:dyDescent="0.2">
      <c r="A1242" s="8" t="s">
        <v>2322</v>
      </c>
      <c r="B1242" s="9" t="s">
        <v>768</v>
      </c>
      <c r="C1242" s="10" t="s">
        <v>31</v>
      </c>
      <c r="D1242" s="9" t="s">
        <v>769</v>
      </c>
      <c r="E1242" s="9" t="s">
        <v>466</v>
      </c>
      <c r="F1242" s="13">
        <v>50775</v>
      </c>
      <c r="G1242" s="14" t="s">
        <v>24</v>
      </c>
      <c r="H1242" s="14" t="s">
        <v>25</v>
      </c>
      <c r="I1242" s="13"/>
      <c r="J1242" s="13"/>
      <c r="K1242" s="14" t="s">
        <v>541</v>
      </c>
      <c r="L1242" s="10" t="s">
        <v>77</v>
      </c>
      <c r="M1242" s="10" t="s">
        <v>78</v>
      </c>
      <c r="N1242" s="19">
        <v>1241</v>
      </c>
    </row>
    <row r="1243" spans="1:14" hidden="1" x14ac:dyDescent="0.2">
      <c r="A1243" s="8" t="s">
        <v>1577</v>
      </c>
      <c r="B1243" s="9" t="s">
        <v>92</v>
      </c>
      <c r="C1243" s="10" t="s">
        <v>101</v>
      </c>
      <c r="D1243" s="9" t="s">
        <v>2323</v>
      </c>
      <c r="E1243" s="9" t="s">
        <v>1267</v>
      </c>
      <c r="F1243" s="12">
        <v>50760</v>
      </c>
      <c r="G1243" s="18" t="s">
        <v>24</v>
      </c>
      <c r="H1243" s="18" t="s">
        <v>25</v>
      </c>
      <c r="I1243" s="12"/>
      <c r="J1243" s="12"/>
      <c r="K1243" s="18" t="s">
        <v>26</v>
      </c>
      <c r="L1243" s="10" t="s">
        <v>27</v>
      </c>
      <c r="M1243" s="10" t="s">
        <v>28</v>
      </c>
      <c r="N1243" s="19">
        <v>1242</v>
      </c>
    </row>
    <row r="1244" spans="1:14" x14ac:dyDescent="0.2">
      <c r="A1244" s="8" t="s">
        <v>1574</v>
      </c>
      <c r="B1244" s="9" t="s">
        <v>2324</v>
      </c>
      <c r="C1244" s="10" t="s">
        <v>197</v>
      </c>
      <c r="D1244" s="9" t="s">
        <v>591</v>
      </c>
      <c r="E1244" s="9" t="s">
        <v>297</v>
      </c>
      <c r="F1244" s="11">
        <v>50717</v>
      </c>
      <c r="G1244" s="10" t="s">
        <v>24</v>
      </c>
      <c r="H1244" s="10" t="s">
        <v>25</v>
      </c>
      <c r="I1244" s="11">
        <v>1500</v>
      </c>
      <c r="J1244" s="13"/>
      <c r="K1244" s="10" t="s">
        <v>541</v>
      </c>
      <c r="L1244" s="10" t="s">
        <v>77</v>
      </c>
      <c r="M1244" s="10" t="s">
        <v>78</v>
      </c>
      <c r="N1244" s="19">
        <v>1243</v>
      </c>
    </row>
    <row r="1245" spans="1:14" hidden="1" x14ac:dyDescent="0.2">
      <c r="A1245" s="8" t="s">
        <v>2325</v>
      </c>
      <c r="B1245" s="9" t="s">
        <v>980</v>
      </c>
      <c r="C1245" s="10" t="s">
        <v>41</v>
      </c>
      <c r="D1245" s="9" t="s">
        <v>2326</v>
      </c>
      <c r="E1245" s="9" t="s">
        <v>167</v>
      </c>
      <c r="F1245" s="13">
        <v>50359</v>
      </c>
      <c r="G1245" s="14" t="s">
        <v>24</v>
      </c>
      <c r="H1245" s="14" t="s">
        <v>25</v>
      </c>
      <c r="I1245" s="12"/>
      <c r="J1245" s="12"/>
      <c r="K1245" s="14" t="s">
        <v>26</v>
      </c>
      <c r="L1245" s="10" t="s">
        <v>27</v>
      </c>
      <c r="M1245" s="10" t="s">
        <v>28</v>
      </c>
      <c r="N1245" s="19">
        <v>1244</v>
      </c>
    </row>
    <row r="1246" spans="1:14" x14ac:dyDescent="0.2">
      <c r="A1246" s="8" t="s">
        <v>2327</v>
      </c>
      <c r="B1246" s="9" t="s">
        <v>53</v>
      </c>
      <c r="C1246" s="14" t="s">
        <v>75</v>
      </c>
      <c r="D1246" s="9" t="s">
        <v>591</v>
      </c>
      <c r="E1246" s="9" t="s">
        <v>225</v>
      </c>
      <c r="F1246" s="13">
        <v>50330</v>
      </c>
      <c r="G1246" s="14" t="s">
        <v>24</v>
      </c>
      <c r="H1246" s="14" t="s">
        <v>25</v>
      </c>
      <c r="I1246" s="12"/>
      <c r="J1246" s="12"/>
      <c r="K1246" s="14" t="s">
        <v>541</v>
      </c>
      <c r="L1246" s="10" t="s">
        <v>77</v>
      </c>
      <c r="M1246" s="10" t="s">
        <v>78</v>
      </c>
      <c r="N1246" s="19">
        <v>1245</v>
      </c>
    </row>
    <row r="1247" spans="1:14" x14ac:dyDescent="0.2">
      <c r="A1247" s="8" t="s">
        <v>2328</v>
      </c>
      <c r="B1247" s="9" t="s">
        <v>2329</v>
      </c>
      <c r="C1247" s="10" t="s">
        <v>54</v>
      </c>
      <c r="D1247" s="9" t="s">
        <v>769</v>
      </c>
      <c r="E1247" s="9" t="s">
        <v>324</v>
      </c>
      <c r="F1247" s="11">
        <v>50281</v>
      </c>
      <c r="G1247" s="10" t="s">
        <v>24</v>
      </c>
      <c r="H1247" s="10" t="s">
        <v>25</v>
      </c>
      <c r="I1247" s="13"/>
      <c r="J1247" s="13"/>
      <c r="K1247" s="10" t="s">
        <v>541</v>
      </c>
      <c r="L1247" s="10" t="s">
        <v>77</v>
      </c>
      <c r="M1247" s="10" t="s">
        <v>78</v>
      </c>
      <c r="N1247" s="19">
        <v>1246</v>
      </c>
    </row>
    <row r="1248" spans="1:14" hidden="1" x14ac:dyDescent="0.2">
      <c r="A1248" s="8" t="s">
        <v>2330</v>
      </c>
      <c r="B1248" s="9" t="s">
        <v>548</v>
      </c>
      <c r="C1248" s="10" t="s">
        <v>166</v>
      </c>
      <c r="D1248" s="9" t="s">
        <v>1630</v>
      </c>
      <c r="E1248" s="9" t="s">
        <v>70</v>
      </c>
      <c r="F1248" s="11">
        <v>50184</v>
      </c>
      <c r="G1248" s="10" t="s">
        <v>24</v>
      </c>
      <c r="H1248" s="10" t="s">
        <v>25</v>
      </c>
      <c r="I1248" s="11"/>
      <c r="J1248" s="13"/>
      <c r="K1248" s="10" t="s">
        <v>26</v>
      </c>
      <c r="L1248" s="10" t="s">
        <v>27</v>
      </c>
      <c r="M1248" s="10" t="s">
        <v>28</v>
      </c>
      <c r="N1248" s="19">
        <v>1247</v>
      </c>
    </row>
    <row r="1249" spans="1:14" hidden="1" x14ac:dyDescent="0.2">
      <c r="A1249" s="8" t="s">
        <v>2331</v>
      </c>
      <c r="B1249" s="9" t="s">
        <v>2332</v>
      </c>
      <c r="C1249" s="10" t="s">
        <v>101</v>
      </c>
      <c r="D1249" s="9" t="s">
        <v>2333</v>
      </c>
      <c r="E1249" s="9" t="s">
        <v>409</v>
      </c>
      <c r="F1249" s="11">
        <v>50184</v>
      </c>
      <c r="G1249" s="10" t="s">
        <v>24</v>
      </c>
      <c r="H1249" s="10" t="s">
        <v>25</v>
      </c>
      <c r="I1249" s="13"/>
      <c r="J1249" s="13"/>
      <c r="K1249" s="10" t="s">
        <v>26</v>
      </c>
      <c r="L1249" s="10" t="s">
        <v>27</v>
      </c>
      <c r="M1249" s="10" t="s">
        <v>28</v>
      </c>
      <c r="N1249" s="19">
        <v>1248</v>
      </c>
    </row>
    <row r="1250" spans="1:14" hidden="1" x14ac:dyDescent="0.2">
      <c r="A1250" s="8" t="s">
        <v>2334</v>
      </c>
      <c r="B1250" s="9" t="s">
        <v>2335</v>
      </c>
      <c r="C1250" s="14"/>
      <c r="D1250" s="9" t="s">
        <v>2191</v>
      </c>
      <c r="E1250" s="9" t="s">
        <v>409</v>
      </c>
      <c r="F1250" s="11">
        <v>50184</v>
      </c>
      <c r="G1250" s="10" t="s">
        <v>24</v>
      </c>
      <c r="H1250" s="10" t="s">
        <v>25</v>
      </c>
      <c r="I1250" s="13"/>
      <c r="J1250" s="13"/>
      <c r="K1250" s="10" t="s">
        <v>26</v>
      </c>
      <c r="L1250" s="10" t="s">
        <v>27</v>
      </c>
      <c r="M1250" s="10" t="s">
        <v>28</v>
      </c>
      <c r="N1250" s="19">
        <v>1249</v>
      </c>
    </row>
    <row r="1251" spans="1:14" hidden="1" x14ac:dyDescent="0.2">
      <c r="A1251" s="8" t="s">
        <v>2336</v>
      </c>
      <c r="B1251" s="9" t="s">
        <v>2337</v>
      </c>
      <c r="C1251" s="10" t="s">
        <v>157</v>
      </c>
      <c r="D1251" s="9" t="s">
        <v>2338</v>
      </c>
      <c r="E1251" s="9" t="s">
        <v>213</v>
      </c>
      <c r="F1251" s="11">
        <v>50184</v>
      </c>
      <c r="G1251" s="10" t="s">
        <v>24</v>
      </c>
      <c r="H1251" s="10" t="s">
        <v>25</v>
      </c>
      <c r="I1251" s="13"/>
      <c r="J1251" s="13"/>
      <c r="K1251" s="10" t="s">
        <v>26</v>
      </c>
      <c r="L1251" s="10" t="s">
        <v>27</v>
      </c>
      <c r="M1251" s="10" t="s">
        <v>28</v>
      </c>
      <c r="N1251" s="19">
        <v>1250</v>
      </c>
    </row>
    <row r="1252" spans="1:14" hidden="1" x14ac:dyDescent="0.2">
      <c r="A1252" s="16" t="s">
        <v>2339</v>
      </c>
      <c r="B1252" s="17" t="s">
        <v>20</v>
      </c>
      <c r="C1252" s="14" t="s">
        <v>24</v>
      </c>
      <c r="D1252" s="17" t="s">
        <v>1630</v>
      </c>
      <c r="E1252" s="17" t="s">
        <v>70</v>
      </c>
      <c r="F1252" s="13">
        <v>50184</v>
      </c>
      <c r="G1252" s="14" t="s">
        <v>24</v>
      </c>
      <c r="H1252" s="14" t="s">
        <v>25</v>
      </c>
      <c r="I1252" s="13"/>
      <c r="J1252" s="13"/>
      <c r="K1252" s="14" t="s">
        <v>26</v>
      </c>
      <c r="L1252" s="14" t="s">
        <v>27</v>
      </c>
      <c r="M1252" s="14" t="s">
        <v>28</v>
      </c>
      <c r="N1252" s="19">
        <v>1251</v>
      </c>
    </row>
    <row r="1253" spans="1:14" hidden="1" x14ac:dyDescent="0.2">
      <c r="A1253" s="8" t="s">
        <v>2340</v>
      </c>
      <c r="B1253" s="9" t="s">
        <v>2341</v>
      </c>
      <c r="C1253" s="10" t="s">
        <v>157</v>
      </c>
      <c r="D1253" s="9" t="s">
        <v>2342</v>
      </c>
      <c r="E1253" s="9" t="s">
        <v>174</v>
      </c>
      <c r="F1253" s="11">
        <v>50122</v>
      </c>
      <c r="G1253" s="10" t="s">
        <v>24</v>
      </c>
      <c r="H1253" s="10" t="s">
        <v>25</v>
      </c>
      <c r="I1253" s="13"/>
      <c r="J1253" s="13"/>
      <c r="K1253" s="10" t="s">
        <v>26</v>
      </c>
      <c r="L1253" s="10" t="s">
        <v>27</v>
      </c>
      <c r="M1253" s="10" t="s">
        <v>28</v>
      </c>
      <c r="N1253" s="19">
        <v>1252</v>
      </c>
    </row>
    <row r="1254" spans="1:14" x14ac:dyDescent="0.2">
      <c r="A1254" s="8" t="s">
        <v>2343</v>
      </c>
      <c r="B1254" s="9" t="s">
        <v>1530</v>
      </c>
      <c r="C1254" s="10" t="s">
        <v>31</v>
      </c>
      <c r="D1254" s="9" t="s">
        <v>591</v>
      </c>
      <c r="E1254" s="17" t="s">
        <v>354</v>
      </c>
      <c r="F1254" s="11">
        <v>50056</v>
      </c>
      <c r="G1254" s="18" t="s">
        <v>24</v>
      </c>
      <c r="H1254" s="18" t="s">
        <v>25</v>
      </c>
      <c r="I1254" s="12"/>
      <c r="J1254" s="12"/>
      <c r="K1254" s="18" t="s">
        <v>541</v>
      </c>
      <c r="L1254" s="14" t="s">
        <v>77</v>
      </c>
      <c r="M1254" s="14" t="s">
        <v>78</v>
      </c>
      <c r="N1254" s="19">
        <v>1253</v>
      </c>
    </row>
    <row r="1255" spans="1:14" hidden="1" x14ac:dyDescent="0.2">
      <c r="A1255" s="8" t="s">
        <v>1001</v>
      </c>
      <c r="B1255" s="9" t="s">
        <v>1058</v>
      </c>
      <c r="C1255" s="10" t="s">
        <v>24</v>
      </c>
      <c r="D1255" s="9" t="s">
        <v>379</v>
      </c>
      <c r="E1255" s="9" t="s">
        <v>748</v>
      </c>
      <c r="F1255" s="11">
        <v>50002</v>
      </c>
      <c r="G1255" s="10" t="s">
        <v>24</v>
      </c>
      <c r="H1255" s="10" t="s">
        <v>25</v>
      </c>
      <c r="I1255" s="13"/>
      <c r="J1255" s="13"/>
      <c r="K1255" s="10" t="s">
        <v>26</v>
      </c>
      <c r="L1255" s="10" t="s">
        <v>27</v>
      </c>
      <c r="M1255" s="10" t="s">
        <v>28</v>
      </c>
      <c r="N1255" s="19">
        <v>1254</v>
      </c>
    </row>
    <row r="1256" spans="1:14" hidden="1" x14ac:dyDescent="0.2">
      <c r="A1256" s="8" t="s">
        <v>1298</v>
      </c>
      <c r="B1256" s="9" t="s">
        <v>736</v>
      </c>
      <c r="C1256" s="10" t="s">
        <v>197</v>
      </c>
      <c r="D1256" s="9" t="s">
        <v>2344</v>
      </c>
      <c r="E1256" s="9" t="s">
        <v>179</v>
      </c>
      <c r="F1256" s="13">
        <v>50000</v>
      </c>
      <c r="G1256" s="14" t="s">
        <v>24</v>
      </c>
      <c r="H1256" s="14" t="s">
        <v>25</v>
      </c>
      <c r="I1256" s="12"/>
      <c r="J1256" s="12"/>
      <c r="K1256" s="14" t="s">
        <v>26</v>
      </c>
      <c r="L1256" s="10" t="s">
        <v>27</v>
      </c>
      <c r="M1256" s="10" t="s">
        <v>28</v>
      </c>
      <c r="N1256" s="19">
        <v>1255</v>
      </c>
    </row>
    <row r="1257" spans="1:14" x14ac:dyDescent="0.2">
      <c r="A1257" s="8" t="s">
        <v>2345</v>
      </c>
      <c r="B1257" s="9" t="s">
        <v>209</v>
      </c>
      <c r="C1257" s="10" t="s">
        <v>101</v>
      </c>
      <c r="D1257" s="9" t="s">
        <v>591</v>
      </c>
      <c r="E1257" s="9" t="s">
        <v>529</v>
      </c>
      <c r="F1257" s="11">
        <v>50000</v>
      </c>
      <c r="G1257" s="10" t="s">
        <v>24</v>
      </c>
      <c r="H1257" s="10" t="s">
        <v>25</v>
      </c>
      <c r="I1257" s="13"/>
      <c r="J1257" s="13"/>
      <c r="K1257" s="10" t="s">
        <v>541</v>
      </c>
      <c r="L1257" s="10" t="s">
        <v>77</v>
      </c>
      <c r="M1257" s="10" t="s">
        <v>78</v>
      </c>
      <c r="N1257" s="19">
        <v>1256</v>
      </c>
    </row>
    <row r="1258" spans="1:14" x14ac:dyDescent="0.2">
      <c r="A1258" s="8" t="s">
        <v>2346</v>
      </c>
      <c r="B1258" s="9" t="s">
        <v>779</v>
      </c>
      <c r="C1258" s="14"/>
      <c r="D1258" s="9" t="s">
        <v>591</v>
      </c>
      <c r="E1258" s="9" t="s">
        <v>677</v>
      </c>
      <c r="F1258" s="11">
        <v>50000</v>
      </c>
      <c r="G1258" s="10" t="s">
        <v>24</v>
      </c>
      <c r="H1258" s="10" t="s">
        <v>25</v>
      </c>
      <c r="I1258" s="13"/>
      <c r="J1258" s="13"/>
      <c r="K1258" s="10" t="s">
        <v>541</v>
      </c>
      <c r="L1258" s="10" t="s">
        <v>77</v>
      </c>
      <c r="M1258" s="10" t="s">
        <v>78</v>
      </c>
      <c r="N1258" s="19">
        <v>1257</v>
      </c>
    </row>
    <row r="1259" spans="1:14" x14ac:dyDescent="0.2">
      <c r="A1259" s="8" t="s">
        <v>2347</v>
      </c>
      <c r="B1259" s="9" t="s">
        <v>2348</v>
      </c>
      <c r="C1259" s="14"/>
      <c r="D1259" s="9" t="s">
        <v>591</v>
      </c>
      <c r="E1259" s="17" t="s">
        <v>360</v>
      </c>
      <c r="F1259" s="12">
        <v>50000</v>
      </c>
      <c r="G1259" s="10" t="s">
        <v>24</v>
      </c>
      <c r="H1259" s="18" t="s">
        <v>25</v>
      </c>
      <c r="I1259" s="12"/>
      <c r="J1259" s="12"/>
      <c r="K1259" s="18" t="s">
        <v>541</v>
      </c>
      <c r="L1259" s="14" t="s">
        <v>77</v>
      </c>
      <c r="M1259" s="14" t="s">
        <v>78</v>
      </c>
      <c r="N1259" s="19">
        <v>1258</v>
      </c>
    </row>
    <row r="1260" spans="1:14" x14ac:dyDescent="0.2">
      <c r="A1260" s="8" t="s">
        <v>2349</v>
      </c>
      <c r="B1260" s="9" t="s">
        <v>2350</v>
      </c>
      <c r="C1260" s="10" t="s">
        <v>54</v>
      </c>
      <c r="D1260" s="9" t="s">
        <v>591</v>
      </c>
      <c r="E1260" s="9" t="s">
        <v>453</v>
      </c>
      <c r="F1260" s="11">
        <v>50000</v>
      </c>
      <c r="G1260" s="10" t="s">
        <v>75</v>
      </c>
      <c r="H1260" s="18" t="s">
        <v>25</v>
      </c>
      <c r="I1260" s="12"/>
      <c r="J1260" s="12"/>
      <c r="K1260" s="10" t="s">
        <v>76</v>
      </c>
      <c r="L1260" s="10" t="s">
        <v>77</v>
      </c>
      <c r="M1260" s="10" t="s">
        <v>78</v>
      </c>
      <c r="N1260" s="19">
        <v>1259</v>
      </c>
    </row>
    <row r="1261" spans="1:14" hidden="1" x14ac:dyDescent="0.2">
      <c r="A1261" s="8" t="s">
        <v>2351</v>
      </c>
      <c r="B1261" s="9" t="s">
        <v>2352</v>
      </c>
      <c r="C1261" s="10" t="s">
        <v>210</v>
      </c>
      <c r="D1261" s="9" t="s">
        <v>2353</v>
      </c>
      <c r="E1261" s="9" t="s">
        <v>138</v>
      </c>
      <c r="F1261" s="11">
        <v>49994</v>
      </c>
      <c r="G1261" s="18" t="s">
        <v>24</v>
      </c>
      <c r="H1261" s="18" t="s">
        <v>25</v>
      </c>
      <c r="I1261" s="12"/>
      <c r="J1261" s="12"/>
      <c r="K1261" s="18" t="s">
        <v>26</v>
      </c>
      <c r="L1261" s="10" t="s">
        <v>27</v>
      </c>
      <c r="M1261" s="10" t="s">
        <v>28</v>
      </c>
      <c r="N1261" s="19">
        <v>1260</v>
      </c>
    </row>
    <row r="1262" spans="1:14" hidden="1" x14ac:dyDescent="0.2">
      <c r="A1262" s="27" t="s">
        <v>2354</v>
      </c>
      <c r="B1262" s="20" t="s">
        <v>1712</v>
      </c>
      <c r="C1262" s="22" t="s">
        <v>101</v>
      </c>
      <c r="D1262" s="20" t="s">
        <v>2355</v>
      </c>
      <c r="E1262" s="20" t="s">
        <v>1987</v>
      </c>
      <c r="F1262" s="21">
        <f>SUM(40*52*24.03)</f>
        <v>49982.400000000001</v>
      </c>
      <c r="G1262" s="22" t="s">
        <v>216</v>
      </c>
      <c r="H1262" s="22" t="s">
        <v>25</v>
      </c>
      <c r="I1262" s="28"/>
      <c r="J1262" s="28"/>
      <c r="K1262" s="22" t="s">
        <v>26</v>
      </c>
      <c r="L1262" s="22" t="s">
        <v>27</v>
      </c>
      <c r="M1262" s="22" t="s">
        <v>28</v>
      </c>
      <c r="N1262" s="19">
        <v>1261</v>
      </c>
    </row>
    <row r="1263" spans="1:14" hidden="1" x14ac:dyDescent="0.2">
      <c r="A1263" s="8" t="s">
        <v>2356</v>
      </c>
      <c r="B1263" s="9" t="s">
        <v>2256</v>
      </c>
      <c r="C1263" s="10" t="s">
        <v>31</v>
      </c>
      <c r="D1263" s="9" t="s">
        <v>2303</v>
      </c>
      <c r="E1263" s="9" t="s">
        <v>225</v>
      </c>
      <c r="F1263" s="11">
        <v>49980</v>
      </c>
      <c r="G1263" s="10" t="s">
        <v>24</v>
      </c>
      <c r="H1263" s="10" t="s">
        <v>25</v>
      </c>
      <c r="I1263" s="13"/>
      <c r="J1263" s="13"/>
      <c r="K1263" s="10" t="s">
        <v>1446</v>
      </c>
      <c r="L1263" s="10" t="s">
        <v>27</v>
      </c>
      <c r="M1263" s="10" t="s">
        <v>28</v>
      </c>
      <c r="N1263" s="19">
        <v>1262</v>
      </c>
    </row>
    <row r="1264" spans="1:14" hidden="1" x14ac:dyDescent="0.2">
      <c r="A1264" s="8" t="s">
        <v>2357</v>
      </c>
      <c r="B1264" s="9" t="s">
        <v>1051</v>
      </c>
      <c r="C1264" s="10" t="s">
        <v>157</v>
      </c>
      <c r="D1264" s="9" t="s">
        <v>2358</v>
      </c>
      <c r="E1264" s="9" t="s">
        <v>738</v>
      </c>
      <c r="F1264" s="11">
        <v>49980</v>
      </c>
      <c r="G1264" s="18" t="s">
        <v>24</v>
      </c>
      <c r="H1264" s="18" t="s">
        <v>25</v>
      </c>
      <c r="I1264" s="12"/>
      <c r="J1264" s="12"/>
      <c r="K1264" s="18" t="s">
        <v>26</v>
      </c>
      <c r="L1264" s="10" t="s">
        <v>27</v>
      </c>
      <c r="M1264" s="10" t="s">
        <v>28</v>
      </c>
      <c r="N1264" s="19">
        <v>1263</v>
      </c>
    </row>
    <row r="1265" spans="1:14" x14ac:dyDescent="0.2">
      <c r="A1265" s="8" t="s">
        <v>2359</v>
      </c>
      <c r="B1265" s="9" t="s">
        <v>2360</v>
      </c>
      <c r="C1265" s="10" t="s">
        <v>41</v>
      </c>
      <c r="D1265" s="9" t="s">
        <v>591</v>
      </c>
      <c r="E1265" s="9" t="s">
        <v>1698</v>
      </c>
      <c r="F1265" s="11">
        <v>49902</v>
      </c>
      <c r="G1265" s="10" t="s">
        <v>24</v>
      </c>
      <c r="H1265" s="10" t="s">
        <v>25</v>
      </c>
      <c r="I1265" s="12"/>
      <c r="J1265" s="12"/>
      <c r="K1265" s="10" t="s">
        <v>541</v>
      </c>
      <c r="L1265" s="10" t="s">
        <v>77</v>
      </c>
      <c r="M1265" s="10" t="s">
        <v>78</v>
      </c>
      <c r="N1265" s="19">
        <v>1264</v>
      </c>
    </row>
    <row r="1266" spans="1:14" hidden="1" x14ac:dyDescent="0.2">
      <c r="A1266" s="8" t="s">
        <v>2361</v>
      </c>
      <c r="B1266" s="9" t="s">
        <v>1368</v>
      </c>
      <c r="C1266" s="10" t="s">
        <v>136</v>
      </c>
      <c r="D1266" s="9" t="s">
        <v>2362</v>
      </c>
      <c r="E1266" s="9" t="s">
        <v>324</v>
      </c>
      <c r="F1266" s="11">
        <v>49878</v>
      </c>
      <c r="G1266" s="10" t="s">
        <v>24</v>
      </c>
      <c r="H1266" s="10" t="s">
        <v>25</v>
      </c>
      <c r="I1266" s="13"/>
      <c r="J1266" s="13"/>
      <c r="K1266" s="10" t="s">
        <v>26</v>
      </c>
      <c r="L1266" s="10" t="s">
        <v>27</v>
      </c>
      <c r="M1266" s="10" t="s">
        <v>28</v>
      </c>
      <c r="N1266" s="19">
        <v>1265</v>
      </c>
    </row>
    <row r="1267" spans="1:14" hidden="1" x14ac:dyDescent="0.2">
      <c r="A1267" s="16" t="s">
        <v>2363</v>
      </c>
      <c r="B1267" s="17" t="s">
        <v>125</v>
      </c>
      <c r="C1267" s="14" t="s">
        <v>101</v>
      </c>
      <c r="D1267" s="17" t="s">
        <v>1753</v>
      </c>
      <c r="E1267" s="17" t="s">
        <v>519</v>
      </c>
      <c r="F1267" s="13">
        <v>49875</v>
      </c>
      <c r="G1267" s="14" t="s">
        <v>24</v>
      </c>
      <c r="H1267" s="14" t="s">
        <v>25</v>
      </c>
      <c r="I1267" s="13"/>
      <c r="J1267" s="13"/>
      <c r="K1267" s="14" t="s">
        <v>26</v>
      </c>
      <c r="L1267" s="14" t="s">
        <v>27</v>
      </c>
      <c r="M1267" s="14" t="s">
        <v>28</v>
      </c>
      <c r="N1267" s="19">
        <v>1266</v>
      </c>
    </row>
    <row r="1268" spans="1:14" hidden="1" x14ac:dyDescent="0.2">
      <c r="A1268" s="27" t="s">
        <v>2364</v>
      </c>
      <c r="B1268" s="20" t="s">
        <v>726</v>
      </c>
      <c r="C1268" s="22" t="s">
        <v>197</v>
      </c>
      <c r="D1268" s="20" t="s">
        <v>2365</v>
      </c>
      <c r="E1268" s="20" t="s">
        <v>463</v>
      </c>
      <c r="F1268" s="28">
        <f>SUM(40*52*23.89)</f>
        <v>49691.200000000004</v>
      </c>
      <c r="G1268" s="22" t="s">
        <v>216</v>
      </c>
      <c r="H1268" s="25" t="s">
        <v>25</v>
      </c>
      <c r="I1268" s="26"/>
      <c r="J1268" s="26"/>
      <c r="K1268" s="25" t="s">
        <v>26</v>
      </c>
      <c r="L1268" s="22" t="s">
        <v>27</v>
      </c>
      <c r="M1268" s="22" t="s">
        <v>28</v>
      </c>
      <c r="N1268" s="19">
        <v>1267</v>
      </c>
    </row>
    <row r="1269" spans="1:14" hidden="1" x14ac:dyDescent="0.2">
      <c r="A1269" s="8" t="s">
        <v>2366</v>
      </c>
      <c r="B1269" s="9" t="s">
        <v>1452</v>
      </c>
      <c r="C1269" s="14"/>
      <c r="D1269" s="9" t="s">
        <v>2367</v>
      </c>
      <c r="E1269" s="9" t="s">
        <v>1010</v>
      </c>
      <c r="F1269" s="11">
        <v>49662</v>
      </c>
      <c r="G1269" s="14" t="s">
        <v>24</v>
      </c>
      <c r="H1269" s="14" t="s">
        <v>25</v>
      </c>
      <c r="I1269" s="12"/>
      <c r="J1269" s="12"/>
      <c r="K1269" s="14" t="s">
        <v>26</v>
      </c>
      <c r="L1269" s="10" t="s">
        <v>27</v>
      </c>
      <c r="M1269" s="10" t="s">
        <v>28</v>
      </c>
      <c r="N1269" s="19">
        <v>1268</v>
      </c>
    </row>
    <row r="1270" spans="1:14" hidden="1" x14ac:dyDescent="0.2">
      <c r="A1270" s="8" t="s">
        <v>366</v>
      </c>
      <c r="B1270" s="9" t="s">
        <v>622</v>
      </c>
      <c r="C1270" s="14"/>
      <c r="D1270" s="9" t="s">
        <v>2079</v>
      </c>
      <c r="E1270" s="9" t="s">
        <v>1927</v>
      </c>
      <c r="F1270" s="11">
        <v>49662</v>
      </c>
      <c r="G1270" s="10" t="s">
        <v>24</v>
      </c>
      <c r="H1270" s="10" t="s">
        <v>25</v>
      </c>
      <c r="I1270" s="13"/>
      <c r="J1270" s="13"/>
      <c r="K1270" s="10" t="s">
        <v>26</v>
      </c>
      <c r="L1270" s="10" t="s">
        <v>27</v>
      </c>
      <c r="M1270" s="10" t="s">
        <v>28</v>
      </c>
      <c r="N1270" s="19">
        <v>1269</v>
      </c>
    </row>
    <row r="1271" spans="1:14" hidden="1" x14ac:dyDescent="0.2">
      <c r="A1271" s="8" t="s">
        <v>2368</v>
      </c>
      <c r="B1271" s="9" t="s">
        <v>548</v>
      </c>
      <c r="C1271" s="10" t="s">
        <v>24</v>
      </c>
      <c r="D1271" s="9" t="s">
        <v>2369</v>
      </c>
      <c r="E1271" s="9" t="s">
        <v>514</v>
      </c>
      <c r="F1271" s="11">
        <v>49588</v>
      </c>
      <c r="G1271" s="10" t="s">
        <v>24</v>
      </c>
      <c r="H1271" s="10" t="s">
        <v>25</v>
      </c>
      <c r="I1271" s="13"/>
      <c r="J1271" s="12"/>
      <c r="K1271" s="15" t="s">
        <v>1</v>
      </c>
      <c r="L1271" s="10" t="s">
        <v>27</v>
      </c>
      <c r="M1271" s="10" t="s">
        <v>28</v>
      </c>
      <c r="N1271" s="19">
        <v>1270</v>
      </c>
    </row>
    <row r="1272" spans="1:14" hidden="1" x14ac:dyDescent="0.2">
      <c r="A1272" s="8" t="s">
        <v>1212</v>
      </c>
      <c r="B1272" s="9" t="s">
        <v>1720</v>
      </c>
      <c r="C1272" s="10" t="s">
        <v>157</v>
      </c>
      <c r="D1272" s="9" t="s">
        <v>2079</v>
      </c>
      <c r="E1272" s="9" t="s">
        <v>1229</v>
      </c>
      <c r="F1272" s="11">
        <v>49588</v>
      </c>
      <c r="G1272" s="10" t="s">
        <v>24</v>
      </c>
      <c r="H1272" s="10" t="s">
        <v>25</v>
      </c>
      <c r="I1272" s="13"/>
      <c r="J1272" s="13"/>
      <c r="K1272" s="10" t="s">
        <v>26</v>
      </c>
      <c r="L1272" s="10" t="s">
        <v>27</v>
      </c>
      <c r="M1272" s="10" t="s">
        <v>28</v>
      </c>
      <c r="N1272" s="19">
        <v>1271</v>
      </c>
    </row>
    <row r="1273" spans="1:14" x14ac:dyDescent="0.2">
      <c r="A1273" s="8" t="s">
        <v>2370</v>
      </c>
      <c r="B1273" s="9" t="s">
        <v>2371</v>
      </c>
      <c r="C1273" s="10" t="s">
        <v>96</v>
      </c>
      <c r="D1273" s="9" t="s">
        <v>591</v>
      </c>
      <c r="E1273" s="9" t="s">
        <v>275</v>
      </c>
      <c r="F1273" s="11">
        <v>49489</v>
      </c>
      <c r="G1273" s="10" t="s">
        <v>75</v>
      </c>
      <c r="H1273" s="10" t="s">
        <v>25</v>
      </c>
      <c r="I1273" s="12"/>
      <c r="J1273" s="12"/>
      <c r="K1273" s="10" t="s">
        <v>76</v>
      </c>
      <c r="L1273" s="10" t="s">
        <v>77</v>
      </c>
      <c r="M1273" s="10" t="s">
        <v>78</v>
      </c>
      <c r="N1273" s="19">
        <v>1272</v>
      </c>
    </row>
    <row r="1274" spans="1:14" hidden="1" x14ac:dyDescent="0.2">
      <c r="A1274" s="27" t="s">
        <v>2372</v>
      </c>
      <c r="B1274" s="20" t="s">
        <v>624</v>
      </c>
      <c r="C1274" s="22" t="s">
        <v>186</v>
      </c>
      <c r="D1274" s="20" t="s">
        <v>2373</v>
      </c>
      <c r="E1274" s="20" t="s">
        <v>1600</v>
      </c>
      <c r="F1274" s="21">
        <f>SUM(40*52*23.79)</f>
        <v>49483.199999999997</v>
      </c>
      <c r="G1274" s="22" t="s">
        <v>216</v>
      </c>
      <c r="H1274" s="22" t="s">
        <v>25</v>
      </c>
      <c r="I1274" s="28"/>
      <c r="J1274" s="28"/>
      <c r="K1274" s="22" t="s">
        <v>26</v>
      </c>
      <c r="L1274" s="22" t="s">
        <v>27</v>
      </c>
      <c r="M1274" s="22" t="s">
        <v>28</v>
      </c>
      <c r="N1274" s="19">
        <v>1273</v>
      </c>
    </row>
    <row r="1275" spans="1:14" x14ac:dyDescent="0.2">
      <c r="A1275" s="8" t="s">
        <v>2374</v>
      </c>
      <c r="B1275" s="9" t="s">
        <v>118</v>
      </c>
      <c r="C1275" s="10" t="s">
        <v>45</v>
      </c>
      <c r="D1275" s="9" t="s">
        <v>591</v>
      </c>
      <c r="E1275" s="9" t="s">
        <v>275</v>
      </c>
      <c r="F1275" s="11">
        <v>49483</v>
      </c>
      <c r="G1275" s="18" t="s">
        <v>24</v>
      </c>
      <c r="H1275" s="18" t="s">
        <v>25</v>
      </c>
      <c r="I1275" s="12"/>
      <c r="J1275" s="12"/>
      <c r="K1275" s="18" t="s">
        <v>541</v>
      </c>
      <c r="L1275" s="10" t="s">
        <v>77</v>
      </c>
      <c r="M1275" s="10" t="s">
        <v>78</v>
      </c>
      <c r="N1275" s="19">
        <v>1274</v>
      </c>
    </row>
    <row r="1276" spans="1:14" hidden="1" x14ac:dyDescent="0.2">
      <c r="A1276" s="8" t="s">
        <v>2375</v>
      </c>
      <c r="B1276" s="9" t="s">
        <v>105</v>
      </c>
      <c r="C1276" s="10" t="s">
        <v>31</v>
      </c>
      <c r="D1276" s="9" t="s">
        <v>2376</v>
      </c>
      <c r="E1276" s="9" t="s">
        <v>51</v>
      </c>
      <c r="F1276" s="11">
        <v>49470</v>
      </c>
      <c r="G1276" s="14" t="s">
        <v>24</v>
      </c>
      <c r="H1276" s="14" t="s">
        <v>25</v>
      </c>
      <c r="I1276" s="13"/>
      <c r="J1276" s="13"/>
      <c r="K1276" s="14" t="s">
        <v>26</v>
      </c>
      <c r="L1276" s="10" t="s">
        <v>27</v>
      </c>
      <c r="M1276" s="10" t="s">
        <v>28</v>
      </c>
      <c r="N1276" s="19">
        <v>1275</v>
      </c>
    </row>
    <row r="1277" spans="1:14" hidden="1" x14ac:dyDescent="0.2">
      <c r="A1277" s="8" t="s">
        <v>1367</v>
      </c>
      <c r="B1277" s="9" t="s">
        <v>2377</v>
      </c>
      <c r="C1277" s="10" t="s">
        <v>24</v>
      </c>
      <c r="D1277" s="9" t="s">
        <v>2378</v>
      </c>
      <c r="E1277" s="9" t="s">
        <v>94</v>
      </c>
      <c r="F1277" s="11">
        <v>49470</v>
      </c>
      <c r="G1277" s="10" t="s">
        <v>24</v>
      </c>
      <c r="H1277" s="10" t="s">
        <v>25</v>
      </c>
      <c r="I1277" s="13"/>
      <c r="J1277" s="13"/>
      <c r="K1277" s="10" t="s">
        <v>26</v>
      </c>
      <c r="L1277" s="10" t="s">
        <v>27</v>
      </c>
      <c r="M1277" s="10" t="s">
        <v>28</v>
      </c>
      <c r="N1277" s="19">
        <v>1276</v>
      </c>
    </row>
    <row r="1278" spans="1:14" hidden="1" x14ac:dyDescent="0.2">
      <c r="A1278" s="8" t="s">
        <v>2379</v>
      </c>
      <c r="B1278" s="9" t="s">
        <v>49</v>
      </c>
      <c r="C1278" s="10" t="s">
        <v>186</v>
      </c>
      <c r="D1278" s="9" t="s">
        <v>2380</v>
      </c>
      <c r="E1278" s="9" t="s">
        <v>51</v>
      </c>
      <c r="F1278" s="11">
        <v>49470</v>
      </c>
      <c r="G1278" s="10" t="s">
        <v>24</v>
      </c>
      <c r="H1278" s="10" t="s">
        <v>25</v>
      </c>
      <c r="I1278" s="13"/>
      <c r="J1278" s="13"/>
      <c r="K1278" s="10" t="s">
        <v>26</v>
      </c>
      <c r="L1278" s="10" t="s">
        <v>27</v>
      </c>
      <c r="M1278" s="10" t="s">
        <v>28</v>
      </c>
      <c r="N1278" s="19">
        <v>1277</v>
      </c>
    </row>
    <row r="1279" spans="1:14" x14ac:dyDescent="0.2">
      <c r="A1279" s="16" t="s">
        <v>2381</v>
      </c>
      <c r="B1279" s="17" t="s">
        <v>2382</v>
      </c>
      <c r="C1279" s="14"/>
      <c r="D1279" s="17" t="s">
        <v>591</v>
      </c>
      <c r="E1279" s="17" t="s">
        <v>174</v>
      </c>
      <c r="F1279" s="11">
        <v>49441</v>
      </c>
      <c r="G1279" s="14" t="s">
        <v>24</v>
      </c>
      <c r="H1279" s="14" t="s">
        <v>25</v>
      </c>
      <c r="I1279" s="13"/>
      <c r="J1279" s="13"/>
      <c r="K1279" s="14" t="s">
        <v>541</v>
      </c>
      <c r="L1279" s="14" t="s">
        <v>77</v>
      </c>
      <c r="M1279" s="14" t="s">
        <v>78</v>
      </c>
      <c r="N1279" s="19">
        <v>1278</v>
      </c>
    </row>
    <row r="1280" spans="1:14" hidden="1" x14ac:dyDescent="0.2">
      <c r="A1280" s="8" t="s">
        <v>2383</v>
      </c>
      <c r="B1280" s="9" t="s">
        <v>593</v>
      </c>
      <c r="C1280" s="10" t="s">
        <v>157</v>
      </c>
      <c r="D1280" s="9" t="s">
        <v>2079</v>
      </c>
      <c r="E1280" s="9" t="s">
        <v>67</v>
      </c>
      <c r="F1280" s="11">
        <v>49439</v>
      </c>
      <c r="G1280" s="18" t="s">
        <v>24</v>
      </c>
      <c r="H1280" s="18" t="s">
        <v>25</v>
      </c>
      <c r="I1280" s="12"/>
      <c r="J1280" s="12"/>
      <c r="K1280" s="18" t="s">
        <v>26</v>
      </c>
      <c r="L1280" s="10" t="s">
        <v>27</v>
      </c>
      <c r="M1280" s="10" t="s">
        <v>28</v>
      </c>
      <c r="N1280" s="19">
        <v>1279</v>
      </c>
    </row>
    <row r="1281" spans="1:14" hidden="1" x14ac:dyDescent="0.2">
      <c r="A1281" s="16" t="s">
        <v>2384</v>
      </c>
      <c r="B1281" s="17" t="s">
        <v>2385</v>
      </c>
      <c r="C1281" s="14"/>
      <c r="D1281" s="17" t="s">
        <v>2386</v>
      </c>
      <c r="E1281" s="17" t="s">
        <v>174</v>
      </c>
      <c r="F1281" s="13">
        <v>49434</v>
      </c>
      <c r="G1281" s="14" t="s">
        <v>24</v>
      </c>
      <c r="H1281" s="14" t="s">
        <v>25</v>
      </c>
      <c r="I1281" s="13"/>
      <c r="J1281" s="13"/>
      <c r="K1281" s="14" t="s">
        <v>26</v>
      </c>
      <c r="L1281" s="14" t="s">
        <v>27</v>
      </c>
      <c r="M1281" s="14" t="s">
        <v>28</v>
      </c>
      <c r="N1281" s="19">
        <v>1280</v>
      </c>
    </row>
    <row r="1282" spans="1:14" x14ac:dyDescent="0.2">
      <c r="A1282" s="8" t="s">
        <v>2387</v>
      </c>
      <c r="B1282" s="9" t="s">
        <v>1456</v>
      </c>
      <c r="C1282" s="10" t="s">
        <v>136</v>
      </c>
      <c r="D1282" s="9" t="s">
        <v>769</v>
      </c>
      <c r="E1282" s="9" t="s">
        <v>324</v>
      </c>
      <c r="F1282" s="11">
        <v>49421</v>
      </c>
      <c r="G1282" s="10" t="s">
        <v>24</v>
      </c>
      <c r="H1282" s="10" t="s">
        <v>25</v>
      </c>
      <c r="I1282" s="13"/>
      <c r="J1282" s="13"/>
      <c r="K1282" s="10" t="s">
        <v>541</v>
      </c>
      <c r="L1282" s="10" t="s">
        <v>77</v>
      </c>
      <c r="M1282" s="10" t="s">
        <v>78</v>
      </c>
      <c r="N1282" s="19">
        <v>1281</v>
      </c>
    </row>
    <row r="1283" spans="1:14" x14ac:dyDescent="0.2">
      <c r="A1283" s="8" t="s">
        <v>262</v>
      </c>
      <c r="B1283" s="9" t="s">
        <v>2350</v>
      </c>
      <c r="C1283" s="10" t="s">
        <v>75</v>
      </c>
      <c r="D1283" s="9" t="s">
        <v>591</v>
      </c>
      <c r="E1283" s="9" t="s">
        <v>405</v>
      </c>
      <c r="F1283" s="11">
        <v>49313</v>
      </c>
      <c r="G1283" s="10" t="s">
        <v>75</v>
      </c>
      <c r="H1283" s="18" t="s">
        <v>25</v>
      </c>
      <c r="I1283" s="12"/>
      <c r="J1283" s="12"/>
      <c r="K1283" s="18" t="s">
        <v>76</v>
      </c>
      <c r="L1283" s="10" t="s">
        <v>77</v>
      </c>
      <c r="M1283" s="10" t="s">
        <v>78</v>
      </c>
      <c r="N1283" s="19">
        <v>1282</v>
      </c>
    </row>
    <row r="1284" spans="1:14" hidden="1" x14ac:dyDescent="0.2">
      <c r="A1284" s="27" t="s">
        <v>52</v>
      </c>
      <c r="B1284" s="20" t="s">
        <v>273</v>
      </c>
      <c r="C1284" s="22" t="s">
        <v>197</v>
      </c>
      <c r="D1284" s="20" t="s">
        <v>2388</v>
      </c>
      <c r="E1284" s="20" t="s">
        <v>1143</v>
      </c>
      <c r="F1284" s="21">
        <f>SUM(40*52*23.66)</f>
        <v>49212.800000000003</v>
      </c>
      <c r="G1284" s="22" t="s">
        <v>216</v>
      </c>
      <c r="H1284" s="22" t="s">
        <v>25</v>
      </c>
      <c r="I1284" s="28"/>
      <c r="J1284" s="26"/>
      <c r="K1284" s="30" t="s">
        <v>1</v>
      </c>
      <c r="L1284" s="22" t="s">
        <v>27</v>
      </c>
      <c r="M1284" s="22" t="s">
        <v>28</v>
      </c>
      <c r="N1284" s="19">
        <v>1283</v>
      </c>
    </row>
    <row r="1285" spans="1:14" hidden="1" x14ac:dyDescent="0.2">
      <c r="A1285" s="27" t="s">
        <v>2389</v>
      </c>
      <c r="B1285" s="20" t="s">
        <v>20</v>
      </c>
      <c r="C1285" s="22" t="s">
        <v>101</v>
      </c>
      <c r="D1285" s="20" t="s">
        <v>2390</v>
      </c>
      <c r="E1285" s="20" t="s">
        <v>1143</v>
      </c>
      <c r="F1285" s="26">
        <f>SUM(40*52*23.66)</f>
        <v>49212.800000000003</v>
      </c>
      <c r="G1285" s="22" t="s">
        <v>216</v>
      </c>
      <c r="H1285" s="23" t="s">
        <v>25</v>
      </c>
      <c r="I1285" s="26"/>
      <c r="J1285" s="26"/>
      <c r="K1285" s="23" t="s">
        <v>26</v>
      </c>
      <c r="L1285" s="22" t="s">
        <v>27</v>
      </c>
      <c r="M1285" s="22" t="s">
        <v>28</v>
      </c>
      <c r="N1285" s="19">
        <v>1284</v>
      </c>
    </row>
    <row r="1286" spans="1:14" x14ac:dyDescent="0.2">
      <c r="A1286" s="8" t="s">
        <v>2391</v>
      </c>
      <c r="B1286" s="9" t="s">
        <v>2392</v>
      </c>
      <c r="C1286" s="10" t="s">
        <v>216</v>
      </c>
      <c r="D1286" s="9" t="s">
        <v>591</v>
      </c>
      <c r="E1286" s="9" t="s">
        <v>470</v>
      </c>
      <c r="F1286" s="11">
        <v>49146</v>
      </c>
      <c r="G1286" s="10" t="s">
        <v>24</v>
      </c>
      <c r="H1286" s="10" t="s">
        <v>25</v>
      </c>
      <c r="I1286" s="13"/>
      <c r="J1286" s="13"/>
      <c r="K1286" s="10" t="s">
        <v>541</v>
      </c>
      <c r="L1286" s="10" t="s">
        <v>77</v>
      </c>
      <c r="M1286" s="10" t="s">
        <v>78</v>
      </c>
      <c r="N1286" s="19">
        <v>1285</v>
      </c>
    </row>
    <row r="1287" spans="1:14" hidden="1" x14ac:dyDescent="0.2">
      <c r="A1287" s="8" t="s">
        <v>2393</v>
      </c>
      <c r="B1287" s="9" t="s">
        <v>49</v>
      </c>
      <c r="C1287" s="10" t="s">
        <v>166</v>
      </c>
      <c r="D1287" s="9" t="s">
        <v>1928</v>
      </c>
      <c r="E1287" s="9" t="s">
        <v>154</v>
      </c>
      <c r="F1287" s="11">
        <v>49139</v>
      </c>
      <c r="G1287" s="10" t="s">
        <v>24</v>
      </c>
      <c r="H1287" s="10" t="s">
        <v>25</v>
      </c>
      <c r="I1287" s="13"/>
      <c r="J1287" s="13"/>
      <c r="K1287" s="10" t="s">
        <v>26</v>
      </c>
      <c r="L1287" s="10" t="s">
        <v>27</v>
      </c>
      <c r="M1287" s="10" t="s">
        <v>28</v>
      </c>
      <c r="N1287" s="19">
        <v>1286</v>
      </c>
    </row>
    <row r="1288" spans="1:14" hidden="1" x14ac:dyDescent="0.2">
      <c r="A1288" s="8" t="s">
        <v>2394</v>
      </c>
      <c r="B1288" s="9" t="s">
        <v>326</v>
      </c>
      <c r="C1288" s="10" t="s">
        <v>54</v>
      </c>
      <c r="D1288" s="9" t="s">
        <v>2079</v>
      </c>
      <c r="E1288" s="9" t="s">
        <v>67</v>
      </c>
      <c r="F1288" s="11">
        <v>49139</v>
      </c>
      <c r="G1288" s="10" t="s">
        <v>24</v>
      </c>
      <c r="H1288" s="10" t="s">
        <v>25</v>
      </c>
      <c r="I1288" s="13"/>
      <c r="J1288" s="13"/>
      <c r="K1288" s="10" t="s">
        <v>26</v>
      </c>
      <c r="L1288" s="10" t="s">
        <v>27</v>
      </c>
      <c r="M1288" s="10" t="s">
        <v>28</v>
      </c>
      <c r="N1288" s="19">
        <v>1287</v>
      </c>
    </row>
    <row r="1289" spans="1:14" hidden="1" x14ac:dyDescent="0.2">
      <c r="A1289" s="8" t="s">
        <v>2395</v>
      </c>
      <c r="B1289" s="9" t="s">
        <v>1002</v>
      </c>
      <c r="C1289" s="10" t="s">
        <v>21</v>
      </c>
      <c r="D1289" s="9" t="s">
        <v>2378</v>
      </c>
      <c r="E1289" s="9" t="s">
        <v>38</v>
      </c>
      <c r="F1289" s="11">
        <v>49139</v>
      </c>
      <c r="G1289" s="14" t="s">
        <v>24</v>
      </c>
      <c r="H1289" s="14" t="s">
        <v>25</v>
      </c>
      <c r="I1289" s="12"/>
      <c r="J1289" s="12"/>
      <c r="K1289" s="14" t="s">
        <v>26</v>
      </c>
      <c r="L1289" s="10" t="s">
        <v>27</v>
      </c>
      <c r="M1289" s="10" t="s">
        <v>28</v>
      </c>
      <c r="N1289" s="19">
        <v>1288</v>
      </c>
    </row>
    <row r="1290" spans="1:14" hidden="1" x14ac:dyDescent="0.2">
      <c r="A1290" s="8" t="s">
        <v>366</v>
      </c>
      <c r="B1290" s="9" t="s">
        <v>1971</v>
      </c>
      <c r="C1290" s="10" t="s">
        <v>197</v>
      </c>
      <c r="D1290" s="9" t="s">
        <v>2396</v>
      </c>
      <c r="E1290" s="9" t="s">
        <v>154</v>
      </c>
      <c r="F1290" s="11">
        <v>49139</v>
      </c>
      <c r="G1290" s="10" t="s">
        <v>24</v>
      </c>
      <c r="H1290" s="10" t="s">
        <v>25</v>
      </c>
      <c r="I1290" s="13"/>
      <c r="J1290" s="13"/>
      <c r="K1290" s="10" t="s">
        <v>26</v>
      </c>
      <c r="L1290" s="10" t="s">
        <v>27</v>
      </c>
      <c r="M1290" s="10" t="s">
        <v>28</v>
      </c>
      <c r="N1290" s="19">
        <v>1289</v>
      </c>
    </row>
    <row r="1291" spans="1:14" hidden="1" x14ac:dyDescent="0.2">
      <c r="A1291" s="8" t="s">
        <v>2397</v>
      </c>
      <c r="B1291" s="9" t="s">
        <v>431</v>
      </c>
      <c r="C1291" s="10" t="s">
        <v>24</v>
      </c>
      <c r="D1291" s="9" t="s">
        <v>2398</v>
      </c>
      <c r="E1291" s="9" t="s">
        <v>280</v>
      </c>
      <c r="F1291" s="11">
        <v>49098</v>
      </c>
      <c r="G1291" s="10" t="s">
        <v>24</v>
      </c>
      <c r="H1291" s="18" t="s">
        <v>25</v>
      </c>
      <c r="I1291" s="12"/>
      <c r="J1291" s="12"/>
      <c r="K1291" s="18" t="s">
        <v>26</v>
      </c>
      <c r="L1291" s="10" t="s">
        <v>27</v>
      </c>
      <c r="M1291" s="10" t="s">
        <v>28</v>
      </c>
      <c r="N1291" s="19">
        <v>1290</v>
      </c>
    </row>
    <row r="1292" spans="1:14" hidden="1" x14ac:dyDescent="0.2">
      <c r="A1292" s="8" t="s">
        <v>2399</v>
      </c>
      <c r="B1292" s="9" t="s">
        <v>2400</v>
      </c>
      <c r="C1292" s="10" t="s">
        <v>197</v>
      </c>
      <c r="D1292" s="9" t="s">
        <v>2401</v>
      </c>
      <c r="E1292" s="9" t="s">
        <v>631</v>
      </c>
      <c r="F1292" s="13">
        <v>49062</v>
      </c>
      <c r="G1292" s="14" t="s">
        <v>24</v>
      </c>
      <c r="H1292" s="14" t="s">
        <v>25</v>
      </c>
      <c r="I1292" s="13"/>
      <c r="J1292" s="13"/>
      <c r="K1292" s="14" t="s">
        <v>26</v>
      </c>
      <c r="L1292" s="10" t="s">
        <v>27</v>
      </c>
      <c r="M1292" s="10" t="s">
        <v>28</v>
      </c>
      <c r="N1292" s="19">
        <v>1291</v>
      </c>
    </row>
    <row r="1293" spans="1:14" hidden="1" x14ac:dyDescent="0.2">
      <c r="A1293" s="8" t="s">
        <v>2304</v>
      </c>
      <c r="B1293" s="9" t="s">
        <v>2182</v>
      </c>
      <c r="C1293" s="10" t="s">
        <v>75</v>
      </c>
      <c r="D1293" s="9" t="s">
        <v>2079</v>
      </c>
      <c r="E1293" s="9" t="s">
        <v>1018</v>
      </c>
      <c r="F1293" s="11">
        <v>49055</v>
      </c>
      <c r="G1293" s="10" t="s">
        <v>24</v>
      </c>
      <c r="H1293" s="10" t="s">
        <v>25</v>
      </c>
      <c r="I1293" s="13"/>
      <c r="J1293" s="13"/>
      <c r="K1293" s="10" t="s">
        <v>26</v>
      </c>
      <c r="L1293" s="10" t="s">
        <v>27</v>
      </c>
      <c r="M1293" s="10" t="s">
        <v>28</v>
      </c>
      <c r="N1293" s="19">
        <v>1292</v>
      </c>
    </row>
    <row r="1294" spans="1:14" hidden="1" x14ac:dyDescent="0.2">
      <c r="A1294" s="16" t="s">
        <v>2250</v>
      </c>
      <c r="B1294" s="17" t="s">
        <v>1826</v>
      </c>
      <c r="C1294" s="14" t="s">
        <v>24</v>
      </c>
      <c r="D1294" s="17" t="s">
        <v>2079</v>
      </c>
      <c r="E1294" s="17" t="s">
        <v>67</v>
      </c>
      <c r="F1294" s="13">
        <v>49055</v>
      </c>
      <c r="G1294" s="14" t="s">
        <v>24</v>
      </c>
      <c r="H1294" s="14" t="s">
        <v>25</v>
      </c>
      <c r="I1294" s="13"/>
      <c r="J1294" s="13"/>
      <c r="K1294" s="14" t="s">
        <v>26</v>
      </c>
      <c r="L1294" s="14" t="s">
        <v>27</v>
      </c>
      <c r="M1294" s="14" t="s">
        <v>28</v>
      </c>
      <c r="N1294" s="19">
        <v>1293</v>
      </c>
    </row>
    <row r="1295" spans="1:14" hidden="1" x14ac:dyDescent="0.2">
      <c r="A1295" s="8" t="s">
        <v>433</v>
      </c>
      <c r="B1295" s="9" t="s">
        <v>2402</v>
      </c>
      <c r="C1295" s="10" t="s">
        <v>197</v>
      </c>
      <c r="D1295" s="9" t="s">
        <v>2079</v>
      </c>
      <c r="E1295" s="9" t="s">
        <v>67</v>
      </c>
      <c r="F1295" s="11">
        <v>49025</v>
      </c>
      <c r="G1295" s="10" t="s">
        <v>24</v>
      </c>
      <c r="H1295" s="10" t="s">
        <v>25</v>
      </c>
      <c r="I1295" s="13"/>
      <c r="J1295" s="13"/>
      <c r="K1295" s="10" t="s">
        <v>26</v>
      </c>
      <c r="L1295" s="10" t="s">
        <v>27</v>
      </c>
      <c r="M1295" s="10" t="s">
        <v>28</v>
      </c>
      <c r="N1295" s="19">
        <v>1294</v>
      </c>
    </row>
    <row r="1296" spans="1:14" x14ac:dyDescent="0.2">
      <c r="A1296" s="8" t="s">
        <v>2403</v>
      </c>
      <c r="B1296" s="9" t="s">
        <v>2404</v>
      </c>
      <c r="C1296" s="10" t="s">
        <v>101</v>
      </c>
      <c r="D1296" s="9" t="s">
        <v>591</v>
      </c>
      <c r="E1296" s="9" t="s">
        <v>722</v>
      </c>
      <c r="F1296" s="11">
        <v>49018</v>
      </c>
      <c r="G1296" s="10" t="s">
        <v>24</v>
      </c>
      <c r="H1296" s="10" t="s">
        <v>25</v>
      </c>
      <c r="I1296" s="13"/>
      <c r="J1296" s="13"/>
      <c r="K1296" s="10" t="s">
        <v>541</v>
      </c>
      <c r="L1296" s="10" t="s">
        <v>77</v>
      </c>
      <c r="M1296" s="10" t="s">
        <v>78</v>
      </c>
      <c r="N1296" s="19">
        <v>1295</v>
      </c>
    </row>
    <row r="1297" spans="1:14" hidden="1" x14ac:dyDescent="0.2">
      <c r="A1297" s="8" t="s">
        <v>1361</v>
      </c>
      <c r="B1297" s="9" t="s">
        <v>2405</v>
      </c>
      <c r="C1297" s="10" t="s">
        <v>96</v>
      </c>
      <c r="D1297" s="9" t="s">
        <v>2406</v>
      </c>
      <c r="E1297" s="9" t="s">
        <v>1639</v>
      </c>
      <c r="F1297" s="11">
        <v>49000</v>
      </c>
      <c r="G1297" s="18" t="s">
        <v>24</v>
      </c>
      <c r="H1297" s="18" t="s">
        <v>25</v>
      </c>
      <c r="I1297" s="12"/>
      <c r="J1297" s="12"/>
      <c r="K1297" s="18" t="s">
        <v>26</v>
      </c>
      <c r="L1297" s="14" t="s">
        <v>27</v>
      </c>
      <c r="M1297" s="14" t="s">
        <v>28</v>
      </c>
      <c r="N1297" s="19">
        <v>1296</v>
      </c>
    </row>
    <row r="1298" spans="1:14" x14ac:dyDescent="0.2">
      <c r="A1298" s="8" t="s">
        <v>2407</v>
      </c>
      <c r="B1298" s="9" t="s">
        <v>1435</v>
      </c>
      <c r="C1298" s="10" t="s">
        <v>54</v>
      </c>
      <c r="D1298" s="9" t="s">
        <v>591</v>
      </c>
      <c r="E1298" s="9" t="s">
        <v>405</v>
      </c>
      <c r="F1298" s="13">
        <v>49000</v>
      </c>
      <c r="G1298" s="14" t="s">
        <v>24</v>
      </c>
      <c r="H1298" s="14" t="s">
        <v>25</v>
      </c>
      <c r="I1298" s="12"/>
      <c r="J1298" s="12"/>
      <c r="K1298" s="14" t="s">
        <v>541</v>
      </c>
      <c r="L1298" s="10" t="s">
        <v>77</v>
      </c>
      <c r="M1298" s="10" t="s">
        <v>78</v>
      </c>
      <c r="N1298" s="19">
        <v>1297</v>
      </c>
    </row>
    <row r="1299" spans="1:14" x14ac:dyDescent="0.2">
      <c r="A1299" s="8" t="s">
        <v>2408</v>
      </c>
      <c r="B1299" s="9" t="s">
        <v>1452</v>
      </c>
      <c r="C1299" s="10" t="s">
        <v>54</v>
      </c>
      <c r="D1299" s="9" t="s">
        <v>769</v>
      </c>
      <c r="E1299" s="9" t="s">
        <v>1786</v>
      </c>
      <c r="F1299" s="11">
        <v>48970</v>
      </c>
      <c r="G1299" s="10" t="s">
        <v>24</v>
      </c>
      <c r="H1299" s="10" t="s">
        <v>25</v>
      </c>
      <c r="I1299" s="11"/>
      <c r="J1299" s="13"/>
      <c r="K1299" s="10" t="s">
        <v>541</v>
      </c>
      <c r="L1299" s="10" t="s">
        <v>77</v>
      </c>
      <c r="M1299" s="10" t="s">
        <v>78</v>
      </c>
      <c r="N1299" s="19">
        <v>1298</v>
      </c>
    </row>
    <row r="1300" spans="1:14" x14ac:dyDescent="0.2">
      <c r="A1300" s="8" t="s">
        <v>1929</v>
      </c>
      <c r="B1300" s="9" t="s">
        <v>2409</v>
      </c>
      <c r="C1300" s="10" t="s">
        <v>101</v>
      </c>
      <c r="D1300" s="9" t="s">
        <v>769</v>
      </c>
      <c r="E1300" s="17" t="s">
        <v>1786</v>
      </c>
      <c r="F1300" s="12">
        <v>48970</v>
      </c>
      <c r="G1300" s="18" t="s">
        <v>24</v>
      </c>
      <c r="H1300" s="18" t="s">
        <v>25</v>
      </c>
      <c r="I1300" s="12"/>
      <c r="J1300" s="12"/>
      <c r="K1300" s="18" t="s">
        <v>541</v>
      </c>
      <c r="L1300" s="14" t="s">
        <v>77</v>
      </c>
      <c r="M1300" s="14" t="s">
        <v>78</v>
      </c>
      <c r="N1300" s="19">
        <v>1299</v>
      </c>
    </row>
    <row r="1301" spans="1:14" hidden="1" x14ac:dyDescent="0.2">
      <c r="A1301" s="8" t="s">
        <v>2410</v>
      </c>
      <c r="B1301" s="9" t="s">
        <v>2411</v>
      </c>
      <c r="C1301" s="10" t="s">
        <v>41</v>
      </c>
      <c r="D1301" s="9" t="s">
        <v>2412</v>
      </c>
      <c r="E1301" s="9" t="s">
        <v>154</v>
      </c>
      <c r="F1301" s="13">
        <v>48960</v>
      </c>
      <c r="G1301" s="14" t="s">
        <v>24</v>
      </c>
      <c r="H1301" s="14" t="s">
        <v>25</v>
      </c>
      <c r="I1301" s="12"/>
      <c r="J1301" s="12"/>
      <c r="K1301" s="14" t="s">
        <v>26</v>
      </c>
      <c r="L1301" s="10" t="s">
        <v>27</v>
      </c>
      <c r="M1301" s="10" t="s">
        <v>28</v>
      </c>
      <c r="N1301" s="19">
        <v>1300</v>
      </c>
    </row>
    <row r="1302" spans="1:14" hidden="1" x14ac:dyDescent="0.2">
      <c r="A1302" s="8" t="s">
        <v>1302</v>
      </c>
      <c r="B1302" s="9" t="s">
        <v>2413</v>
      </c>
      <c r="C1302" s="10" t="s">
        <v>59</v>
      </c>
      <c r="D1302" s="9" t="s">
        <v>2414</v>
      </c>
      <c r="E1302" s="9" t="s">
        <v>712</v>
      </c>
      <c r="F1302" s="11">
        <v>48960</v>
      </c>
      <c r="G1302" s="10" t="s">
        <v>24</v>
      </c>
      <c r="H1302" s="10" t="s">
        <v>25</v>
      </c>
      <c r="I1302" s="13"/>
      <c r="J1302" s="13"/>
      <c r="K1302" s="10" t="s">
        <v>26</v>
      </c>
      <c r="L1302" s="10" t="s">
        <v>27</v>
      </c>
      <c r="M1302" s="10" t="s">
        <v>28</v>
      </c>
      <c r="N1302" s="19">
        <v>1301</v>
      </c>
    </row>
    <row r="1303" spans="1:14" hidden="1" x14ac:dyDescent="0.2">
      <c r="A1303" s="8" t="s">
        <v>2415</v>
      </c>
      <c r="B1303" s="9" t="s">
        <v>1150</v>
      </c>
      <c r="C1303" s="10" t="s">
        <v>186</v>
      </c>
      <c r="D1303" s="9" t="s">
        <v>2416</v>
      </c>
      <c r="E1303" s="9" t="s">
        <v>194</v>
      </c>
      <c r="F1303" s="11">
        <v>48960</v>
      </c>
      <c r="G1303" s="10" t="s">
        <v>24</v>
      </c>
      <c r="H1303" s="10" t="s">
        <v>25</v>
      </c>
      <c r="I1303" s="13"/>
      <c r="J1303" s="13"/>
      <c r="K1303" s="10" t="s">
        <v>26</v>
      </c>
      <c r="L1303" s="10" t="s">
        <v>27</v>
      </c>
      <c r="M1303" s="10" t="s">
        <v>28</v>
      </c>
      <c r="N1303" s="19">
        <v>1302</v>
      </c>
    </row>
    <row r="1304" spans="1:14" hidden="1" x14ac:dyDescent="0.2">
      <c r="A1304" s="8" t="s">
        <v>29</v>
      </c>
      <c r="B1304" s="9" t="s">
        <v>105</v>
      </c>
      <c r="C1304" s="10" t="s">
        <v>21</v>
      </c>
      <c r="D1304" s="9" t="s">
        <v>2079</v>
      </c>
      <c r="E1304" s="9" t="s">
        <v>167</v>
      </c>
      <c r="F1304" s="11">
        <v>48960</v>
      </c>
      <c r="G1304" s="10" t="s">
        <v>24</v>
      </c>
      <c r="H1304" s="10" t="s">
        <v>25</v>
      </c>
      <c r="I1304" s="13"/>
      <c r="J1304" s="13"/>
      <c r="K1304" s="10" t="s">
        <v>26</v>
      </c>
      <c r="L1304" s="10" t="s">
        <v>27</v>
      </c>
      <c r="M1304" s="10" t="s">
        <v>28</v>
      </c>
      <c r="N1304" s="19">
        <v>1303</v>
      </c>
    </row>
    <row r="1305" spans="1:14" hidden="1" x14ac:dyDescent="0.2">
      <c r="A1305" s="8" t="s">
        <v>2417</v>
      </c>
      <c r="B1305" s="9" t="s">
        <v>1113</v>
      </c>
      <c r="C1305" s="10" t="s">
        <v>54</v>
      </c>
      <c r="D1305" s="9" t="s">
        <v>2418</v>
      </c>
      <c r="E1305" s="9" t="s">
        <v>154</v>
      </c>
      <c r="F1305" s="11">
        <v>48960</v>
      </c>
      <c r="G1305" s="10" t="s">
        <v>24</v>
      </c>
      <c r="H1305" s="10" t="s">
        <v>25</v>
      </c>
      <c r="I1305" s="13"/>
      <c r="J1305" s="13"/>
      <c r="K1305" s="10" t="s">
        <v>26</v>
      </c>
      <c r="L1305" s="10" t="s">
        <v>27</v>
      </c>
      <c r="M1305" s="10" t="s">
        <v>28</v>
      </c>
      <c r="N1305" s="19">
        <v>1304</v>
      </c>
    </row>
    <row r="1306" spans="1:14" hidden="1" x14ac:dyDescent="0.2">
      <c r="A1306" s="8" t="s">
        <v>639</v>
      </c>
      <c r="B1306" s="9" t="s">
        <v>129</v>
      </c>
      <c r="C1306" s="10" t="s">
        <v>136</v>
      </c>
      <c r="D1306" s="9" t="s">
        <v>2419</v>
      </c>
      <c r="E1306" s="9" t="s">
        <v>631</v>
      </c>
      <c r="F1306" s="11">
        <v>48960</v>
      </c>
      <c r="G1306" s="10" t="s">
        <v>24</v>
      </c>
      <c r="H1306" s="10" t="s">
        <v>25</v>
      </c>
      <c r="I1306" s="13"/>
      <c r="J1306" s="13"/>
      <c r="K1306" s="10" t="s">
        <v>26</v>
      </c>
      <c r="L1306" s="10" t="s">
        <v>27</v>
      </c>
      <c r="M1306" s="10" t="s">
        <v>28</v>
      </c>
      <c r="N1306" s="19">
        <v>1305</v>
      </c>
    </row>
    <row r="1307" spans="1:14" hidden="1" x14ac:dyDescent="0.2">
      <c r="A1307" s="16" t="s">
        <v>2420</v>
      </c>
      <c r="B1307" s="17" t="s">
        <v>1591</v>
      </c>
      <c r="C1307" s="14" t="s">
        <v>24</v>
      </c>
      <c r="D1307" s="17" t="s">
        <v>1928</v>
      </c>
      <c r="E1307" s="17" t="s">
        <v>712</v>
      </c>
      <c r="F1307" s="13">
        <v>48960</v>
      </c>
      <c r="G1307" s="14" t="s">
        <v>24</v>
      </c>
      <c r="H1307" s="14" t="s">
        <v>25</v>
      </c>
      <c r="I1307" s="13"/>
      <c r="J1307" s="13"/>
      <c r="K1307" s="14" t="s">
        <v>26</v>
      </c>
      <c r="L1307" s="14" t="s">
        <v>27</v>
      </c>
      <c r="M1307" s="14" t="s">
        <v>28</v>
      </c>
      <c r="N1307" s="19">
        <v>1306</v>
      </c>
    </row>
    <row r="1308" spans="1:14" hidden="1" x14ac:dyDescent="0.2">
      <c r="A1308" s="8" t="s">
        <v>2421</v>
      </c>
      <c r="B1308" s="9" t="s">
        <v>2422</v>
      </c>
      <c r="C1308" s="10" t="s">
        <v>136</v>
      </c>
      <c r="D1308" s="9" t="s">
        <v>2423</v>
      </c>
      <c r="E1308" s="9" t="s">
        <v>154</v>
      </c>
      <c r="F1308" s="11">
        <v>48960</v>
      </c>
      <c r="G1308" s="10" t="s">
        <v>24</v>
      </c>
      <c r="H1308" s="18" t="s">
        <v>25</v>
      </c>
      <c r="I1308" s="12"/>
      <c r="J1308" s="12"/>
      <c r="K1308" s="10" t="s">
        <v>26</v>
      </c>
      <c r="L1308" s="10" t="s">
        <v>27</v>
      </c>
      <c r="M1308" s="10" t="s">
        <v>28</v>
      </c>
      <c r="N1308" s="19">
        <v>1307</v>
      </c>
    </row>
    <row r="1309" spans="1:14" x14ac:dyDescent="0.2">
      <c r="A1309" s="8" t="s">
        <v>2424</v>
      </c>
      <c r="B1309" s="9" t="s">
        <v>92</v>
      </c>
      <c r="C1309" s="10" t="s">
        <v>31</v>
      </c>
      <c r="D1309" s="9" t="s">
        <v>591</v>
      </c>
      <c r="E1309" s="17" t="s">
        <v>677</v>
      </c>
      <c r="F1309" s="13">
        <v>48957</v>
      </c>
      <c r="G1309" s="18" t="s">
        <v>75</v>
      </c>
      <c r="H1309" s="18" t="s">
        <v>25</v>
      </c>
      <c r="I1309" s="12"/>
      <c r="J1309" s="12"/>
      <c r="K1309" s="18" t="s">
        <v>76</v>
      </c>
      <c r="L1309" s="10" t="s">
        <v>77</v>
      </c>
      <c r="M1309" s="14" t="s">
        <v>78</v>
      </c>
      <c r="N1309" s="19">
        <v>1308</v>
      </c>
    </row>
    <row r="1310" spans="1:14" hidden="1" x14ac:dyDescent="0.2">
      <c r="A1310" s="8" t="s">
        <v>2425</v>
      </c>
      <c r="B1310" s="9" t="s">
        <v>190</v>
      </c>
      <c r="C1310" s="14"/>
      <c r="D1310" s="9" t="s">
        <v>2426</v>
      </c>
      <c r="E1310" s="9" t="s">
        <v>51</v>
      </c>
      <c r="F1310" s="11">
        <v>48776</v>
      </c>
      <c r="G1310" s="10" t="s">
        <v>24</v>
      </c>
      <c r="H1310" s="10" t="s">
        <v>25</v>
      </c>
      <c r="I1310" s="11"/>
      <c r="J1310" s="13"/>
      <c r="K1310" s="10" t="s">
        <v>26</v>
      </c>
      <c r="L1310" s="10" t="s">
        <v>27</v>
      </c>
      <c r="M1310" s="10" t="s">
        <v>28</v>
      </c>
      <c r="N1310" s="19">
        <v>1309</v>
      </c>
    </row>
    <row r="1311" spans="1:14" hidden="1" x14ac:dyDescent="0.2">
      <c r="A1311" s="8" t="s">
        <v>2427</v>
      </c>
      <c r="B1311" s="9" t="s">
        <v>2428</v>
      </c>
      <c r="C1311" s="10" t="s">
        <v>75</v>
      </c>
      <c r="D1311" s="9" t="s">
        <v>2429</v>
      </c>
      <c r="E1311" s="9" t="s">
        <v>1639</v>
      </c>
      <c r="F1311" s="11">
        <v>48701</v>
      </c>
      <c r="G1311" s="10" t="s">
        <v>24</v>
      </c>
      <c r="H1311" s="10" t="s">
        <v>25</v>
      </c>
      <c r="I1311" s="13"/>
      <c r="J1311" s="12"/>
      <c r="K1311" s="15" t="s">
        <v>1</v>
      </c>
      <c r="L1311" s="10" t="s">
        <v>27</v>
      </c>
      <c r="M1311" s="10" t="s">
        <v>28</v>
      </c>
      <c r="N1311" s="19">
        <v>1310</v>
      </c>
    </row>
    <row r="1312" spans="1:14" x14ac:dyDescent="0.2">
      <c r="A1312" s="8" t="s">
        <v>783</v>
      </c>
      <c r="B1312" s="9" t="s">
        <v>448</v>
      </c>
      <c r="C1312" s="10" t="s">
        <v>75</v>
      </c>
      <c r="D1312" s="9" t="s">
        <v>769</v>
      </c>
      <c r="E1312" s="9" t="s">
        <v>1786</v>
      </c>
      <c r="F1312" s="11">
        <v>48620</v>
      </c>
      <c r="G1312" s="10" t="s">
        <v>24</v>
      </c>
      <c r="H1312" s="10" t="s">
        <v>25</v>
      </c>
      <c r="I1312" s="12"/>
      <c r="J1312" s="12"/>
      <c r="K1312" s="10" t="s">
        <v>541</v>
      </c>
      <c r="L1312" s="10" t="s">
        <v>77</v>
      </c>
      <c r="M1312" s="10" t="s">
        <v>78</v>
      </c>
      <c r="N1312" s="19">
        <v>1311</v>
      </c>
    </row>
    <row r="1313" spans="1:14" hidden="1" x14ac:dyDescent="0.2">
      <c r="A1313" s="8" t="s">
        <v>617</v>
      </c>
      <c r="B1313" s="9" t="s">
        <v>448</v>
      </c>
      <c r="C1313" s="10" t="s">
        <v>197</v>
      </c>
      <c r="D1313" s="9" t="s">
        <v>2079</v>
      </c>
      <c r="E1313" s="9" t="s">
        <v>1203</v>
      </c>
      <c r="F1313" s="11">
        <v>48521</v>
      </c>
      <c r="G1313" s="18" t="s">
        <v>24</v>
      </c>
      <c r="H1313" s="18" t="s">
        <v>25</v>
      </c>
      <c r="I1313" s="12"/>
      <c r="J1313" s="12"/>
      <c r="K1313" s="18" t="s">
        <v>26</v>
      </c>
      <c r="L1313" s="10" t="s">
        <v>27</v>
      </c>
      <c r="M1313" s="10" t="s">
        <v>28</v>
      </c>
      <c r="N1313" s="19">
        <v>1312</v>
      </c>
    </row>
    <row r="1314" spans="1:14" x14ac:dyDescent="0.2">
      <c r="A1314" s="8" t="s">
        <v>2430</v>
      </c>
      <c r="B1314" s="9" t="s">
        <v>2431</v>
      </c>
      <c r="C1314" s="10" t="s">
        <v>31</v>
      </c>
      <c r="D1314" s="9" t="s">
        <v>591</v>
      </c>
      <c r="E1314" s="9" t="s">
        <v>677</v>
      </c>
      <c r="F1314" s="11">
        <v>48472</v>
      </c>
      <c r="G1314" s="10" t="s">
        <v>75</v>
      </c>
      <c r="H1314" s="10" t="s">
        <v>25</v>
      </c>
      <c r="I1314" s="13"/>
      <c r="J1314" s="13"/>
      <c r="K1314" s="10" t="s">
        <v>76</v>
      </c>
      <c r="L1314" s="10" t="s">
        <v>77</v>
      </c>
      <c r="M1314" s="10" t="s">
        <v>78</v>
      </c>
      <c r="N1314" s="19">
        <v>1313</v>
      </c>
    </row>
    <row r="1315" spans="1:14" hidden="1" x14ac:dyDescent="0.2">
      <c r="A1315" s="27" t="s">
        <v>2432</v>
      </c>
      <c r="B1315" s="20" t="s">
        <v>1330</v>
      </c>
      <c r="C1315" s="25"/>
      <c r="D1315" s="24" t="s">
        <v>2433</v>
      </c>
      <c r="E1315" s="24" t="s">
        <v>2434</v>
      </c>
      <c r="F1315" s="21">
        <f>SUM(40*52*23.3)</f>
        <v>48464</v>
      </c>
      <c r="G1315" s="22" t="s">
        <v>216</v>
      </c>
      <c r="H1315" s="23" t="s">
        <v>25</v>
      </c>
      <c r="I1315" s="26"/>
      <c r="J1315" s="26"/>
      <c r="K1315" s="23" t="s">
        <v>26</v>
      </c>
      <c r="L1315" s="25" t="s">
        <v>27</v>
      </c>
      <c r="M1315" s="25" t="s">
        <v>28</v>
      </c>
      <c r="N1315" s="19">
        <v>1314</v>
      </c>
    </row>
    <row r="1316" spans="1:14" hidden="1" x14ac:dyDescent="0.2">
      <c r="A1316" s="8" t="s">
        <v>2435</v>
      </c>
      <c r="B1316" s="9" t="s">
        <v>2436</v>
      </c>
      <c r="C1316" s="14"/>
      <c r="D1316" s="9" t="s">
        <v>2437</v>
      </c>
      <c r="E1316" s="9" t="s">
        <v>225</v>
      </c>
      <c r="F1316" s="11">
        <v>48450</v>
      </c>
      <c r="G1316" s="10" t="s">
        <v>24</v>
      </c>
      <c r="H1316" s="10" t="s">
        <v>25</v>
      </c>
      <c r="I1316" s="13"/>
      <c r="J1316" s="13"/>
      <c r="K1316" s="10" t="s">
        <v>26</v>
      </c>
      <c r="L1316" s="10" t="s">
        <v>27</v>
      </c>
      <c r="M1316" s="10" t="s">
        <v>28</v>
      </c>
      <c r="N1316" s="19">
        <v>1315</v>
      </c>
    </row>
    <row r="1317" spans="1:14" hidden="1" x14ac:dyDescent="0.2">
      <c r="A1317" s="8" t="s">
        <v>2438</v>
      </c>
      <c r="B1317" s="9" t="s">
        <v>2439</v>
      </c>
      <c r="C1317" s="10" t="s">
        <v>24</v>
      </c>
      <c r="D1317" s="9" t="s">
        <v>2367</v>
      </c>
      <c r="E1317" s="9" t="s">
        <v>1010</v>
      </c>
      <c r="F1317" s="11">
        <v>48450</v>
      </c>
      <c r="G1317" s="10" t="s">
        <v>24</v>
      </c>
      <c r="H1317" s="10" t="s">
        <v>25</v>
      </c>
      <c r="I1317" s="13"/>
      <c r="J1317" s="13"/>
      <c r="K1317" s="10" t="s">
        <v>26</v>
      </c>
      <c r="L1317" s="10" t="s">
        <v>27</v>
      </c>
      <c r="M1317" s="10" t="s">
        <v>28</v>
      </c>
      <c r="N1317" s="19">
        <v>1316</v>
      </c>
    </row>
    <row r="1318" spans="1:14" hidden="1" x14ac:dyDescent="0.2">
      <c r="A1318" s="8" t="s">
        <v>2440</v>
      </c>
      <c r="B1318" s="9" t="s">
        <v>2115</v>
      </c>
      <c r="C1318" s="10" t="s">
        <v>157</v>
      </c>
      <c r="D1318" s="9" t="s">
        <v>379</v>
      </c>
      <c r="E1318" s="9" t="s">
        <v>275</v>
      </c>
      <c r="F1318" s="11">
        <v>48450</v>
      </c>
      <c r="G1318" s="10" t="s">
        <v>24</v>
      </c>
      <c r="H1318" s="10" t="s">
        <v>25</v>
      </c>
      <c r="I1318" s="13"/>
      <c r="J1318" s="13"/>
      <c r="K1318" s="10" t="s">
        <v>26</v>
      </c>
      <c r="L1318" s="10" t="s">
        <v>27</v>
      </c>
      <c r="M1318" s="10" t="s">
        <v>28</v>
      </c>
      <c r="N1318" s="19">
        <v>1317</v>
      </c>
    </row>
    <row r="1319" spans="1:14" x14ac:dyDescent="0.2">
      <c r="A1319" s="8" t="s">
        <v>2441</v>
      </c>
      <c r="B1319" s="9" t="s">
        <v>1071</v>
      </c>
      <c r="C1319" s="10" t="s">
        <v>197</v>
      </c>
      <c r="D1319" s="9" t="s">
        <v>769</v>
      </c>
      <c r="E1319" s="9" t="s">
        <v>1786</v>
      </c>
      <c r="F1319" s="11">
        <v>48374</v>
      </c>
      <c r="G1319" s="10" t="s">
        <v>24</v>
      </c>
      <c r="H1319" s="10" t="s">
        <v>25</v>
      </c>
      <c r="I1319" s="12"/>
      <c r="J1319" s="12"/>
      <c r="K1319" s="10" t="s">
        <v>541</v>
      </c>
      <c r="L1319" s="10" t="s">
        <v>77</v>
      </c>
      <c r="M1319" s="10" t="s">
        <v>78</v>
      </c>
      <c r="N1319" s="19">
        <v>1318</v>
      </c>
    </row>
    <row r="1320" spans="1:14" x14ac:dyDescent="0.2">
      <c r="A1320" s="8" t="s">
        <v>2442</v>
      </c>
      <c r="B1320" s="9" t="s">
        <v>317</v>
      </c>
      <c r="C1320" s="14"/>
      <c r="D1320" s="9" t="s">
        <v>591</v>
      </c>
      <c r="E1320" s="9" t="s">
        <v>297</v>
      </c>
      <c r="F1320" s="11">
        <v>48323</v>
      </c>
      <c r="G1320" s="10" t="s">
        <v>24</v>
      </c>
      <c r="H1320" s="10" t="s">
        <v>25</v>
      </c>
      <c r="I1320" s="13"/>
      <c r="J1320" s="13"/>
      <c r="K1320" s="10" t="s">
        <v>541</v>
      </c>
      <c r="L1320" s="10" t="s">
        <v>77</v>
      </c>
      <c r="M1320" s="10" t="s">
        <v>78</v>
      </c>
      <c r="N1320" s="19">
        <v>1319</v>
      </c>
    </row>
    <row r="1321" spans="1:14" hidden="1" x14ac:dyDescent="0.2">
      <c r="A1321" s="8" t="s">
        <v>2443</v>
      </c>
      <c r="B1321" s="9" t="s">
        <v>243</v>
      </c>
      <c r="C1321" s="10" t="s">
        <v>54</v>
      </c>
      <c r="D1321" s="9" t="s">
        <v>2079</v>
      </c>
      <c r="E1321" s="9" t="s">
        <v>67</v>
      </c>
      <c r="F1321" s="11">
        <v>48202</v>
      </c>
      <c r="G1321" s="10" t="s">
        <v>24</v>
      </c>
      <c r="H1321" s="10" t="s">
        <v>25</v>
      </c>
      <c r="I1321" s="13"/>
      <c r="J1321" s="13"/>
      <c r="K1321" s="10" t="s">
        <v>26</v>
      </c>
      <c r="L1321" s="10" t="s">
        <v>27</v>
      </c>
      <c r="M1321" s="10" t="s">
        <v>28</v>
      </c>
      <c r="N1321" s="19">
        <v>1320</v>
      </c>
    </row>
    <row r="1322" spans="1:14" hidden="1" x14ac:dyDescent="0.2">
      <c r="A1322" s="8" t="s">
        <v>2444</v>
      </c>
      <c r="B1322" s="9" t="s">
        <v>2445</v>
      </c>
      <c r="C1322" s="10" t="s">
        <v>101</v>
      </c>
      <c r="D1322" s="9" t="s">
        <v>2446</v>
      </c>
      <c r="E1322" s="9" t="s">
        <v>1646</v>
      </c>
      <c r="F1322" s="11">
        <v>48032</v>
      </c>
      <c r="G1322" s="10" t="s">
        <v>24</v>
      </c>
      <c r="H1322" s="10" t="s">
        <v>25</v>
      </c>
      <c r="I1322" s="12"/>
      <c r="J1322" s="12"/>
      <c r="K1322" s="10" t="s">
        <v>26</v>
      </c>
      <c r="L1322" s="10" t="s">
        <v>27</v>
      </c>
      <c r="M1322" s="10" t="s">
        <v>28</v>
      </c>
      <c r="N1322" s="19">
        <v>1321</v>
      </c>
    </row>
    <row r="1323" spans="1:14" hidden="1" x14ac:dyDescent="0.2">
      <c r="A1323" s="8" t="s">
        <v>2447</v>
      </c>
      <c r="B1323" s="9" t="s">
        <v>2448</v>
      </c>
      <c r="C1323" s="10" t="s">
        <v>31</v>
      </c>
      <c r="D1323" s="9" t="s">
        <v>2449</v>
      </c>
      <c r="E1323" s="9" t="s">
        <v>127</v>
      </c>
      <c r="F1323" s="11">
        <v>48000</v>
      </c>
      <c r="G1323" s="10" t="s">
        <v>24</v>
      </c>
      <c r="H1323" s="10" t="s">
        <v>25</v>
      </c>
      <c r="I1323" s="13"/>
      <c r="J1323" s="13"/>
      <c r="K1323" s="10" t="s">
        <v>26</v>
      </c>
      <c r="L1323" s="10" t="s">
        <v>27</v>
      </c>
      <c r="M1323" s="10" t="s">
        <v>28</v>
      </c>
      <c r="N1323" s="19">
        <v>1322</v>
      </c>
    </row>
    <row r="1324" spans="1:14" x14ac:dyDescent="0.2">
      <c r="A1324" s="8" t="s">
        <v>2450</v>
      </c>
      <c r="B1324" s="9" t="s">
        <v>2451</v>
      </c>
      <c r="C1324" s="10" t="s">
        <v>210</v>
      </c>
      <c r="D1324" s="9" t="s">
        <v>591</v>
      </c>
      <c r="E1324" s="9" t="s">
        <v>556</v>
      </c>
      <c r="F1324" s="12">
        <v>48000</v>
      </c>
      <c r="G1324" s="18" t="s">
        <v>24</v>
      </c>
      <c r="H1324" s="18" t="s">
        <v>25</v>
      </c>
      <c r="I1324" s="12"/>
      <c r="J1324" s="12"/>
      <c r="K1324" s="18" t="s">
        <v>541</v>
      </c>
      <c r="L1324" s="10" t="s">
        <v>77</v>
      </c>
      <c r="M1324" s="10" t="s">
        <v>78</v>
      </c>
      <c r="N1324" s="19">
        <v>1323</v>
      </c>
    </row>
    <row r="1325" spans="1:14" x14ac:dyDescent="0.2">
      <c r="A1325" s="8" t="s">
        <v>2452</v>
      </c>
      <c r="B1325" s="9" t="s">
        <v>636</v>
      </c>
      <c r="C1325" s="10" t="s">
        <v>197</v>
      </c>
      <c r="D1325" s="9" t="s">
        <v>591</v>
      </c>
      <c r="E1325" s="9" t="s">
        <v>354</v>
      </c>
      <c r="F1325" s="11">
        <v>48000</v>
      </c>
      <c r="G1325" s="10" t="s">
        <v>24</v>
      </c>
      <c r="H1325" s="10" t="s">
        <v>25</v>
      </c>
      <c r="I1325" s="13"/>
      <c r="J1325" s="13"/>
      <c r="K1325" s="10" t="s">
        <v>541</v>
      </c>
      <c r="L1325" s="10" t="s">
        <v>77</v>
      </c>
      <c r="M1325" s="10" t="s">
        <v>78</v>
      </c>
      <c r="N1325" s="19">
        <v>1324</v>
      </c>
    </row>
    <row r="1326" spans="1:14" x14ac:dyDescent="0.2">
      <c r="A1326" s="8" t="s">
        <v>2453</v>
      </c>
      <c r="B1326" s="17" t="s">
        <v>887</v>
      </c>
      <c r="C1326" s="10" t="s">
        <v>101</v>
      </c>
      <c r="D1326" s="9" t="s">
        <v>591</v>
      </c>
      <c r="E1326" s="9" t="s">
        <v>354</v>
      </c>
      <c r="F1326" s="12">
        <v>48000</v>
      </c>
      <c r="G1326" s="18" t="s">
        <v>24</v>
      </c>
      <c r="H1326" s="18" t="s">
        <v>25</v>
      </c>
      <c r="I1326" s="12"/>
      <c r="J1326" s="12"/>
      <c r="K1326" s="18" t="s">
        <v>541</v>
      </c>
      <c r="L1326" s="14" t="s">
        <v>77</v>
      </c>
      <c r="M1326" s="14" t="s">
        <v>78</v>
      </c>
      <c r="N1326" s="19">
        <v>1325</v>
      </c>
    </row>
    <row r="1327" spans="1:14" x14ac:dyDescent="0.2">
      <c r="A1327" s="16" t="s">
        <v>2454</v>
      </c>
      <c r="B1327" s="17" t="s">
        <v>2455</v>
      </c>
      <c r="C1327" s="14" t="s">
        <v>24</v>
      </c>
      <c r="D1327" s="17" t="s">
        <v>591</v>
      </c>
      <c r="E1327" s="17" t="s">
        <v>174</v>
      </c>
      <c r="F1327" s="11">
        <v>48000</v>
      </c>
      <c r="G1327" s="14" t="s">
        <v>24</v>
      </c>
      <c r="H1327" s="14" t="s">
        <v>25</v>
      </c>
      <c r="I1327" s="13"/>
      <c r="J1327" s="13"/>
      <c r="K1327" s="14" t="s">
        <v>541</v>
      </c>
      <c r="L1327" s="14" t="s">
        <v>77</v>
      </c>
      <c r="M1327" s="14" t="s">
        <v>78</v>
      </c>
      <c r="N1327" s="19">
        <v>1326</v>
      </c>
    </row>
    <row r="1328" spans="1:14" hidden="1" x14ac:dyDescent="0.2">
      <c r="A1328" s="8" t="s">
        <v>2456</v>
      </c>
      <c r="B1328" s="9" t="s">
        <v>2457</v>
      </c>
      <c r="C1328" s="10" t="s">
        <v>41</v>
      </c>
      <c r="D1328" s="9" t="s">
        <v>2079</v>
      </c>
      <c r="E1328" s="9" t="s">
        <v>1381</v>
      </c>
      <c r="F1328" s="11">
        <v>47989</v>
      </c>
      <c r="G1328" s="10" t="s">
        <v>24</v>
      </c>
      <c r="H1328" s="10" t="s">
        <v>25</v>
      </c>
      <c r="I1328" s="11"/>
      <c r="J1328" s="13"/>
      <c r="K1328" s="10" t="s">
        <v>26</v>
      </c>
      <c r="L1328" s="10" t="s">
        <v>27</v>
      </c>
      <c r="M1328" s="10" t="s">
        <v>28</v>
      </c>
      <c r="N1328" s="19">
        <v>1327</v>
      </c>
    </row>
    <row r="1329" spans="1:14" hidden="1" x14ac:dyDescent="0.2">
      <c r="A1329" s="8" t="s">
        <v>983</v>
      </c>
      <c r="B1329" s="9" t="s">
        <v>223</v>
      </c>
      <c r="C1329" s="10" t="s">
        <v>45</v>
      </c>
      <c r="D1329" s="9" t="s">
        <v>2079</v>
      </c>
      <c r="E1329" s="9" t="s">
        <v>1381</v>
      </c>
      <c r="F1329" s="11">
        <v>47989</v>
      </c>
      <c r="G1329" s="10" t="s">
        <v>24</v>
      </c>
      <c r="H1329" s="10" t="s">
        <v>25</v>
      </c>
      <c r="I1329" s="13"/>
      <c r="J1329" s="13"/>
      <c r="K1329" s="10" t="s">
        <v>26</v>
      </c>
      <c r="L1329" s="10" t="s">
        <v>27</v>
      </c>
      <c r="M1329" s="10" t="s">
        <v>28</v>
      </c>
      <c r="N1329" s="19">
        <v>1328</v>
      </c>
    </row>
    <row r="1330" spans="1:14" hidden="1" x14ac:dyDescent="0.2">
      <c r="A1330" s="27" t="s">
        <v>2458</v>
      </c>
      <c r="B1330" s="20" t="s">
        <v>1510</v>
      </c>
      <c r="C1330" s="22" t="s">
        <v>210</v>
      </c>
      <c r="D1330" s="20" t="s">
        <v>2459</v>
      </c>
      <c r="E1330" s="20" t="s">
        <v>51</v>
      </c>
      <c r="F1330" s="21">
        <f>SUM(40*52*23.05)</f>
        <v>47944</v>
      </c>
      <c r="G1330" s="22" t="s">
        <v>216</v>
      </c>
      <c r="H1330" s="23" t="s">
        <v>25</v>
      </c>
      <c r="I1330" s="26"/>
      <c r="J1330" s="26"/>
      <c r="K1330" s="23" t="s">
        <v>26</v>
      </c>
      <c r="L1330" s="22" t="s">
        <v>27</v>
      </c>
      <c r="M1330" s="22" t="s">
        <v>28</v>
      </c>
      <c r="N1330" s="19">
        <v>1329</v>
      </c>
    </row>
    <row r="1331" spans="1:14" hidden="1" x14ac:dyDescent="0.2">
      <c r="A1331" s="27" t="s">
        <v>2167</v>
      </c>
      <c r="B1331" s="20" t="s">
        <v>1456</v>
      </c>
      <c r="C1331" s="22" t="s">
        <v>24</v>
      </c>
      <c r="D1331" s="20" t="s">
        <v>2460</v>
      </c>
      <c r="E1331" s="20" t="s">
        <v>2461</v>
      </c>
      <c r="F1331" s="21">
        <f>SUM(40*52*23.05)</f>
        <v>47944</v>
      </c>
      <c r="G1331" s="22" t="s">
        <v>216</v>
      </c>
      <c r="H1331" s="22" t="s">
        <v>25</v>
      </c>
      <c r="I1331" s="28"/>
      <c r="J1331" s="28"/>
      <c r="K1331" s="22" t="s">
        <v>26</v>
      </c>
      <c r="L1331" s="22" t="s">
        <v>27</v>
      </c>
      <c r="M1331" s="22" t="s">
        <v>28</v>
      </c>
      <c r="N1331" s="19">
        <v>1330</v>
      </c>
    </row>
    <row r="1332" spans="1:14" x14ac:dyDescent="0.2">
      <c r="A1332" s="8" t="s">
        <v>2462</v>
      </c>
      <c r="B1332" s="9" t="s">
        <v>2463</v>
      </c>
      <c r="C1332" s="14" t="s">
        <v>157</v>
      </c>
      <c r="D1332" s="9" t="s">
        <v>591</v>
      </c>
      <c r="E1332" s="9" t="s">
        <v>225</v>
      </c>
      <c r="F1332" s="11">
        <v>47642</v>
      </c>
      <c r="G1332" s="14" t="s">
        <v>75</v>
      </c>
      <c r="H1332" s="14" t="s">
        <v>25</v>
      </c>
      <c r="I1332" s="12"/>
      <c r="J1332" s="12"/>
      <c r="K1332" s="14" t="s">
        <v>76</v>
      </c>
      <c r="L1332" s="10" t="s">
        <v>77</v>
      </c>
      <c r="M1332" s="10" t="s">
        <v>78</v>
      </c>
      <c r="N1332" s="19">
        <v>1331</v>
      </c>
    </row>
    <row r="1333" spans="1:14" x14ac:dyDescent="0.2">
      <c r="A1333" s="8" t="s">
        <v>2464</v>
      </c>
      <c r="B1333" s="9" t="s">
        <v>736</v>
      </c>
      <c r="C1333" s="10" t="s">
        <v>157</v>
      </c>
      <c r="D1333" s="9" t="s">
        <v>591</v>
      </c>
      <c r="E1333" s="9" t="s">
        <v>225</v>
      </c>
      <c r="F1333" s="11">
        <v>47601</v>
      </c>
      <c r="G1333" s="10" t="s">
        <v>24</v>
      </c>
      <c r="H1333" s="10" t="s">
        <v>25</v>
      </c>
      <c r="I1333" s="13"/>
      <c r="J1333" s="13"/>
      <c r="K1333" s="10" t="s">
        <v>541</v>
      </c>
      <c r="L1333" s="10" t="s">
        <v>77</v>
      </c>
      <c r="M1333" s="10" t="s">
        <v>78</v>
      </c>
      <c r="N1333" s="19">
        <v>1332</v>
      </c>
    </row>
    <row r="1334" spans="1:14" hidden="1" x14ac:dyDescent="0.2">
      <c r="A1334" s="27" t="s">
        <v>2465</v>
      </c>
      <c r="B1334" s="20" t="s">
        <v>2466</v>
      </c>
      <c r="C1334" s="22" t="s">
        <v>45</v>
      </c>
      <c r="D1334" s="20" t="s">
        <v>2467</v>
      </c>
      <c r="E1334" s="20" t="s">
        <v>1646</v>
      </c>
      <c r="F1334" s="21">
        <f>SUM(40*52*22.88)</f>
        <v>47590.400000000001</v>
      </c>
      <c r="G1334" s="22" t="s">
        <v>216</v>
      </c>
      <c r="H1334" s="23" t="s">
        <v>25</v>
      </c>
      <c r="I1334" s="26"/>
      <c r="J1334" s="26"/>
      <c r="K1334" s="23" t="s">
        <v>26</v>
      </c>
      <c r="L1334" s="22" t="s">
        <v>27</v>
      </c>
      <c r="M1334" s="22" t="s">
        <v>28</v>
      </c>
      <c r="N1334" s="19">
        <v>1333</v>
      </c>
    </row>
    <row r="1335" spans="1:14" hidden="1" x14ac:dyDescent="0.2">
      <c r="A1335" s="8" t="s">
        <v>2468</v>
      </c>
      <c r="B1335" s="9" t="s">
        <v>650</v>
      </c>
      <c r="C1335" s="10" t="s">
        <v>54</v>
      </c>
      <c r="D1335" s="9" t="s">
        <v>2079</v>
      </c>
      <c r="E1335" s="9" t="s">
        <v>67</v>
      </c>
      <c r="F1335" s="11">
        <v>47571</v>
      </c>
      <c r="G1335" s="10" t="s">
        <v>24</v>
      </c>
      <c r="H1335" s="10" t="s">
        <v>25</v>
      </c>
      <c r="I1335" s="13"/>
      <c r="J1335" s="13"/>
      <c r="K1335" s="10" t="s">
        <v>26</v>
      </c>
      <c r="L1335" s="10" t="s">
        <v>27</v>
      </c>
      <c r="M1335" s="10" t="s">
        <v>28</v>
      </c>
      <c r="N1335" s="19">
        <v>1334</v>
      </c>
    </row>
    <row r="1336" spans="1:14" hidden="1" x14ac:dyDescent="0.2">
      <c r="A1336" s="27" t="s">
        <v>2469</v>
      </c>
      <c r="B1336" s="20" t="s">
        <v>890</v>
      </c>
      <c r="C1336" s="22" t="s">
        <v>157</v>
      </c>
      <c r="D1336" s="20" t="s">
        <v>2470</v>
      </c>
      <c r="E1336" s="20" t="s">
        <v>167</v>
      </c>
      <c r="F1336" s="21">
        <f>SUM(40*52*22.86)</f>
        <v>47548.799999999996</v>
      </c>
      <c r="G1336" s="22" t="s">
        <v>216</v>
      </c>
      <c r="H1336" s="25" t="s">
        <v>25</v>
      </c>
      <c r="I1336" s="26"/>
      <c r="J1336" s="26"/>
      <c r="K1336" s="25" t="s">
        <v>26</v>
      </c>
      <c r="L1336" s="22" t="s">
        <v>27</v>
      </c>
      <c r="M1336" s="22" t="s">
        <v>28</v>
      </c>
      <c r="N1336" s="19">
        <v>1335</v>
      </c>
    </row>
    <row r="1337" spans="1:14" x14ac:dyDescent="0.2">
      <c r="A1337" s="8" t="s">
        <v>2471</v>
      </c>
      <c r="B1337" s="9" t="s">
        <v>2472</v>
      </c>
      <c r="C1337" s="18" t="s">
        <v>101</v>
      </c>
      <c r="D1337" s="9" t="s">
        <v>769</v>
      </c>
      <c r="E1337" s="9" t="s">
        <v>466</v>
      </c>
      <c r="F1337" s="12">
        <v>47475</v>
      </c>
      <c r="G1337" s="18" t="s">
        <v>24</v>
      </c>
      <c r="H1337" s="18" t="s">
        <v>25</v>
      </c>
      <c r="I1337" s="11">
        <v>10000</v>
      </c>
      <c r="J1337" s="12"/>
      <c r="K1337" s="18" t="s">
        <v>541</v>
      </c>
      <c r="L1337" s="14" t="s">
        <v>77</v>
      </c>
      <c r="M1337" s="14" t="s">
        <v>78</v>
      </c>
      <c r="N1337" s="19">
        <v>1336</v>
      </c>
    </row>
    <row r="1338" spans="1:14" x14ac:dyDescent="0.2">
      <c r="A1338" s="8" t="s">
        <v>2473</v>
      </c>
      <c r="B1338" s="9" t="s">
        <v>262</v>
      </c>
      <c r="C1338" s="10" t="s">
        <v>45</v>
      </c>
      <c r="D1338" s="9" t="s">
        <v>769</v>
      </c>
      <c r="E1338" s="9" t="s">
        <v>1786</v>
      </c>
      <c r="F1338" s="13">
        <v>47474</v>
      </c>
      <c r="G1338" s="18" t="s">
        <v>24</v>
      </c>
      <c r="H1338" s="18" t="s">
        <v>25</v>
      </c>
      <c r="I1338" s="12"/>
      <c r="J1338" s="12"/>
      <c r="K1338" s="18" t="s">
        <v>541</v>
      </c>
      <c r="L1338" s="14" t="s">
        <v>77</v>
      </c>
      <c r="M1338" s="14" t="s">
        <v>78</v>
      </c>
      <c r="N1338" s="19">
        <v>1337</v>
      </c>
    </row>
    <row r="1339" spans="1:14" x14ac:dyDescent="0.2">
      <c r="A1339" s="8" t="s">
        <v>1899</v>
      </c>
      <c r="B1339" s="9" t="s">
        <v>2474</v>
      </c>
      <c r="C1339" s="10" t="s">
        <v>21</v>
      </c>
      <c r="D1339" s="9" t="s">
        <v>769</v>
      </c>
      <c r="E1339" s="9" t="s">
        <v>1786</v>
      </c>
      <c r="F1339" s="12">
        <v>47474</v>
      </c>
      <c r="G1339" s="18" t="s">
        <v>24</v>
      </c>
      <c r="H1339" s="18" t="s">
        <v>25</v>
      </c>
      <c r="I1339" s="12"/>
      <c r="J1339" s="12"/>
      <c r="K1339" s="18" t="s">
        <v>541</v>
      </c>
      <c r="L1339" s="10" t="s">
        <v>77</v>
      </c>
      <c r="M1339" s="10" t="s">
        <v>78</v>
      </c>
      <c r="N1339" s="19">
        <v>1338</v>
      </c>
    </row>
    <row r="1340" spans="1:14" x14ac:dyDescent="0.2">
      <c r="A1340" s="8" t="s">
        <v>1899</v>
      </c>
      <c r="B1340" s="9" t="s">
        <v>2182</v>
      </c>
      <c r="C1340" s="10" t="s">
        <v>157</v>
      </c>
      <c r="D1340" s="9" t="s">
        <v>769</v>
      </c>
      <c r="E1340" s="9" t="s">
        <v>1786</v>
      </c>
      <c r="F1340" s="12">
        <v>47474</v>
      </c>
      <c r="G1340" s="18" t="s">
        <v>24</v>
      </c>
      <c r="H1340" s="18" t="s">
        <v>25</v>
      </c>
      <c r="I1340" s="12"/>
      <c r="J1340" s="12"/>
      <c r="K1340" s="18" t="s">
        <v>541</v>
      </c>
      <c r="L1340" s="10" t="s">
        <v>77</v>
      </c>
      <c r="M1340" s="10" t="s">
        <v>78</v>
      </c>
      <c r="N1340" s="19">
        <v>1339</v>
      </c>
    </row>
    <row r="1341" spans="1:14" x14ac:dyDescent="0.2">
      <c r="A1341" s="8" t="s">
        <v>2475</v>
      </c>
      <c r="B1341" s="9" t="s">
        <v>255</v>
      </c>
      <c r="C1341" s="10" t="s">
        <v>101</v>
      </c>
      <c r="D1341" s="9" t="s">
        <v>769</v>
      </c>
      <c r="E1341" s="9" t="s">
        <v>1786</v>
      </c>
      <c r="F1341" s="11">
        <v>47473</v>
      </c>
      <c r="G1341" s="10" t="s">
        <v>24</v>
      </c>
      <c r="H1341" s="10" t="s">
        <v>25</v>
      </c>
      <c r="I1341" s="13"/>
      <c r="J1341" s="12"/>
      <c r="K1341" s="15" t="s">
        <v>3</v>
      </c>
      <c r="L1341" s="10" t="s">
        <v>77</v>
      </c>
      <c r="M1341" s="10" t="s">
        <v>78</v>
      </c>
      <c r="N1341" s="19">
        <v>1340</v>
      </c>
    </row>
    <row r="1342" spans="1:14" hidden="1" x14ac:dyDescent="0.2">
      <c r="A1342" s="8" t="s">
        <v>2476</v>
      </c>
      <c r="B1342" s="9" t="s">
        <v>593</v>
      </c>
      <c r="C1342" s="10" t="s">
        <v>24</v>
      </c>
      <c r="D1342" s="9" t="s">
        <v>2079</v>
      </c>
      <c r="E1342" s="9" t="s">
        <v>1018</v>
      </c>
      <c r="F1342" s="11">
        <v>47456</v>
      </c>
      <c r="G1342" s="10" t="s">
        <v>24</v>
      </c>
      <c r="H1342" s="10" t="s">
        <v>25</v>
      </c>
      <c r="I1342" s="13"/>
      <c r="J1342" s="13"/>
      <c r="K1342" s="10" t="s">
        <v>26</v>
      </c>
      <c r="L1342" s="10" t="s">
        <v>27</v>
      </c>
      <c r="M1342" s="10" t="s">
        <v>28</v>
      </c>
      <c r="N1342" s="19">
        <v>1341</v>
      </c>
    </row>
    <row r="1343" spans="1:14" hidden="1" x14ac:dyDescent="0.2">
      <c r="A1343" s="8" t="s">
        <v>2477</v>
      </c>
      <c r="B1343" s="9" t="s">
        <v>1089</v>
      </c>
      <c r="C1343" s="10" t="s">
        <v>45</v>
      </c>
      <c r="D1343" s="9" t="s">
        <v>2079</v>
      </c>
      <c r="E1343" s="9" t="s">
        <v>1229</v>
      </c>
      <c r="F1343" s="11">
        <v>47456</v>
      </c>
      <c r="G1343" s="10" t="s">
        <v>24</v>
      </c>
      <c r="H1343" s="10" t="s">
        <v>25</v>
      </c>
      <c r="I1343" s="13"/>
      <c r="J1343" s="13"/>
      <c r="K1343" s="10" t="s">
        <v>26</v>
      </c>
      <c r="L1343" s="10" t="s">
        <v>27</v>
      </c>
      <c r="M1343" s="10" t="s">
        <v>28</v>
      </c>
      <c r="N1343" s="19">
        <v>1342</v>
      </c>
    </row>
    <row r="1344" spans="1:14" hidden="1" x14ac:dyDescent="0.2">
      <c r="A1344" s="8" t="s">
        <v>2478</v>
      </c>
      <c r="B1344" s="9" t="s">
        <v>1940</v>
      </c>
      <c r="C1344" s="10" t="s">
        <v>54</v>
      </c>
      <c r="D1344" s="9" t="s">
        <v>2079</v>
      </c>
      <c r="E1344" s="9" t="s">
        <v>1203</v>
      </c>
      <c r="F1344" s="11">
        <v>47456</v>
      </c>
      <c r="G1344" s="10" t="s">
        <v>24</v>
      </c>
      <c r="H1344" s="10" t="s">
        <v>25</v>
      </c>
      <c r="I1344" s="13"/>
      <c r="J1344" s="13"/>
      <c r="K1344" s="10" t="s">
        <v>26</v>
      </c>
      <c r="L1344" s="10" t="s">
        <v>27</v>
      </c>
      <c r="M1344" s="10" t="s">
        <v>28</v>
      </c>
      <c r="N1344" s="19">
        <v>1343</v>
      </c>
    </row>
    <row r="1345" spans="1:14" hidden="1" x14ac:dyDescent="0.2">
      <c r="A1345" s="8" t="s">
        <v>2479</v>
      </c>
      <c r="B1345" s="9" t="s">
        <v>2480</v>
      </c>
      <c r="C1345" s="14"/>
      <c r="D1345" s="9" t="s">
        <v>2079</v>
      </c>
      <c r="E1345" s="9" t="s">
        <v>1229</v>
      </c>
      <c r="F1345" s="11">
        <v>47456</v>
      </c>
      <c r="G1345" s="10" t="s">
        <v>24</v>
      </c>
      <c r="H1345" s="10" t="s">
        <v>25</v>
      </c>
      <c r="I1345" s="13"/>
      <c r="J1345" s="13"/>
      <c r="K1345" s="10" t="s">
        <v>26</v>
      </c>
      <c r="L1345" s="10" t="s">
        <v>27</v>
      </c>
      <c r="M1345" s="10" t="s">
        <v>28</v>
      </c>
      <c r="N1345" s="19">
        <v>1344</v>
      </c>
    </row>
    <row r="1346" spans="1:14" x14ac:dyDescent="0.2">
      <c r="A1346" s="8" t="s">
        <v>2481</v>
      </c>
      <c r="B1346" s="9" t="s">
        <v>1071</v>
      </c>
      <c r="C1346" s="10" t="s">
        <v>41</v>
      </c>
      <c r="D1346" s="9" t="s">
        <v>591</v>
      </c>
      <c r="E1346" s="9" t="s">
        <v>336</v>
      </c>
      <c r="F1346" s="11">
        <v>47394</v>
      </c>
      <c r="G1346" s="10" t="s">
        <v>24</v>
      </c>
      <c r="H1346" s="10" t="s">
        <v>25</v>
      </c>
      <c r="I1346" s="13"/>
      <c r="J1346" s="13"/>
      <c r="K1346" s="10" t="s">
        <v>541</v>
      </c>
      <c r="L1346" s="10" t="s">
        <v>77</v>
      </c>
      <c r="M1346" s="10" t="s">
        <v>78</v>
      </c>
      <c r="N1346" s="19">
        <v>1345</v>
      </c>
    </row>
    <row r="1347" spans="1:14" x14ac:dyDescent="0.2">
      <c r="A1347" s="8" t="s">
        <v>1144</v>
      </c>
      <c r="B1347" s="9" t="s">
        <v>1679</v>
      </c>
      <c r="C1347" s="10" t="s">
        <v>21</v>
      </c>
      <c r="D1347" s="9" t="s">
        <v>591</v>
      </c>
      <c r="E1347" s="9" t="s">
        <v>324</v>
      </c>
      <c r="F1347" s="13">
        <v>47273</v>
      </c>
      <c r="G1347" s="10" t="s">
        <v>24</v>
      </c>
      <c r="H1347" s="18" t="s">
        <v>25</v>
      </c>
      <c r="I1347" s="12"/>
      <c r="J1347" s="12"/>
      <c r="K1347" s="18" t="s">
        <v>541</v>
      </c>
      <c r="L1347" s="10" t="s">
        <v>77</v>
      </c>
      <c r="M1347" s="14" t="s">
        <v>78</v>
      </c>
      <c r="N1347" s="19">
        <v>1346</v>
      </c>
    </row>
    <row r="1348" spans="1:14" hidden="1" x14ac:dyDescent="0.2">
      <c r="A1348" s="27" t="s">
        <v>2482</v>
      </c>
      <c r="B1348" s="20" t="s">
        <v>20</v>
      </c>
      <c r="C1348" s="22" t="s">
        <v>166</v>
      </c>
      <c r="D1348" s="20" t="s">
        <v>2483</v>
      </c>
      <c r="E1348" s="20" t="s">
        <v>1358</v>
      </c>
      <c r="F1348" s="21">
        <f>SUM(40*52*22.71)</f>
        <v>47236.800000000003</v>
      </c>
      <c r="G1348" s="22" t="s">
        <v>216</v>
      </c>
      <c r="H1348" s="22" t="s">
        <v>25</v>
      </c>
      <c r="I1348" s="28"/>
      <c r="J1348" s="28"/>
      <c r="K1348" s="22" t="s">
        <v>26</v>
      </c>
      <c r="L1348" s="22" t="s">
        <v>27</v>
      </c>
      <c r="M1348" s="22" t="s">
        <v>28</v>
      </c>
      <c r="N1348" s="19">
        <v>1347</v>
      </c>
    </row>
    <row r="1349" spans="1:14" hidden="1" x14ac:dyDescent="0.2">
      <c r="A1349" s="27" t="s">
        <v>2484</v>
      </c>
      <c r="B1349" s="20" t="s">
        <v>975</v>
      </c>
      <c r="C1349" s="22" t="s">
        <v>54</v>
      </c>
      <c r="D1349" s="20" t="s">
        <v>2485</v>
      </c>
      <c r="E1349" s="20" t="s">
        <v>201</v>
      </c>
      <c r="F1349" s="21">
        <f>SUM(40*52*22.62)</f>
        <v>47049.599999999999</v>
      </c>
      <c r="G1349" s="22" t="s">
        <v>216</v>
      </c>
      <c r="H1349" s="22" t="s">
        <v>25</v>
      </c>
      <c r="I1349" s="28"/>
      <c r="J1349" s="28"/>
      <c r="K1349" s="22" t="s">
        <v>26</v>
      </c>
      <c r="L1349" s="22" t="s">
        <v>27</v>
      </c>
      <c r="M1349" s="22" t="s">
        <v>28</v>
      </c>
      <c r="N1349" s="19">
        <v>1348</v>
      </c>
    </row>
    <row r="1350" spans="1:14" hidden="1" x14ac:dyDescent="0.2">
      <c r="A1350" s="8" t="s">
        <v>1388</v>
      </c>
      <c r="B1350" s="9" t="s">
        <v>611</v>
      </c>
      <c r="C1350" s="10" t="s">
        <v>210</v>
      </c>
      <c r="D1350" s="9" t="s">
        <v>2079</v>
      </c>
      <c r="E1350" s="9" t="s">
        <v>1381</v>
      </c>
      <c r="F1350" s="11">
        <v>47048</v>
      </c>
      <c r="G1350" s="10" t="s">
        <v>24</v>
      </c>
      <c r="H1350" s="10" t="s">
        <v>25</v>
      </c>
      <c r="I1350" s="13"/>
      <c r="J1350" s="13"/>
      <c r="K1350" s="10" t="s">
        <v>26</v>
      </c>
      <c r="L1350" s="10" t="s">
        <v>27</v>
      </c>
      <c r="M1350" s="10" t="s">
        <v>28</v>
      </c>
      <c r="N1350" s="19">
        <v>1349</v>
      </c>
    </row>
    <row r="1351" spans="1:14" x14ac:dyDescent="0.2">
      <c r="A1351" s="8" t="s">
        <v>2486</v>
      </c>
      <c r="B1351" s="9" t="s">
        <v>760</v>
      </c>
      <c r="C1351" s="14"/>
      <c r="D1351" s="9" t="s">
        <v>591</v>
      </c>
      <c r="E1351" s="9" t="s">
        <v>677</v>
      </c>
      <c r="F1351" s="11">
        <v>47000</v>
      </c>
      <c r="G1351" s="10" t="s">
        <v>75</v>
      </c>
      <c r="H1351" s="10" t="s">
        <v>25</v>
      </c>
      <c r="I1351" s="12"/>
      <c r="J1351" s="12"/>
      <c r="K1351" s="10" t="s">
        <v>76</v>
      </c>
      <c r="L1351" s="10" t="s">
        <v>77</v>
      </c>
      <c r="M1351" s="10" t="s">
        <v>78</v>
      </c>
      <c r="N1351" s="19">
        <v>1350</v>
      </c>
    </row>
    <row r="1352" spans="1:14" x14ac:dyDescent="0.2">
      <c r="A1352" s="8" t="s">
        <v>2487</v>
      </c>
      <c r="B1352" s="9" t="s">
        <v>714</v>
      </c>
      <c r="C1352" s="10" t="s">
        <v>24</v>
      </c>
      <c r="D1352" s="9" t="s">
        <v>591</v>
      </c>
      <c r="E1352" s="9" t="s">
        <v>336</v>
      </c>
      <c r="F1352" s="11">
        <v>47000</v>
      </c>
      <c r="G1352" s="10" t="s">
        <v>24</v>
      </c>
      <c r="H1352" s="10" t="s">
        <v>25</v>
      </c>
      <c r="I1352" s="13"/>
      <c r="J1352" s="13"/>
      <c r="K1352" s="10" t="s">
        <v>541</v>
      </c>
      <c r="L1352" s="10" t="s">
        <v>77</v>
      </c>
      <c r="M1352" s="10" t="s">
        <v>78</v>
      </c>
      <c r="N1352" s="19">
        <v>1351</v>
      </c>
    </row>
    <row r="1353" spans="1:14" x14ac:dyDescent="0.2">
      <c r="A1353" s="8" t="s">
        <v>639</v>
      </c>
      <c r="B1353" s="9" t="s">
        <v>88</v>
      </c>
      <c r="C1353" s="10" t="s">
        <v>54</v>
      </c>
      <c r="D1353" s="9" t="s">
        <v>591</v>
      </c>
      <c r="E1353" s="9" t="s">
        <v>354</v>
      </c>
      <c r="F1353" s="11">
        <v>47000</v>
      </c>
      <c r="G1353" s="10" t="s">
        <v>75</v>
      </c>
      <c r="H1353" s="10" t="s">
        <v>25</v>
      </c>
      <c r="I1353" s="12"/>
      <c r="J1353" s="12"/>
      <c r="K1353" s="10" t="s">
        <v>76</v>
      </c>
      <c r="L1353" s="10" t="s">
        <v>77</v>
      </c>
      <c r="M1353" s="10" t="s">
        <v>78</v>
      </c>
      <c r="N1353" s="19">
        <v>1352</v>
      </c>
    </row>
    <row r="1354" spans="1:14" hidden="1" x14ac:dyDescent="0.2">
      <c r="A1354" s="27" t="s">
        <v>2488</v>
      </c>
      <c r="B1354" s="20" t="s">
        <v>1110</v>
      </c>
      <c r="C1354" s="22" t="s">
        <v>101</v>
      </c>
      <c r="D1354" s="20" t="s">
        <v>1753</v>
      </c>
      <c r="E1354" s="20" t="s">
        <v>463</v>
      </c>
      <c r="F1354" s="21">
        <f>SUM(40*52*22.56)</f>
        <v>46924.799999999996</v>
      </c>
      <c r="G1354" s="22" t="s">
        <v>216</v>
      </c>
      <c r="H1354" s="22" t="s">
        <v>25</v>
      </c>
      <c r="I1354" s="28"/>
      <c r="J1354" s="28"/>
      <c r="K1354" s="22" t="s">
        <v>26</v>
      </c>
      <c r="L1354" s="22" t="s">
        <v>27</v>
      </c>
      <c r="M1354" s="22" t="s">
        <v>28</v>
      </c>
      <c r="N1354" s="19">
        <v>1353</v>
      </c>
    </row>
    <row r="1355" spans="1:14" hidden="1" x14ac:dyDescent="0.2">
      <c r="A1355" s="27" t="s">
        <v>2489</v>
      </c>
      <c r="B1355" s="20" t="s">
        <v>935</v>
      </c>
      <c r="C1355" s="23" t="s">
        <v>31</v>
      </c>
      <c r="D1355" s="20" t="s">
        <v>2490</v>
      </c>
      <c r="E1355" s="20" t="s">
        <v>154</v>
      </c>
      <c r="F1355" s="21">
        <f>SUM(40*52*22.56)</f>
        <v>46924.799999999996</v>
      </c>
      <c r="G1355" s="22" t="s">
        <v>216</v>
      </c>
      <c r="H1355" s="23" t="s">
        <v>25</v>
      </c>
      <c r="I1355" s="26"/>
      <c r="J1355" s="26"/>
      <c r="K1355" s="23" t="s">
        <v>26</v>
      </c>
      <c r="L1355" s="22" t="s">
        <v>27</v>
      </c>
      <c r="M1355" s="22" t="s">
        <v>28</v>
      </c>
      <c r="N1355" s="19">
        <v>1354</v>
      </c>
    </row>
    <row r="1356" spans="1:14" hidden="1" x14ac:dyDescent="0.2">
      <c r="A1356" s="8" t="s">
        <v>2491</v>
      </c>
      <c r="B1356" s="9" t="s">
        <v>1131</v>
      </c>
      <c r="C1356" s="14"/>
      <c r="D1356" s="9" t="s">
        <v>1870</v>
      </c>
      <c r="E1356" s="9" t="s">
        <v>673</v>
      </c>
      <c r="F1356" s="11">
        <v>46920</v>
      </c>
      <c r="G1356" s="10" t="s">
        <v>24</v>
      </c>
      <c r="H1356" s="10" t="s">
        <v>25</v>
      </c>
      <c r="I1356" s="13"/>
      <c r="J1356" s="13"/>
      <c r="K1356" s="10" t="s">
        <v>26</v>
      </c>
      <c r="L1356" s="10" t="s">
        <v>27</v>
      </c>
      <c r="M1356" s="10" t="s">
        <v>28</v>
      </c>
      <c r="N1356" s="19">
        <v>1355</v>
      </c>
    </row>
    <row r="1357" spans="1:14" hidden="1" x14ac:dyDescent="0.2">
      <c r="A1357" s="8" t="s">
        <v>2492</v>
      </c>
      <c r="B1357" s="9" t="s">
        <v>1452</v>
      </c>
      <c r="C1357" s="10" t="s">
        <v>31</v>
      </c>
      <c r="D1357" s="9" t="s">
        <v>2079</v>
      </c>
      <c r="E1357" s="9" t="s">
        <v>1242</v>
      </c>
      <c r="F1357" s="11">
        <v>46716</v>
      </c>
      <c r="G1357" s="10" t="s">
        <v>24</v>
      </c>
      <c r="H1357" s="10" t="s">
        <v>25</v>
      </c>
      <c r="I1357" s="13"/>
      <c r="J1357" s="13"/>
      <c r="K1357" s="10" t="s">
        <v>26</v>
      </c>
      <c r="L1357" s="10" t="s">
        <v>27</v>
      </c>
      <c r="M1357" s="10" t="s">
        <v>28</v>
      </c>
      <c r="N1357" s="19">
        <v>1356</v>
      </c>
    </row>
    <row r="1358" spans="1:14" hidden="1" x14ac:dyDescent="0.2">
      <c r="A1358" s="27" t="s">
        <v>1732</v>
      </c>
      <c r="B1358" s="20" t="s">
        <v>1008</v>
      </c>
      <c r="C1358" s="22" t="s">
        <v>157</v>
      </c>
      <c r="D1358" s="20" t="s">
        <v>2493</v>
      </c>
      <c r="E1358" s="20" t="s">
        <v>1600</v>
      </c>
      <c r="F1358" s="21">
        <f>SUM(40*52*22.42)</f>
        <v>46633.600000000006</v>
      </c>
      <c r="G1358" s="22" t="s">
        <v>216</v>
      </c>
      <c r="H1358" s="22" t="s">
        <v>25</v>
      </c>
      <c r="I1358" s="28"/>
      <c r="J1358" s="28"/>
      <c r="K1358" s="22" t="s">
        <v>26</v>
      </c>
      <c r="L1358" s="22" t="s">
        <v>27</v>
      </c>
      <c r="M1358" s="22" t="s">
        <v>28</v>
      </c>
      <c r="N1358" s="19">
        <v>1357</v>
      </c>
    </row>
    <row r="1359" spans="1:14" x14ac:dyDescent="0.2">
      <c r="A1359" s="8" t="s">
        <v>2494</v>
      </c>
      <c r="B1359" s="9" t="s">
        <v>1437</v>
      </c>
      <c r="C1359" s="10" t="s">
        <v>186</v>
      </c>
      <c r="D1359" s="9" t="s">
        <v>591</v>
      </c>
      <c r="E1359" s="9" t="s">
        <v>328</v>
      </c>
      <c r="F1359" s="11">
        <v>46476</v>
      </c>
      <c r="G1359" s="10" t="s">
        <v>24</v>
      </c>
      <c r="H1359" s="10" t="s">
        <v>25</v>
      </c>
      <c r="I1359" s="13"/>
      <c r="J1359" s="13"/>
      <c r="K1359" s="10" t="s">
        <v>541</v>
      </c>
      <c r="L1359" s="10" t="s">
        <v>77</v>
      </c>
      <c r="M1359" s="10" t="s">
        <v>78</v>
      </c>
      <c r="N1359" s="19">
        <v>1358</v>
      </c>
    </row>
    <row r="1360" spans="1:14" x14ac:dyDescent="0.2">
      <c r="A1360" s="8" t="s">
        <v>2495</v>
      </c>
      <c r="B1360" s="9" t="s">
        <v>80</v>
      </c>
      <c r="C1360" s="10" t="s">
        <v>81</v>
      </c>
      <c r="D1360" s="9" t="s">
        <v>591</v>
      </c>
      <c r="E1360" s="9" t="s">
        <v>522</v>
      </c>
      <c r="F1360" s="11">
        <v>46428</v>
      </c>
      <c r="G1360" s="10" t="s">
        <v>24</v>
      </c>
      <c r="H1360" s="10" t="s">
        <v>25</v>
      </c>
      <c r="I1360" s="13"/>
      <c r="J1360" s="13"/>
      <c r="K1360" s="10" t="s">
        <v>541</v>
      </c>
      <c r="L1360" s="10" t="s">
        <v>77</v>
      </c>
      <c r="M1360" s="10" t="s">
        <v>78</v>
      </c>
      <c r="N1360" s="19">
        <v>1359</v>
      </c>
    </row>
    <row r="1361" spans="1:14" x14ac:dyDescent="0.2">
      <c r="A1361" s="8" t="s">
        <v>2496</v>
      </c>
      <c r="B1361" s="9" t="s">
        <v>467</v>
      </c>
      <c r="C1361" s="14"/>
      <c r="D1361" s="9" t="s">
        <v>591</v>
      </c>
      <c r="E1361" s="9" t="s">
        <v>529</v>
      </c>
      <c r="F1361" s="11">
        <v>46396</v>
      </c>
      <c r="G1361" s="10" t="s">
        <v>24</v>
      </c>
      <c r="H1361" s="10" t="s">
        <v>25</v>
      </c>
      <c r="I1361" s="13"/>
      <c r="J1361" s="13"/>
      <c r="K1361" s="10" t="s">
        <v>541</v>
      </c>
      <c r="L1361" s="10" t="s">
        <v>77</v>
      </c>
      <c r="M1361" s="10" t="s">
        <v>78</v>
      </c>
      <c r="N1361" s="19">
        <v>1360</v>
      </c>
    </row>
    <row r="1362" spans="1:14" hidden="1" x14ac:dyDescent="0.2">
      <c r="A1362" s="8" t="s">
        <v>2497</v>
      </c>
      <c r="B1362" s="9" t="s">
        <v>391</v>
      </c>
      <c r="C1362" s="10" t="s">
        <v>101</v>
      </c>
      <c r="D1362" s="9" t="s">
        <v>2055</v>
      </c>
      <c r="E1362" s="9" t="s">
        <v>673</v>
      </c>
      <c r="F1362" s="11">
        <v>46305</v>
      </c>
      <c r="G1362" s="10" t="s">
        <v>24</v>
      </c>
      <c r="H1362" s="10" t="s">
        <v>25</v>
      </c>
      <c r="I1362" s="13"/>
      <c r="J1362" s="13"/>
      <c r="K1362" s="10" t="s">
        <v>26</v>
      </c>
      <c r="L1362" s="10" t="s">
        <v>27</v>
      </c>
      <c r="M1362" s="10" t="s">
        <v>28</v>
      </c>
      <c r="N1362" s="19">
        <v>1361</v>
      </c>
    </row>
    <row r="1363" spans="1:14" x14ac:dyDescent="0.2">
      <c r="A1363" s="8" t="s">
        <v>817</v>
      </c>
      <c r="B1363" s="9" t="s">
        <v>362</v>
      </c>
      <c r="C1363" s="10" t="s">
        <v>31</v>
      </c>
      <c r="D1363" s="9" t="s">
        <v>591</v>
      </c>
      <c r="E1363" s="9" t="s">
        <v>354</v>
      </c>
      <c r="F1363" s="11">
        <v>46206</v>
      </c>
      <c r="G1363" s="10" t="s">
        <v>24</v>
      </c>
      <c r="H1363" s="10" t="s">
        <v>25</v>
      </c>
      <c r="I1363" s="13"/>
      <c r="J1363" s="13"/>
      <c r="K1363" s="10" t="s">
        <v>541</v>
      </c>
      <c r="L1363" s="10" t="s">
        <v>77</v>
      </c>
      <c r="M1363" s="10" t="s">
        <v>78</v>
      </c>
      <c r="N1363" s="19">
        <v>1362</v>
      </c>
    </row>
    <row r="1364" spans="1:14" x14ac:dyDescent="0.2">
      <c r="A1364" s="8" t="s">
        <v>2498</v>
      </c>
      <c r="B1364" s="9" t="s">
        <v>1766</v>
      </c>
      <c r="C1364" s="10" t="s">
        <v>54</v>
      </c>
      <c r="D1364" s="9" t="s">
        <v>591</v>
      </c>
      <c r="E1364" s="9" t="s">
        <v>324</v>
      </c>
      <c r="F1364" s="11">
        <v>46161</v>
      </c>
      <c r="G1364" s="10" t="s">
        <v>24</v>
      </c>
      <c r="H1364" s="10" t="s">
        <v>25</v>
      </c>
      <c r="I1364" s="13"/>
      <c r="J1364" s="13"/>
      <c r="K1364" s="10" t="s">
        <v>541</v>
      </c>
      <c r="L1364" s="10" t="s">
        <v>77</v>
      </c>
      <c r="M1364" s="10" t="s">
        <v>78</v>
      </c>
      <c r="N1364" s="19">
        <v>1363</v>
      </c>
    </row>
    <row r="1365" spans="1:14" hidden="1" x14ac:dyDescent="0.2">
      <c r="A1365" s="27" t="s">
        <v>2499</v>
      </c>
      <c r="B1365" s="20" t="s">
        <v>372</v>
      </c>
      <c r="C1365" s="22" t="s">
        <v>54</v>
      </c>
      <c r="D1365" s="20" t="s">
        <v>1753</v>
      </c>
      <c r="E1365" s="20" t="s">
        <v>663</v>
      </c>
      <c r="F1365" s="21">
        <f>SUM(40*52*22.19)</f>
        <v>46155.200000000004</v>
      </c>
      <c r="G1365" s="22" t="s">
        <v>216</v>
      </c>
      <c r="H1365" s="22" t="s">
        <v>25</v>
      </c>
      <c r="I1365" s="28"/>
      <c r="J1365" s="28"/>
      <c r="K1365" s="22" t="s">
        <v>26</v>
      </c>
      <c r="L1365" s="22" t="s">
        <v>27</v>
      </c>
      <c r="M1365" s="22" t="s">
        <v>28</v>
      </c>
      <c r="N1365" s="19">
        <v>1364</v>
      </c>
    </row>
    <row r="1366" spans="1:14" hidden="1" x14ac:dyDescent="0.2">
      <c r="A1366" s="27" t="s">
        <v>2500</v>
      </c>
      <c r="B1366" s="20" t="s">
        <v>1540</v>
      </c>
      <c r="C1366" s="22" t="s">
        <v>157</v>
      </c>
      <c r="D1366" s="24" t="s">
        <v>2501</v>
      </c>
      <c r="E1366" s="24" t="s">
        <v>797</v>
      </c>
      <c r="F1366" s="21">
        <f>SUM(40*52*22.12)</f>
        <v>46009.599999999999</v>
      </c>
      <c r="G1366" s="23" t="s">
        <v>216</v>
      </c>
      <c r="H1366" s="23" t="s">
        <v>25</v>
      </c>
      <c r="I1366" s="26"/>
      <c r="J1366" s="26"/>
      <c r="K1366" s="23" t="s">
        <v>26</v>
      </c>
      <c r="L1366" s="25" t="s">
        <v>27</v>
      </c>
      <c r="M1366" s="25" t="s">
        <v>28</v>
      </c>
      <c r="N1366" s="19">
        <v>1365</v>
      </c>
    </row>
    <row r="1367" spans="1:14" hidden="1" x14ac:dyDescent="0.2">
      <c r="A1367" s="27" t="s">
        <v>2502</v>
      </c>
      <c r="B1367" s="20" t="s">
        <v>448</v>
      </c>
      <c r="C1367" s="22" t="s">
        <v>41</v>
      </c>
      <c r="D1367" s="20" t="s">
        <v>2503</v>
      </c>
      <c r="E1367" s="20" t="s">
        <v>154</v>
      </c>
      <c r="F1367" s="21">
        <f>SUM(40*52*22.12)</f>
        <v>46009.599999999999</v>
      </c>
      <c r="G1367" s="22" t="s">
        <v>216</v>
      </c>
      <c r="H1367" s="23" t="s">
        <v>25</v>
      </c>
      <c r="I1367" s="26"/>
      <c r="J1367" s="26"/>
      <c r="K1367" s="23" t="s">
        <v>26</v>
      </c>
      <c r="L1367" s="22" t="s">
        <v>27</v>
      </c>
      <c r="M1367" s="22" t="s">
        <v>28</v>
      </c>
      <c r="N1367" s="19">
        <v>1366</v>
      </c>
    </row>
    <row r="1368" spans="1:14" hidden="1" x14ac:dyDescent="0.2">
      <c r="A1368" s="8" t="s">
        <v>2504</v>
      </c>
      <c r="B1368" s="9" t="s">
        <v>768</v>
      </c>
      <c r="C1368" s="10" t="s">
        <v>45</v>
      </c>
      <c r="D1368" s="9" t="s">
        <v>2505</v>
      </c>
      <c r="E1368" s="9" t="s">
        <v>401</v>
      </c>
      <c r="F1368" s="11">
        <v>46002</v>
      </c>
      <c r="G1368" s="10" t="s">
        <v>24</v>
      </c>
      <c r="H1368" s="10" t="s">
        <v>25</v>
      </c>
      <c r="I1368" s="13"/>
      <c r="J1368" s="13"/>
      <c r="K1368" s="10" t="s">
        <v>26</v>
      </c>
      <c r="L1368" s="10" t="s">
        <v>27</v>
      </c>
      <c r="M1368" s="10" t="s">
        <v>28</v>
      </c>
      <c r="N1368" s="19">
        <v>1367</v>
      </c>
    </row>
    <row r="1369" spans="1:14" hidden="1" x14ac:dyDescent="0.2">
      <c r="A1369" s="8" t="s">
        <v>745</v>
      </c>
      <c r="B1369" s="9" t="s">
        <v>2506</v>
      </c>
      <c r="C1369" s="10" t="s">
        <v>45</v>
      </c>
      <c r="D1369" s="9" t="s">
        <v>2079</v>
      </c>
      <c r="E1369" s="9" t="s">
        <v>1516</v>
      </c>
      <c r="F1369" s="13">
        <v>46002</v>
      </c>
      <c r="G1369" s="14" t="s">
        <v>24</v>
      </c>
      <c r="H1369" s="14" t="s">
        <v>25</v>
      </c>
      <c r="I1369" s="12"/>
      <c r="J1369" s="12"/>
      <c r="K1369" s="14" t="s">
        <v>26</v>
      </c>
      <c r="L1369" s="10" t="s">
        <v>27</v>
      </c>
      <c r="M1369" s="10" t="s">
        <v>28</v>
      </c>
      <c r="N1369" s="19">
        <v>1368</v>
      </c>
    </row>
    <row r="1370" spans="1:14" hidden="1" x14ac:dyDescent="0.2">
      <c r="A1370" s="8" t="s">
        <v>1144</v>
      </c>
      <c r="B1370" s="9" t="s">
        <v>736</v>
      </c>
      <c r="C1370" s="10" t="s">
        <v>31</v>
      </c>
      <c r="D1370" s="9" t="s">
        <v>2507</v>
      </c>
      <c r="E1370" s="9" t="s">
        <v>2508</v>
      </c>
      <c r="F1370" s="11">
        <v>46000</v>
      </c>
      <c r="G1370" s="10" t="s">
        <v>24</v>
      </c>
      <c r="H1370" s="18" t="s">
        <v>25</v>
      </c>
      <c r="I1370" s="12"/>
      <c r="J1370" s="12"/>
      <c r="K1370" s="10" t="s">
        <v>26</v>
      </c>
      <c r="L1370" s="10" t="s">
        <v>27</v>
      </c>
      <c r="M1370" s="10" t="s">
        <v>28</v>
      </c>
      <c r="N1370" s="19">
        <v>1369</v>
      </c>
    </row>
    <row r="1371" spans="1:14" x14ac:dyDescent="0.2">
      <c r="A1371" s="8" t="s">
        <v>2509</v>
      </c>
      <c r="B1371" s="9" t="s">
        <v>2510</v>
      </c>
      <c r="C1371" s="10" t="s">
        <v>31</v>
      </c>
      <c r="D1371" s="9" t="s">
        <v>591</v>
      </c>
      <c r="E1371" s="9" t="s">
        <v>336</v>
      </c>
      <c r="F1371" s="11">
        <v>46000</v>
      </c>
      <c r="G1371" s="10" t="s">
        <v>24</v>
      </c>
      <c r="H1371" s="10" t="s">
        <v>25</v>
      </c>
      <c r="I1371" s="13"/>
      <c r="J1371" s="13"/>
      <c r="K1371" s="10" t="s">
        <v>541</v>
      </c>
      <c r="L1371" s="10" t="s">
        <v>77</v>
      </c>
      <c r="M1371" s="10" t="s">
        <v>78</v>
      </c>
      <c r="N1371" s="19">
        <v>1370</v>
      </c>
    </row>
    <row r="1372" spans="1:14" x14ac:dyDescent="0.2">
      <c r="A1372" s="8" t="s">
        <v>2511</v>
      </c>
      <c r="B1372" s="9" t="s">
        <v>125</v>
      </c>
      <c r="C1372" s="10" t="s">
        <v>210</v>
      </c>
      <c r="D1372" s="9" t="s">
        <v>591</v>
      </c>
      <c r="E1372" s="9" t="s">
        <v>405</v>
      </c>
      <c r="F1372" s="11">
        <v>46000</v>
      </c>
      <c r="G1372" s="10" t="s">
        <v>24</v>
      </c>
      <c r="H1372" s="10" t="s">
        <v>25</v>
      </c>
      <c r="I1372" s="13"/>
      <c r="J1372" s="13"/>
      <c r="K1372" s="10" t="s">
        <v>541</v>
      </c>
      <c r="L1372" s="10" t="s">
        <v>77</v>
      </c>
      <c r="M1372" s="10" t="s">
        <v>78</v>
      </c>
      <c r="N1372" s="19">
        <v>1371</v>
      </c>
    </row>
    <row r="1373" spans="1:14" hidden="1" x14ac:dyDescent="0.2">
      <c r="A1373" s="27" t="s">
        <v>2512</v>
      </c>
      <c r="B1373" s="20" t="s">
        <v>209</v>
      </c>
      <c r="C1373" s="22" t="s">
        <v>136</v>
      </c>
      <c r="D1373" s="20" t="s">
        <v>2513</v>
      </c>
      <c r="E1373" s="20" t="s">
        <v>797</v>
      </c>
      <c r="F1373" s="21">
        <f>SUM(40*52*22.1)</f>
        <v>45968</v>
      </c>
      <c r="G1373" s="22" t="s">
        <v>216</v>
      </c>
      <c r="H1373" s="22" t="s">
        <v>25</v>
      </c>
      <c r="I1373" s="28"/>
      <c r="J1373" s="28"/>
      <c r="K1373" s="22" t="s">
        <v>26</v>
      </c>
      <c r="L1373" s="22" t="s">
        <v>27</v>
      </c>
      <c r="M1373" s="22" t="s">
        <v>28</v>
      </c>
      <c r="N1373" s="19">
        <v>1372</v>
      </c>
    </row>
    <row r="1374" spans="1:14" hidden="1" x14ac:dyDescent="0.2">
      <c r="A1374" s="27" t="s">
        <v>2514</v>
      </c>
      <c r="B1374" s="20" t="s">
        <v>650</v>
      </c>
      <c r="C1374" s="22" t="s">
        <v>186</v>
      </c>
      <c r="D1374" s="20" t="s">
        <v>2515</v>
      </c>
      <c r="E1374" s="20" t="s">
        <v>830</v>
      </c>
      <c r="F1374" s="21">
        <f>SUM(40*52*22.07)</f>
        <v>45905.599999999999</v>
      </c>
      <c r="G1374" s="22" t="s">
        <v>216</v>
      </c>
      <c r="H1374" s="22" t="s">
        <v>25</v>
      </c>
      <c r="I1374" s="28"/>
      <c r="J1374" s="28"/>
      <c r="K1374" s="22" t="s">
        <v>26</v>
      </c>
      <c r="L1374" s="22" t="s">
        <v>27</v>
      </c>
      <c r="M1374" s="22" t="s">
        <v>28</v>
      </c>
      <c r="N1374" s="19">
        <v>1373</v>
      </c>
    </row>
    <row r="1375" spans="1:14" hidden="1" x14ac:dyDescent="0.2">
      <c r="A1375" s="8" t="s">
        <v>2471</v>
      </c>
      <c r="B1375" s="9" t="s">
        <v>2516</v>
      </c>
      <c r="C1375" s="10" t="s">
        <v>31</v>
      </c>
      <c r="D1375" s="9" t="s">
        <v>2079</v>
      </c>
      <c r="E1375" s="9" t="s">
        <v>67</v>
      </c>
      <c r="F1375" s="11">
        <v>45900</v>
      </c>
      <c r="G1375" s="14" t="s">
        <v>24</v>
      </c>
      <c r="H1375" s="14" t="s">
        <v>25</v>
      </c>
      <c r="I1375" s="12"/>
      <c r="J1375" s="12"/>
      <c r="K1375" s="14" t="s">
        <v>26</v>
      </c>
      <c r="L1375" s="10" t="s">
        <v>27</v>
      </c>
      <c r="M1375" s="10" t="s">
        <v>28</v>
      </c>
      <c r="N1375" s="19">
        <v>1374</v>
      </c>
    </row>
    <row r="1376" spans="1:14" hidden="1" x14ac:dyDescent="0.2">
      <c r="A1376" s="8" t="s">
        <v>2517</v>
      </c>
      <c r="B1376" s="9" t="s">
        <v>1071</v>
      </c>
      <c r="C1376" s="10" t="s">
        <v>157</v>
      </c>
      <c r="D1376" s="9" t="s">
        <v>2030</v>
      </c>
      <c r="E1376" s="9" t="s">
        <v>2031</v>
      </c>
      <c r="F1376" s="13">
        <v>45900</v>
      </c>
      <c r="G1376" s="10" t="s">
        <v>216</v>
      </c>
      <c r="H1376" s="18" t="s">
        <v>25</v>
      </c>
      <c r="I1376" s="12"/>
      <c r="J1376" s="12"/>
      <c r="K1376" s="18" t="s">
        <v>1446</v>
      </c>
      <c r="L1376" s="14" t="s">
        <v>27</v>
      </c>
      <c r="M1376" s="14" t="s">
        <v>28</v>
      </c>
      <c r="N1376" s="19">
        <v>1375</v>
      </c>
    </row>
    <row r="1377" spans="1:14" hidden="1" x14ac:dyDescent="0.2">
      <c r="A1377" s="27" t="s">
        <v>2518</v>
      </c>
      <c r="B1377" s="20" t="s">
        <v>268</v>
      </c>
      <c r="C1377" s="22" t="s">
        <v>157</v>
      </c>
      <c r="D1377" s="20" t="s">
        <v>2519</v>
      </c>
      <c r="E1377" s="20" t="s">
        <v>179</v>
      </c>
      <c r="F1377" s="21">
        <f>SUM(40*52*22.05)</f>
        <v>45864</v>
      </c>
      <c r="G1377" s="22" t="s">
        <v>216</v>
      </c>
      <c r="H1377" s="23" t="s">
        <v>25</v>
      </c>
      <c r="I1377" s="26"/>
      <c r="J1377" s="26"/>
      <c r="K1377" s="23" t="s">
        <v>26</v>
      </c>
      <c r="L1377" s="22" t="s">
        <v>27</v>
      </c>
      <c r="M1377" s="22" t="s">
        <v>28</v>
      </c>
      <c r="N1377" s="19">
        <v>1376</v>
      </c>
    </row>
    <row r="1378" spans="1:14" hidden="1" x14ac:dyDescent="0.2">
      <c r="A1378" s="27" t="s">
        <v>2520</v>
      </c>
      <c r="B1378" s="20" t="s">
        <v>469</v>
      </c>
      <c r="C1378" s="22" t="s">
        <v>101</v>
      </c>
      <c r="D1378" s="20" t="s">
        <v>2521</v>
      </c>
      <c r="E1378" s="20" t="s">
        <v>324</v>
      </c>
      <c r="F1378" s="21">
        <f>SUM(40*52*22.05)</f>
        <v>45864</v>
      </c>
      <c r="G1378" s="22" t="s">
        <v>216</v>
      </c>
      <c r="H1378" s="22" t="s">
        <v>25</v>
      </c>
      <c r="I1378" s="28"/>
      <c r="J1378" s="28"/>
      <c r="K1378" s="22" t="s">
        <v>26</v>
      </c>
      <c r="L1378" s="22" t="s">
        <v>27</v>
      </c>
      <c r="M1378" s="22" t="s">
        <v>28</v>
      </c>
      <c r="N1378" s="19">
        <v>1377</v>
      </c>
    </row>
    <row r="1379" spans="1:14" hidden="1" x14ac:dyDescent="0.2">
      <c r="A1379" s="8" t="s">
        <v>1319</v>
      </c>
      <c r="B1379" s="9" t="s">
        <v>192</v>
      </c>
      <c r="C1379" s="10" t="s">
        <v>136</v>
      </c>
      <c r="D1379" s="9" t="s">
        <v>2079</v>
      </c>
      <c r="E1379" s="9" t="s">
        <v>188</v>
      </c>
      <c r="F1379" s="11">
        <v>45856</v>
      </c>
      <c r="G1379" s="10" t="s">
        <v>24</v>
      </c>
      <c r="H1379" s="10" t="s">
        <v>25</v>
      </c>
      <c r="I1379" s="13"/>
      <c r="J1379" s="13"/>
      <c r="K1379" s="10" t="s">
        <v>26</v>
      </c>
      <c r="L1379" s="10" t="s">
        <v>27</v>
      </c>
      <c r="M1379" s="10" t="s">
        <v>28</v>
      </c>
      <c r="N1379" s="19">
        <v>1378</v>
      </c>
    </row>
    <row r="1380" spans="1:14" hidden="1" x14ac:dyDescent="0.2">
      <c r="A1380" s="8" t="s">
        <v>2522</v>
      </c>
      <c r="B1380" s="9" t="s">
        <v>2523</v>
      </c>
      <c r="C1380" s="10" t="s">
        <v>31</v>
      </c>
      <c r="D1380" s="9" t="s">
        <v>2524</v>
      </c>
      <c r="E1380" s="9" t="s">
        <v>2525</v>
      </c>
      <c r="F1380" s="11">
        <v>45669</v>
      </c>
      <c r="G1380" s="10" t="s">
        <v>216</v>
      </c>
      <c r="H1380" s="14" t="s">
        <v>25</v>
      </c>
      <c r="I1380" s="12"/>
      <c r="J1380" s="12"/>
      <c r="K1380" s="14" t="s">
        <v>1446</v>
      </c>
      <c r="L1380" s="10" t="s">
        <v>27</v>
      </c>
      <c r="M1380" s="10" t="s">
        <v>28</v>
      </c>
      <c r="N1380" s="19">
        <v>1379</v>
      </c>
    </row>
    <row r="1381" spans="1:14" hidden="1" x14ac:dyDescent="0.2">
      <c r="A1381" s="27" t="s">
        <v>2526</v>
      </c>
      <c r="B1381" s="20" t="s">
        <v>1276</v>
      </c>
      <c r="C1381" s="22" t="s">
        <v>197</v>
      </c>
      <c r="D1381" s="20" t="s">
        <v>2527</v>
      </c>
      <c r="E1381" s="20" t="s">
        <v>1479</v>
      </c>
      <c r="F1381" s="21">
        <f>SUM(40*52*21.94)</f>
        <v>45635.200000000004</v>
      </c>
      <c r="G1381" s="22" t="s">
        <v>216</v>
      </c>
      <c r="H1381" s="22" t="s">
        <v>25</v>
      </c>
      <c r="I1381" s="26"/>
      <c r="J1381" s="26"/>
      <c r="K1381" s="22" t="s">
        <v>26</v>
      </c>
      <c r="L1381" s="22" t="s">
        <v>27</v>
      </c>
      <c r="M1381" s="22" t="s">
        <v>28</v>
      </c>
      <c r="N1381" s="19">
        <v>1380</v>
      </c>
    </row>
    <row r="1382" spans="1:14" hidden="1" x14ac:dyDescent="0.2">
      <c r="A1382" s="8" t="s">
        <v>1910</v>
      </c>
      <c r="B1382" s="9" t="s">
        <v>2528</v>
      </c>
      <c r="C1382" s="14"/>
      <c r="D1382" s="17" t="s">
        <v>2529</v>
      </c>
      <c r="E1382" s="17" t="s">
        <v>2530</v>
      </c>
      <c r="F1382" s="13">
        <v>45598</v>
      </c>
      <c r="G1382" s="10" t="s">
        <v>24</v>
      </c>
      <c r="H1382" s="18" t="s">
        <v>25</v>
      </c>
      <c r="I1382" s="12"/>
      <c r="J1382" s="12"/>
      <c r="K1382" s="14" t="s">
        <v>26</v>
      </c>
      <c r="L1382" s="14" t="s">
        <v>27</v>
      </c>
      <c r="M1382" s="10" t="s">
        <v>28</v>
      </c>
      <c r="N1382" s="19">
        <v>1381</v>
      </c>
    </row>
    <row r="1383" spans="1:14" hidden="1" x14ac:dyDescent="0.2">
      <c r="A1383" s="8" t="s">
        <v>501</v>
      </c>
      <c r="B1383" s="9" t="s">
        <v>2005</v>
      </c>
      <c r="C1383" s="14"/>
      <c r="D1383" s="9" t="s">
        <v>2531</v>
      </c>
      <c r="E1383" s="9" t="s">
        <v>1646</v>
      </c>
      <c r="F1383" s="11">
        <v>45597</v>
      </c>
      <c r="G1383" s="10" t="s">
        <v>24</v>
      </c>
      <c r="H1383" s="10" t="s">
        <v>25</v>
      </c>
      <c r="I1383" s="13"/>
      <c r="J1383" s="13"/>
      <c r="K1383" s="10" t="s">
        <v>26</v>
      </c>
      <c r="L1383" s="10" t="s">
        <v>27</v>
      </c>
      <c r="M1383" s="10" t="s">
        <v>28</v>
      </c>
      <c r="N1383" s="19">
        <v>1382</v>
      </c>
    </row>
    <row r="1384" spans="1:14" hidden="1" x14ac:dyDescent="0.2">
      <c r="A1384" s="29" t="s">
        <v>433</v>
      </c>
      <c r="B1384" s="24" t="s">
        <v>2532</v>
      </c>
      <c r="C1384" s="25" t="s">
        <v>101</v>
      </c>
      <c r="D1384" s="24" t="s">
        <v>2533</v>
      </c>
      <c r="E1384" s="24" t="s">
        <v>493</v>
      </c>
      <c r="F1384" s="21">
        <f>SUM(40*52*21.83)</f>
        <v>45406.399999999994</v>
      </c>
      <c r="G1384" s="25" t="s">
        <v>216</v>
      </c>
      <c r="H1384" s="25" t="s">
        <v>25</v>
      </c>
      <c r="I1384" s="28"/>
      <c r="J1384" s="28"/>
      <c r="K1384" s="25" t="s">
        <v>26</v>
      </c>
      <c r="L1384" s="25" t="s">
        <v>27</v>
      </c>
      <c r="M1384" s="25" t="s">
        <v>28</v>
      </c>
      <c r="N1384" s="19">
        <v>1383</v>
      </c>
    </row>
    <row r="1385" spans="1:14" hidden="1" x14ac:dyDescent="0.2">
      <c r="A1385" s="27" t="s">
        <v>2534</v>
      </c>
      <c r="B1385" s="20" t="s">
        <v>125</v>
      </c>
      <c r="C1385" s="25" t="s">
        <v>24</v>
      </c>
      <c r="D1385" s="20" t="s">
        <v>2535</v>
      </c>
      <c r="E1385" s="20" t="s">
        <v>1267</v>
      </c>
      <c r="F1385" s="21">
        <f>SUM(40*52*21.82)</f>
        <v>45385.599999999999</v>
      </c>
      <c r="G1385" s="25" t="s">
        <v>216</v>
      </c>
      <c r="H1385" s="25" t="s">
        <v>25</v>
      </c>
      <c r="I1385" s="26"/>
      <c r="J1385" s="26"/>
      <c r="K1385" s="25" t="s">
        <v>26</v>
      </c>
      <c r="L1385" s="22" t="s">
        <v>27</v>
      </c>
      <c r="M1385" s="22" t="s">
        <v>28</v>
      </c>
      <c r="N1385" s="19">
        <v>1384</v>
      </c>
    </row>
    <row r="1386" spans="1:14" hidden="1" x14ac:dyDescent="0.2">
      <c r="A1386" s="8" t="s">
        <v>2536</v>
      </c>
      <c r="B1386" s="9" t="s">
        <v>378</v>
      </c>
      <c r="C1386" s="10" t="s">
        <v>54</v>
      </c>
      <c r="D1386" s="9" t="s">
        <v>2537</v>
      </c>
      <c r="E1386" s="9" t="s">
        <v>2538</v>
      </c>
      <c r="F1386" s="11">
        <v>45360</v>
      </c>
      <c r="G1386" s="10" t="s">
        <v>24</v>
      </c>
      <c r="H1386" s="10" t="s">
        <v>25</v>
      </c>
      <c r="I1386" s="13"/>
      <c r="J1386" s="13"/>
      <c r="K1386" s="10" t="s">
        <v>1446</v>
      </c>
      <c r="L1386" s="10" t="s">
        <v>27</v>
      </c>
      <c r="M1386" s="10" t="s">
        <v>28</v>
      </c>
      <c r="N1386" s="19">
        <v>1385</v>
      </c>
    </row>
    <row r="1387" spans="1:14" hidden="1" x14ac:dyDescent="0.2">
      <c r="A1387" s="27" t="s">
        <v>2539</v>
      </c>
      <c r="B1387" s="20" t="s">
        <v>1435</v>
      </c>
      <c r="C1387" s="22" t="s">
        <v>157</v>
      </c>
      <c r="D1387" s="20" t="s">
        <v>2540</v>
      </c>
      <c r="E1387" s="20" t="s">
        <v>51</v>
      </c>
      <c r="F1387" s="28">
        <f>SUM(40*52*21.7)</f>
        <v>45136</v>
      </c>
      <c r="G1387" s="22" t="s">
        <v>216</v>
      </c>
      <c r="H1387" s="25" t="s">
        <v>25</v>
      </c>
      <c r="I1387" s="26"/>
      <c r="J1387" s="26"/>
      <c r="K1387" s="25" t="s">
        <v>26</v>
      </c>
      <c r="L1387" s="22" t="s">
        <v>27</v>
      </c>
      <c r="M1387" s="22" t="s">
        <v>28</v>
      </c>
      <c r="N1387" s="19">
        <v>1386</v>
      </c>
    </row>
    <row r="1388" spans="1:14" x14ac:dyDescent="0.2">
      <c r="A1388" s="8" t="s">
        <v>2541</v>
      </c>
      <c r="B1388" s="9" t="s">
        <v>448</v>
      </c>
      <c r="C1388" s="10" t="s">
        <v>54</v>
      </c>
      <c r="D1388" s="9" t="s">
        <v>591</v>
      </c>
      <c r="E1388" s="9" t="s">
        <v>466</v>
      </c>
      <c r="F1388" s="11">
        <v>45097</v>
      </c>
      <c r="G1388" s="10" t="s">
        <v>24</v>
      </c>
      <c r="H1388" s="10" t="s">
        <v>25</v>
      </c>
      <c r="I1388" s="13"/>
      <c r="J1388" s="13"/>
      <c r="K1388" s="10" t="s">
        <v>541</v>
      </c>
      <c r="L1388" s="10" t="s">
        <v>77</v>
      </c>
      <c r="M1388" s="10" t="s">
        <v>78</v>
      </c>
      <c r="N1388" s="19">
        <v>1387</v>
      </c>
    </row>
    <row r="1389" spans="1:14" x14ac:dyDescent="0.2">
      <c r="A1389" s="8" t="s">
        <v>2542</v>
      </c>
      <c r="B1389" s="9" t="s">
        <v>423</v>
      </c>
      <c r="C1389" s="10" t="s">
        <v>41</v>
      </c>
      <c r="D1389" s="9" t="s">
        <v>591</v>
      </c>
      <c r="E1389" s="9" t="s">
        <v>566</v>
      </c>
      <c r="F1389" s="11">
        <v>45053</v>
      </c>
      <c r="G1389" s="10" t="s">
        <v>24</v>
      </c>
      <c r="H1389" s="10" t="s">
        <v>25</v>
      </c>
      <c r="I1389" s="12"/>
      <c r="J1389" s="12"/>
      <c r="K1389" s="10" t="s">
        <v>541</v>
      </c>
      <c r="L1389" s="10" t="s">
        <v>77</v>
      </c>
      <c r="M1389" s="10" t="s">
        <v>78</v>
      </c>
      <c r="N1389" s="19">
        <v>1388</v>
      </c>
    </row>
    <row r="1390" spans="1:14" x14ac:dyDescent="0.2">
      <c r="A1390" s="8" t="s">
        <v>2543</v>
      </c>
      <c r="B1390" s="9" t="s">
        <v>1530</v>
      </c>
      <c r="C1390" s="10" t="s">
        <v>157</v>
      </c>
      <c r="D1390" s="9" t="s">
        <v>591</v>
      </c>
      <c r="E1390" s="9" t="s">
        <v>297</v>
      </c>
      <c r="F1390" s="11">
        <v>45048</v>
      </c>
      <c r="G1390" s="10" t="s">
        <v>24</v>
      </c>
      <c r="H1390" s="10" t="s">
        <v>25</v>
      </c>
      <c r="I1390" s="11">
        <v>1500</v>
      </c>
      <c r="J1390" s="13"/>
      <c r="K1390" s="10" t="s">
        <v>541</v>
      </c>
      <c r="L1390" s="10" t="s">
        <v>77</v>
      </c>
      <c r="M1390" s="10" t="s">
        <v>78</v>
      </c>
      <c r="N1390" s="19">
        <v>1389</v>
      </c>
    </row>
    <row r="1391" spans="1:14" hidden="1" x14ac:dyDescent="0.2">
      <c r="A1391" s="8" t="s">
        <v>2544</v>
      </c>
      <c r="B1391" s="9" t="s">
        <v>795</v>
      </c>
      <c r="C1391" s="10" t="s">
        <v>210</v>
      </c>
      <c r="D1391" s="9" t="s">
        <v>2531</v>
      </c>
      <c r="E1391" s="9" t="s">
        <v>1646</v>
      </c>
      <c r="F1391" s="11">
        <v>45043</v>
      </c>
      <c r="G1391" s="14" t="s">
        <v>24</v>
      </c>
      <c r="H1391" s="14" t="s">
        <v>25</v>
      </c>
      <c r="I1391" s="12"/>
      <c r="J1391" s="12"/>
      <c r="K1391" s="14" t="s">
        <v>26</v>
      </c>
      <c r="L1391" s="10" t="s">
        <v>27</v>
      </c>
      <c r="M1391" s="10" t="s">
        <v>28</v>
      </c>
      <c r="N1391" s="19">
        <v>1390</v>
      </c>
    </row>
    <row r="1392" spans="1:14" hidden="1" x14ac:dyDescent="0.2">
      <c r="A1392" s="8" t="s">
        <v>2545</v>
      </c>
      <c r="B1392" s="9" t="s">
        <v>1008</v>
      </c>
      <c r="C1392" s="14"/>
      <c r="D1392" s="9" t="s">
        <v>2531</v>
      </c>
      <c r="E1392" s="9" t="s">
        <v>1646</v>
      </c>
      <c r="F1392" s="11">
        <v>45043</v>
      </c>
      <c r="G1392" s="10" t="s">
        <v>24</v>
      </c>
      <c r="H1392" s="10" t="s">
        <v>25</v>
      </c>
      <c r="I1392" s="13"/>
      <c r="J1392" s="13"/>
      <c r="K1392" s="10" t="s">
        <v>26</v>
      </c>
      <c r="L1392" s="10" t="s">
        <v>27</v>
      </c>
      <c r="M1392" s="10" t="s">
        <v>28</v>
      </c>
      <c r="N1392" s="19">
        <v>1391</v>
      </c>
    </row>
    <row r="1393" spans="1:14" hidden="1" x14ac:dyDescent="0.2">
      <c r="A1393" s="27" t="s">
        <v>2546</v>
      </c>
      <c r="B1393" s="20" t="s">
        <v>1051</v>
      </c>
      <c r="C1393" s="25" t="s">
        <v>24</v>
      </c>
      <c r="D1393" s="20" t="s">
        <v>2547</v>
      </c>
      <c r="E1393" s="20" t="s">
        <v>1927</v>
      </c>
      <c r="F1393" s="21">
        <f>SUM(40*52*21.64)</f>
        <v>45011.200000000004</v>
      </c>
      <c r="G1393" s="22" t="s">
        <v>216</v>
      </c>
      <c r="H1393" s="25" t="s">
        <v>25</v>
      </c>
      <c r="I1393" s="26"/>
      <c r="J1393" s="26"/>
      <c r="K1393" s="25" t="s">
        <v>26</v>
      </c>
      <c r="L1393" s="22" t="s">
        <v>27</v>
      </c>
      <c r="M1393" s="22" t="s">
        <v>28</v>
      </c>
      <c r="N1393" s="19">
        <v>1392</v>
      </c>
    </row>
    <row r="1394" spans="1:14" hidden="1" x14ac:dyDescent="0.2">
      <c r="A1394" s="27" t="s">
        <v>2548</v>
      </c>
      <c r="B1394" s="20" t="s">
        <v>1432</v>
      </c>
      <c r="C1394" s="22" t="s">
        <v>54</v>
      </c>
      <c r="D1394" s="20" t="s">
        <v>2549</v>
      </c>
      <c r="E1394" s="20" t="s">
        <v>1556</v>
      </c>
      <c r="F1394" s="21">
        <f>SUM(40*52*21.64)</f>
        <v>45011.200000000004</v>
      </c>
      <c r="G1394" s="22" t="s">
        <v>216</v>
      </c>
      <c r="H1394" s="22" t="s">
        <v>25</v>
      </c>
      <c r="I1394" s="28"/>
      <c r="J1394" s="28"/>
      <c r="K1394" s="22" t="s">
        <v>26</v>
      </c>
      <c r="L1394" s="22" t="s">
        <v>27</v>
      </c>
      <c r="M1394" s="22" t="s">
        <v>28</v>
      </c>
      <c r="N1394" s="19">
        <v>1393</v>
      </c>
    </row>
    <row r="1395" spans="1:14" x14ac:dyDescent="0.2">
      <c r="A1395" s="8" t="s">
        <v>1272</v>
      </c>
      <c r="B1395" s="9" t="s">
        <v>760</v>
      </c>
      <c r="C1395" s="10" t="s">
        <v>31</v>
      </c>
      <c r="D1395" s="9" t="s">
        <v>591</v>
      </c>
      <c r="E1395" s="9" t="s">
        <v>324</v>
      </c>
      <c r="F1395" s="11">
        <v>45000</v>
      </c>
      <c r="G1395" s="10" t="s">
        <v>75</v>
      </c>
      <c r="H1395" s="10" t="s">
        <v>25</v>
      </c>
      <c r="I1395" s="13"/>
      <c r="J1395" s="13"/>
      <c r="K1395" s="10" t="s">
        <v>76</v>
      </c>
      <c r="L1395" s="10" t="s">
        <v>77</v>
      </c>
      <c r="M1395" s="10" t="s">
        <v>78</v>
      </c>
      <c r="N1395" s="19">
        <v>1394</v>
      </c>
    </row>
    <row r="1396" spans="1:14" x14ac:dyDescent="0.2">
      <c r="A1396" s="8" t="s">
        <v>1898</v>
      </c>
      <c r="B1396" s="9" t="s">
        <v>2550</v>
      </c>
      <c r="C1396" s="14"/>
      <c r="D1396" s="9" t="s">
        <v>591</v>
      </c>
      <c r="E1396" s="9" t="s">
        <v>376</v>
      </c>
      <c r="F1396" s="11">
        <v>45000</v>
      </c>
      <c r="G1396" s="10" t="s">
        <v>24</v>
      </c>
      <c r="H1396" s="10" t="s">
        <v>25</v>
      </c>
      <c r="I1396" s="13"/>
      <c r="J1396" s="13"/>
      <c r="K1396" s="10" t="s">
        <v>541</v>
      </c>
      <c r="L1396" s="10" t="s">
        <v>77</v>
      </c>
      <c r="M1396" s="10" t="s">
        <v>78</v>
      </c>
      <c r="N1396" s="19">
        <v>1395</v>
      </c>
    </row>
    <row r="1397" spans="1:14" hidden="1" x14ac:dyDescent="0.2">
      <c r="A1397" s="27" t="s">
        <v>1302</v>
      </c>
      <c r="B1397" s="20" t="s">
        <v>2551</v>
      </c>
      <c r="C1397" s="22" t="s">
        <v>157</v>
      </c>
      <c r="D1397" s="20" t="s">
        <v>2552</v>
      </c>
      <c r="E1397" s="20" t="s">
        <v>514</v>
      </c>
      <c r="F1397" s="21">
        <f>SUM(40*52*21.53)</f>
        <v>44782.400000000001</v>
      </c>
      <c r="G1397" s="22" t="s">
        <v>216</v>
      </c>
      <c r="H1397" s="22" t="s">
        <v>25</v>
      </c>
      <c r="I1397" s="28"/>
      <c r="J1397" s="28"/>
      <c r="K1397" s="22" t="s">
        <v>26</v>
      </c>
      <c r="L1397" s="22" t="s">
        <v>27</v>
      </c>
      <c r="M1397" s="22" t="s">
        <v>28</v>
      </c>
      <c r="N1397" s="19">
        <v>1396</v>
      </c>
    </row>
    <row r="1398" spans="1:14" hidden="1" x14ac:dyDescent="0.2">
      <c r="A1398" s="27" t="s">
        <v>105</v>
      </c>
      <c r="B1398" s="20" t="s">
        <v>2350</v>
      </c>
      <c r="C1398" s="22" t="s">
        <v>157</v>
      </c>
      <c r="D1398" s="20" t="s">
        <v>2553</v>
      </c>
      <c r="E1398" s="20" t="s">
        <v>514</v>
      </c>
      <c r="F1398" s="21">
        <f>SUM(40*52*21.53)</f>
        <v>44782.400000000001</v>
      </c>
      <c r="G1398" s="22" t="s">
        <v>216</v>
      </c>
      <c r="H1398" s="22" t="s">
        <v>25</v>
      </c>
      <c r="I1398" s="26"/>
      <c r="J1398" s="26"/>
      <c r="K1398" s="22" t="s">
        <v>26</v>
      </c>
      <c r="L1398" s="22" t="s">
        <v>27</v>
      </c>
      <c r="M1398" s="22" t="s">
        <v>28</v>
      </c>
      <c r="N1398" s="19">
        <v>1397</v>
      </c>
    </row>
    <row r="1399" spans="1:14" x14ac:dyDescent="0.2">
      <c r="A1399" s="8" t="s">
        <v>2554</v>
      </c>
      <c r="B1399" s="9" t="s">
        <v>300</v>
      </c>
      <c r="C1399" s="18" t="s">
        <v>24</v>
      </c>
      <c r="D1399" s="9" t="s">
        <v>591</v>
      </c>
      <c r="E1399" s="9" t="s">
        <v>529</v>
      </c>
      <c r="F1399" s="11">
        <v>44669</v>
      </c>
      <c r="G1399" s="18" t="s">
        <v>24</v>
      </c>
      <c r="H1399" s="18" t="s">
        <v>25</v>
      </c>
      <c r="I1399" s="12"/>
      <c r="J1399" s="12"/>
      <c r="K1399" s="18" t="s">
        <v>541</v>
      </c>
      <c r="L1399" s="10" t="s">
        <v>77</v>
      </c>
      <c r="M1399" s="10" t="s">
        <v>78</v>
      </c>
      <c r="N1399" s="19">
        <v>1398</v>
      </c>
    </row>
    <row r="1400" spans="1:14" hidden="1" x14ac:dyDescent="0.2">
      <c r="A1400" s="27" t="s">
        <v>1404</v>
      </c>
      <c r="B1400" s="20" t="s">
        <v>391</v>
      </c>
      <c r="C1400" s="22" t="s">
        <v>186</v>
      </c>
      <c r="D1400" s="20" t="s">
        <v>2555</v>
      </c>
      <c r="E1400" s="20" t="s">
        <v>519</v>
      </c>
      <c r="F1400" s="21">
        <f>SUM(40*52*21.45)</f>
        <v>44616</v>
      </c>
      <c r="G1400" s="22" t="s">
        <v>216</v>
      </c>
      <c r="H1400" s="22" t="s">
        <v>25</v>
      </c>
      <c r="I1400" s="21"/>
      <c r="J1400" s="28"/>
      <c r="K1400" s="22" t="s">
        <v>26</v>
      </c>
      <c r="L1400" s="22" t="s">
        <v>27</v>
      </c>
      <c r="M1400" s="22" t="s">
        <v>28</v>
      </c>
      <c r="N1400" s="19">
        <v>1399</v>
      </c>
    </row>
    <row r="1401" spans="1:14" x14ac:dyDescent="0.2">
      <c r="A1401" s="8" t="s">
        <v>2556</v>
      </c>
      <c r="B1401" s="9" t="s">
        <v>1456</v>
      </c>
      <c r="C1401" s="10" t="s">
        <v>41</v>
      </c>
      <c r="D1401" s="9" t="s">
        <v>591</v>
      </c>
      <c r="E1401" s="9" t="s">
        <v>677</v>
      </c>
      <c r="F1401" s="11">
        <v>44500</v>
      </c>
      <c r="G1401" s="10" t="s">
        <v>24</v>
      </c>
      <c r="H1401" s="10" t="s">
        <v>25</v>
      </c>
      <c r="I1401" s="13"/>
      <c r="J1401" s="13"/>
      <c r="K1401" s="10" t="s">
        <v>541</v>
      </c>
      <c r="L1401" s="10" t="s">
        <v>77</v>
      </c>
      <c r="M1401" s="10" t="s">
        <v>78</v>
      </c>
      <c r="N1401" s="19">
        <v>1400</v>
      </c>
    </row>
    <row r="1402" spans="1:14" x14ac:dyDescent="0.2">
      <c r="A1402" s="8" t="s">
        <v>1951</v>
      </c>
      <c r="B1402" s="9" t="s">
        <v>593</v>
      </c>
      <c r="C1402" s="14"/>
      <c r="D1402" s="9" t="s">
        <v>591</v>
      </c>
      <c r="E1402" s="9" t="s">
        <v>466</v>
      </c>
      <c r="F1402" s="11">
        <v>44500</v>
      </c>
      <c r="G1402" s="10" t="s">
        <v>24</v>
      </c>
      <c r="H1402" s="10" t="s">
        <v>25</v>
      </c>
      <c r="I1402" s="13"/>
      <c r="J1402" s="13"/>
      <c r="K1402" s="10" t="s">
        <v>541</v>
      </c>
      <c r="L1402" s="10" t="s">
        <v>77</v>
      </c>
      <c r="M1402" s="10" t="s">
        <v>78</v>
      </c>
      <c r="N1402" s="19">
        <v>1401</v>
      </c>
    </row>
    <row r="1403" spans="1:14" hidden="1" x14ac:dyDescent="0.2">
      <c r="A1403" s="27" t="s">
        <v>2557</v>
      </c>
      <c r="B1403" s="20" t="s">
        <v>300</v>
      </c>
      <c r="C1403" s="25"/>
      <c r="D1403" s="20" t="s">
        <v>2558</v>
      </c>
      <c r="E1403" s="20" t="s">
        <v>194</v>
      </c>
      <c r="F1403" s="26">
        <f>SUM(40*52*21.37)</f>
        <v>44449.599999999999</v>
      </c>
      <c r="G1403" s="22" t="s">
        <v>216</v>
      </c>
      <c r="H1403" s="23" t="s">
        <v>25</v>
      </c>
      <c r="I1403" s="26"/>
      <c r="J1403" s="26"/>
      <c r="K1403" s="23" t="s">
        <v>26</v>
      </c>
      <c r="L1403" s="22" t="s">
        <v>27</v>
      </c>
      <c r="M1403" s="22" t="s">
        <v>28</v>
      </c>
      <c r="N1403" s="19">
        <v>1402</v>
      </c>
    </row>
    <row r="1404" spans="1:14" hidden="1" x14ac:dyDescent="0.2">
      <c r="A1404" s="27" t="s">
        <v>2559</v>
      </c>
      <c r="B1404" s="20" t="s">
        <v>20</v>
      </c>
      <c r="C1404" s="22" t="s">
        <v>101</v>
      </c>
      <c r="D1404" s="20" t="s">
        <v>2560</v>
      </c>
      <c r="E1404" s="20" t="s">
        <v>51</v>
      </c>
      <c r="F1404" s="21">
        <f>SUM(40*52*21.29)</f>
        <v>44283.199999999997</v>
      </c>
      <c r="G1404" s="22" t="s">
        <v>216</v>
      </c>
      <c r="H1404" s="22" t="s">
        <v>25</v>
      </c>
      <c r="I1404" s="28"/>
      <c r="J1404" s="28"/>
      <c r="K1404" s="22" t="s">
        <v>26</v>
      </c>
      <c r="L1404" s="22" t="s">
        <v>27</v>
      </c>
      <c r="M1404" s="22" t="s">
        <v>28</v>
      </c>
      <c r="N1404" s="19">
        <v>1403</v>
      </c>
    </row>
    <row r="1405" spans="1:14" hidden="1" x14ac:dyDescent="0.2">
      <c r="A1405" s="27" t="s">
        <v>2561</v>
      </c>
      <c r="B1405" s="20" t="s">
        <v>118</v>
      </c>
      <c r="C1405" s="22" t="s">
        <v>166</v>
      </c>
      <c r="D1405" s="20" t="s">
        <v>2562</v>
      </c>
      <c r="E1405" s="20" t="s">
        <v>51</v>
      </c>
      <c r="F1405" s="26">
        <f>SUM(40*52*21.23)</f>
        <v>44158.400000000001</v>
      </c>
      <c r="G1405" s="22" t="s">
        <v>216</v>
      </c>
      <c r="H1405" s="23" t="s">
        <v>25</v>
      </c>
      <c r="I1405" s="26"/>
      <c r="J1405" s="26"/>
      <c r="K1405" s="23" t="s">
        <v>26</v>
      </c>
      <c r="L1405" s="22" t="s">
        <v>27</v>
      </c>
      <c r="M1405" s="22" t="s">
        <v>28</v>
      </c>
      <c r="N1405" s="19">
        <v>1404</v>
      </c>
    </row>
    <row r="1406" spans="1:14" hidden="1" x14ac:dyDescent="0.2">
      <c r="A1406" s="27" t="s">
        <v>2563</v>
      </c>
      <c r="B1406" s="20" t="s">
        <v>1209</v>
      </c>
      <c r="C1406" s="22" t="s">
        <v>101</v>
      </c>
      <c r="D1406" s="20" t="s">
        <v>2564</v>
      </c>
      <c r="E1406" s="20" t="s">
        <v>324</v>
      </c>
      <c r="F1406" s="21">
        <f>SUM(40*52*21.15)</f>
        <v>43992</v>
      </c>
      <c r="G1406" s="22" t="s">
        <v>216</v>
      </c>
      <c r="H1406" s="25" t="s">
        <v>25</v>
      </c>
      <c r="I1406" s="26"/>
      <c r="J1406" s="26"/>
      <c r="K1406" s="25" t="s">
        <v>26</v>
      </c>
      <c r="L1406" s="22" t="s">
        <v>27</v>
      </c>
      <c r="M1406" s="22" t="s">
        <v>28</v>
      </c>
      <c r="N1406" s="19">
        <v>1405</v>
      </c>
    </row>
    <row r="1407" spans="1:14" hidden="1" x14ac:dyDescent="0.2">
      <c r="A1407" s="27" t="s">
        <v>1093</v>
      </c>
      <c r="B1407" s="20" t="s">
        <v>2565</v>
      </c>
      <c r="C1407" s="22" t="s">
        <v>101</v>
      </c>
      <c r="D1407" s="20" t="s">
        <v>2566</v>
      </c>
      <c r="E1407" s="20" t="s">
        <v>514</v>
      </c>
      <c r="F1407" s="21">
        <f>SUM(40*52*21.13)</f>
        <v>43950.400000000001</v>
      </c>
      <c r="G1407" s="22" t="s">
        <v>216</v>
      </c>
      <c r="H1407" s="22" t="s">
        <v>25</v>
      </c>
      <c r="I1407" s="28"/>
      <c r="J1407" s="28"/>
      <c r="K1407" s="22" t="s">
        <v>26</v>
      </c>
      <c r="L1407" s="22" t="s">
        <v>27</v>
      </c>
      <c r="M1407" s="22" t="s">
        <v>28</v>
      </c>
      <c r="N1407" s="19">
        <v>1406</v>
      </c>
    </row>
    <row r="1408" spans="1:14" hidden="1" x14ac:dyDescent="0.2">
      <c r="A1408" s="27" t="s">
        <v>2567</v>
      </c>
      <c r="B1408" s="20" t="s">
        <v>2568</v>
      </c>
      <c r="C1408" s="22" t="s">
        <v>210</v>
      </c>
      <c r="D1408" s="24" t="s">
        <v>2569</v>
      </c>
      <c r="E1408" s="24" t="s">
        <v>830</v>
      </c>
      <c r="F1408" s="21">
        <f>SUM(40*52*21.11)</f>
        <v>43908.799999999996</v>
      </c>
      <c r="G1408" s="22" t="s">
        <v>216</v>
      </c>
      <c r="H1408" s="23" t="s">
        <v>25</v>
      </c>
      <c r="I1408" s="26"/>
      <c r="J1408" s="26"/>
      <c r="K1408" s="23" t="s">
        <v>26</v>
      </c>
      <c r="L1408" s="25" t="s">
        <v>27</v>
      </c>
      <c r="M1408" s="25" t="s">
        <v>28</v>
      </c>
      <c r="N1408" s="19">
        <v>1407</v>
      </c>
    </row>
    <row r="1409" spans="1:14" hidden="1" x14ac:dyDescent="0.2">
      <c r="A1409" s="27" t="s">
        <v>395</v>
      </c>
      <c r="B1409" s="20" t="s">
        <v>2570</v>
      </c>
      <c r="C1409" s="22" t="s">
        <v>24</v>
      </c>
      <c r="D1409" s="20" t="s">
        <v>2571</v>
      </c>
      <c r="E1409" s="20" t="s">
        <v>712</v>
      </c>
      <c r="F1409" s="21">
        <f>SUM(40*52*21.11)</f>
        <v>43908.799999999996</v>
      </c>
      <c r="G1409" s="22" t="s">
        <v>216</v>
      </c>
      <c r="H1409" s="22" t="s">
        <v>25</v>
      </c>
      <c r="I1409" s="28"/>
      <c r="J1409" s="28"/>
      <c r="K1409" s="22" t="s">
        <v>26</v>
      </c>
      <c r="L1409" s="22" t="s">
        <v>27</v>
      </c>
      <c r="M1409" s="22" t="s">
        <v>28</v>
      </c>
      <c r="N1409" s="19">
        <v>1408</v>
      </c>
    </row>
    <row r="1410" spans="1:14" hidden="1" x14ac:dyDescent="0.2">
      <c r="A1410" s="27" t="s">
        <v>2572</v>
      </c>
      <c r="B1410" s="20" t="s">
        <v>218</v>
      </c>
      <c r="C1410" s="22" t="s">
        <v>54</v>
      </c>
      <c r="D1410" s="20" t="s">
        <v>2573</v>
      </c>
      <c r="E1410" s="20" t="s">
        <v>201</v>
      </c>
      <c r="F1410" s="21">
        <f>SUM(40*52*21.09)</f>
        <v>43867.199999999997</v>
      </c>
      <c r="G1410" s="22" t="s">
        <v>216</v>
      </c>
      <c r="H1410" s="22" t="s">
        <v>25</v>
      </c>
      <c r="I1410" s="28"/>
      <c r="J1410" s="28"/>
      <c r="K1410" s="22" t="s">
        <v>26</v>
      </c>
      <c r="L1410" s="22" t="s">
        <v>27</v>
      </c>
      <c r="M1410" s="22" t="s">
        <v>28</v>
      </c>
      <c r="N1410" s="19">
        <v>1409</v>
      </c>
    </row>
    <row r="1411" spans="1:14" hidden="1" x14ac:dyDescent="0.2">
      <c r="A1411" s="27" t="s">
        <v>2574</v>
      </c>
      <c r="B1411" s="20" t="s">
        <v>2089</v>
      </c>
      <c r="C1411" s="22" t="s">
        <v>101</v>
      </c>
      <c r="D1411" s="20" t="s">
        <v>2460</v>
      </c>
      <c r="E1411" s="20" t="s">
        <v>2461</v>
      </c>
      <c r="F1411" s="21">
        <f>SUM(40*52*21.09)</f>
        <v>43867.199999999997</v>
      </c>
      <c r="G1411" s="22" t="s">
        <v>216</v>
      </c>
      <c r="H1411" s="22" t="s">
        <v>25</v>
      </c>
      <c r="I1411" s="28"/>
      <c r="J1411" s="28"/>
      <c r="K1411" s="22" t="s">
        <v>26</v>
      </c>
      <c r="L1411" s="22" t="s">
        <v>27</v>
      </c>
      <c r="M1411" s="22" t="s">
        <v>28</v>
      </c>
      <c r="N1411" s="19">
        <v>1410</v>
      </c>
    </row>
    <row r="1412" spans="1:14" hidden="1" x14ac:dyDescent="0.2">
      <c r="A1412" s="8" t="s">
        <v>2575</v>
      </c>
      <c r="B1412" s="9" t="s">
        <v>1837</v>
      </c>
      <c r="C1412" s="10" t="s">
        <v>41</v>
      </c>
      <c r="D1412" s="9" t="s">
        <v>2576</v>
      </c>
      <c r="E1412" s="9" t="s">
        <v>1646</v>
      </c>
      <c r="F1412" s="11">
        <v>43723</v>
      </c>
      <c r="G1412" s="10" t="s">
        <v>24</v>
      </c>
      <c r="H1412" s="10" t="s">
        <v>25</v>
      </c>
      <c r="I1412" s="13"/>
      <c r="J1412" s="13"/>
      <c r="K1412" s="10" t="s">
        <v>26</v>
      </c>
      <c r="L1412" s="10" t="s">
        <v>27</v>
      </c>
      <c r="M1412" s="10" t="s">
        <v>28</v>
      </c>
      <c r="N1412" s="19">
        <v>1411</v>
      </c>
    </row>
    <row r="1413" spans="1:14" x14ac:dyDescent="0.2">
      <c r="A1413" s="8" t="s">
        <v>2577</v>
      </c>
      <c r="B1413" s="9" t="s">
        <v>806</v>
      </c>
      <c r="C1413" s="10" t="s">
        <v>101</v>
      </c>
      <c r="D1413" s="9" t="s">
        <v>591</v>
      </c>
      <c r="E1413" s="9" t="s">
        <v>297</v>
      </c>
      <c r="F1413" s="11">
        <v>43661</v>
      </c>
      <c r="G1413" s="10" t="s">
        <v>75</v>
      </c>
      <c r="H1413" s="14" t="s">
        <v>25</v>
      </c>
      <c r="I1413" s="12"/>
      <c r="J1413" s="12"/>
      <c r="K1413" s="14" t="s">
        <v>76</v>
      </c>
      <c r="L1413" s="10" t="s">
        <v>77</v>
      </c>
      <c r="M1413" s="10" t="s">
        <v>78</v>
      </c>
      <c r="N1413" s="19">
        <v>1412</v>
      </c>
    </row>
    <row r="1414" spans="1:14" x14ac:dyDescent="0.2">
      <c r="A1414" s="16" t="s">
        <v>2578</v>
      </c>
      <c r="B1414" s="9" t="s">
        <v>2579</v>
      </c>
      <c r="C1414" s="14" t="s">
        <v>24</v>
      </c>
      <c r="D1414" s="17" t="s">
        <v>591</v>
      </c>
      <c r="E1414" s="17" t="s">
        <v>2301</v>
      </c>
      <c r="F1414" s="13">
        <v>43447</v>
      </c>
      <c r="G1414" s="10" t="s">
        <v>75</v>
      </c>
      <c r="H1414" s="14" t="s">
        <v>25</v>
      </c>
      <c r="I1414" s="11">
        <v>1000</v>
      </c>
      <c r="J1414" s="13"/>
      <c r="K1414" s="14" t="s">
        <v>76</v>
      </c>
      <c r="L1414" s="14" t="s">
        <v>77</v>
      </c>
      <c r="M1414" s="14" t="s">
        <v>78</v>
      </c>
      <c r="N1414" s="19">
        <v>1413</v>
      </c>
    </row>
    <row r="1415" spans="1:14" hidden="1" x14ac:dyDescent="0.2">
      <c r="A1415" s="27" t="s">
        <v>2580</v>
      </c>
      <c r="B1415" s="20" t="s">
        <v>2581</v>
      </c>
      <c r="C1415" s="23" t="s">
        <v>54</v>
      </c>
      <c r="D1415" s="20" t="s">
        <v>1630</v>
      </c>
      <c r="E1415" s="24" t="s">
        <v>1254</v>
      </c>
      <c r="F1415" s="21">
        <f>SUM(40*52*20.88)</f>
        <v>43430.400000000001</v>
      </c>
      <c r="G1415" s="23" t="s">
        <v>216</v>
      </c>
      <c r="H1415" s="23" t="s">
        <v>25</v>
      </c>
      <c r="I1415" s="26"/>
      <c r="J1415" s="26"/>
      <c r="K1415" s="23" t="s">
        <v>26</v>
      </c>
      <c r="L1415" s="25" t="s">
        <v>27</v>
      </c>
      <c r="M1415" s="25" t="s">
        <v>28</v>
      </c>
      <c r="N1415" s="19">
        <v>1414</v>
      </c>
    </row>
    <row r="1416" spans="1:14" x14ac:dyDescent="0.2">
      <c r="A1416" s="8" t="s">
        <v>2582</v>
      </c>
      <c r="B1416" s="9" t="s">
        <v>1742</v>
      </c>
      <c r="C1416" s="10" t="s">
        <v>101</v>
      </c>
      <c r="D1416" s="9" t="s">
        <v>591</v>
      </c>
      <c r="E1416" s="9" t="s">
        <v>324</v>
      </c>
      <c r="F1416" s="11">
        <v>43346</v>
      </c>
      <c r="G1416" s="18" t="s">
        <v>24</v>
      </c>
      <c r="H1416" s="18" t="s">
        <v>25</v>
      </c>
      <c r="I1416" s="12"/>
      <c r="J1416" s="12"/>
      <c r="K1416" s="18" t="s">
        <v>541</v>
      </c>
      <c r="L1416" s="10" t="s">
        <v>77</v>
      </c>
      <c r="M1416" s="10" t="s">
        <v>78</v>
      </c>
      <c r="N1416" s="19">
        <v>1415</v>
      </c>
    </row>
    <row r="1417" spans="1:14" x14ac:dyDescent="0.2">
      <c r="A1417" s="16" t="s">
        <v>2583</v>
      </c>
      <c r="B1417" s="17" t="s">
        <v>2584</v>
      </c>
      <c r="C1417" s="10" t="s">
        <v>81</v>
      </c>
      <c r="D1417" s="17" t="s">
        <v>591</v>
      </c>
      <c r="E1417" s="17" t="s">
        <v>466</v>
      </c>
      <c r="F1417" s="13">
        <v>43260</v>
      </c>
      <c r="G1417" s="14" t="s">
        <v>24</v>
      </c>
      <c r="H1417" s="14" t="s">
        <v>25</v>
      </c>
      <c r="I1417" s="13"/>
      <c r="J1417" s="13"/>
      <c r="K1417" s="14" t="s">
        <v>541</v>
      </c>
      <c r="L1417" s="14" t="s">
        <v>77</v>
      </c>
      <c r="M1417" s="14" t="s">
        <v>78</v>
      </c>
      <c r="N1417" s="19">
        <v>1416</v>
      </c>
    </row>
    <row r="1418" spans="1:14" x14ac:dyDescent="0.2">
      <c r="A1418" s="8" t="s">
        <v>2585</v>
      </c>
      <c r="B1418" s="9" t="s">
        <v>624</v>
      </c>
      <c r="C1418" s="10" t="s">
        <v>294</v>
      </c>
      <c r="D1418" s="9" t="s">
        <v>591</v>
      </c>
      <c r="E1418" s="9" t="s">
        <v>1786</v>
      </c>
      <c r="F1418" s="11">
        <v>43184</v>
      </c>
      <c r="G1418" s="18" t="s">
        <v>24</v>
      </c>
      <c r="H1418" s="18" t="s">
        <v>25</v>
      </c>
      <c r="I1418" s="12"/>
      <c r="J1418" s="12"/>
      <c r="K1418" s="18" t="s">
        <v>541</v>
      </c>
      <c r="L1418" s="10" t="s">
        <v>77</v>
      </c>
      <c r="M1418" s="10" t="s">
        <v>78</v>
      </c>
      <c r="N1418" s="19">
        <v>1417</v>
      </c>
    </row>
    <row r="1419" spans="1:14" x14ac:dyDescent="0.2">
      <c r="A1419" s="8" t="s">
        <v>2586</v>
      </c>
      <c r="B1419" s="9" t="s">
        <v>956</v>
      </c>
      <c r="C1419" s="10" t="s">
        <v>41</v>
      </c>
      <c r="D1419" s="9" t="s">
        <v>591</v>
      </c>
      <c r="E1419" s="9" t="s">
        <v>324</v>
      </c>
      <c r="F1419" s="11">
        <v>43184</v>
      </c>
      <c r="G1419" s="10" t="s">
        <v>24</v>
      </c>
      <c r="H1419" s="10" t="s">
        <v>25</v>
      </c>
      <c r="I1419" s="13"/>
      <c r="J1419" s="13"/>
      <c r="K1419" s="10" t="s">
        <v>541</v>
      </c>
      <c r="L1419" s="10" t="s">
        <v>77</v>
      </c>
      <c r="M1419" s="10" t="s">
        <v>78</v>
      </c>
      <c r="N1419" s="19">
        <v>1418</v>
      </c>
    </row>
    <row r="1420" spans="1:14" x14ac:dyDescent="0.2">
      <c r="A1420" s="8" t="s">
        <v>2587</v>
      </c>
      <c r="B1420" s="9" t="s">
        <v>2147</v>
      </c>
      <c r="C1420" s="10" t="s">
        <v>54</v>
      </c>
      <c r="D1420" s="9" t="s">
        <v>591</v>
      </c>
      <c r="E1420" s="9" t="s">
        <v>1786</v>
      </c>
      <c r="F1420" s="11">
        <v>43184</v>
      </c>
      <c r="G1420" s="10" t="s">
        <v>24</v>
      </c>
      <c r="H1420" s="10" t="s">
        <v>25</v>
      </c>
      <c r="I1420" s="13"/>
      <c r="J1420" s="13"/>
      <c r="K1420" s="10" t="s">
        <v>541</v>
      </c>
      <c r="L1420" s="10" t="s">
        <v>77</v>
      </c>
      <c r="M1420" s="10" t="s">
        <v>78</v>
      </c>
      <c r="N1420" s="19">
        <v>1419</v>
      </c>
    </row>
    <row r="1421" spans="1:14" hidden="1" x14ac:dyDescent="0.2">
      <c r="A1421" s="27" t="s">
        <v>931</v>
      </c>
      <c r="B1421" s="20" t="s">
        <v>448</v>
      </c>
      <c r="C1421" s="22" t="s">
        <v>157</v>
      </c>
      <c r="D1421" s="20" t="s">
        <v>2588</v>
      </c>
      <c r="E1421" s="20" t="s">
        <v>797</v>
      </c>
      <c r="F1421" s="26">
        <f>SUM(40*52*20.71)</f>
        <v>43076.800000000003</v>
      </c>
      <c r="G1421" s="22" t="s">
        <v>216</v>
      </c>
      <c r="H1421" s="23" t="s">
        <v>25</v>
      </c>
      <c r="I1421" s="26"/>
      <c r="J1421" s="26"/>
      <c r="K1421" s="23" t="s">
        <v>26</v>
      </c>
      <c r="L1421" s="22" t="s">
        <v>27</v>
      </c>
      <c r="M1421" s="22" t="s">
        <v>28</v>
      </c>
      <c r="N1421" s="19">
        <v>1420</v>
      </c>
    </row>
    <row r="1422" spans="1:14" hidden="1" x14ac:dyDescent="0.2">
      <c r="A1422" s="27" t="s">
        <v>2589</v>
      </c>
      <c r="B1422" s="20" t="s">
        <v>20</v>
      </c>
      <c r="C1422" s="25" t="s">
        <v>24</v>
      </c>
      <c r="D1422" s="20" t="s">
        <v>2590</v>
      </c>
      <c r="E1422" s="20" t="s">
        <v>51</v>
      </c>
      <c r="F1422" s="28">
        <f>SUM(40*52*20.7)</f>
        <v>43056</v>
      </c>
      <c r="G1422" s="22" t="s">
        <v>216</v>
      </c>
      <c r="H1422" s="25" t="s">
        <v>25</v>
      </c>
      <c r="I1422" s="26"/>
      <c r="J1422" s="26"/>
      <c r="K1422" s="25" t="s">
        <v>26</v>
      </c>
      <c r="L1422" s="22" t="s">
        <v>27</v>
      </c>
      <c r="M1422" s="22" t="s">
        <v>28</v>
      </c>
      <c r="N1422" s="19">
        <v>1421</v>
      </c>
    </row>
    <row r="1423" spans="1:14" hidden="1" x14ac:dyDescent="0.2">
      <c r="A1423" s="8" t="s">
        <v>1447</v>
      </c>
      <c r="B1423" s="9" t="s">
        <v>2591</v>
      </c>
      <c r="C1423" s="10" t="s">
        <v>54</v>
      </c>
      <c r="D1423" s="9" t="s">
        <v>1870</v>
      </c>
      <c r="E1423" s="9" t="s">
        <v>1646</v>
      </c>
      <c r="F1423" s="11">
        <v>43000</v>
      </c>
      <c r="G1423" s="10" t="s">
        <v>24</v>
      </c>
      <c r="H1423" s="10" t="s">
        <v>25</v>
      </c>
      <c r="I1423" s="13"/>
      <c r="J1423" s="13"/>
      <c r="K1423" s="10" t="s">
        <v>26</v>
      </c>
      <c r="L1423" s="10" t="s">
        <v>27</v>
      </c>
      <c r="M1423" s="10" t="s">
        <v>28</v>
      </c>
      <c r="N1423" s="19">
        <v>1422</v>
      </c>
    </row>
    <row r="1424" spans="1:14" x14ac:dyDescent="0.2">
      <c r="A1424" s="8" t="s">
        <v>2592</v>
      </c>
      <c r="B1424" s="9" t="s">
        <v>1456</v>
      </c>
      <c r="C1424" s="10" t="s">
        <v>25</v>
      </c>
      <c r="D1424" s="9" t="s">
        <v>591</v>
      </c>
      <c r="E1424" s="9" t="s">
        <v>324</v>
      </c>
      <c r="F1424" s="11">
        <v>43000</v>
      </c>
      <c r="G1424" s="10" t="s">
        <v>75</v>
      </c>
      <c r="H1424" s="10" t="s">
        <v>25</v>
      </c>
      <c r="I1424" s="11"/>
      <c r="J1424" s="12"/>
      <c r="K1424" s="10" t="s">
        <v>76</v>
      </c>
      <c r="L1424" s="10" t="s">
        <v>77</v>
      </c>
      <c r="M1424" s="10" t="s">
        <v>78</v>
      </c>
      <c r="N1424" s="19">
        <v>1423</v>
      </c>
    </row>
    <row r="1425" spans="1:14" hidden="1" x14ac:dyDescent="0.2">
      <c r="A1425" s="27" t="s">
        <v>2593</v>
      </c>
      <c r="B1425" s="20" t="s">
        <v>896</v>
      </c>
      <c r="C1425" s="25"/>
      <c r="D1425" s="20" t="s">
        <v>2594</v>
      </c>
      <c r="E1425" s="20" t="s">
        <v>493</v>
      </c>
      <c r="F1425" s="28">
        <f>SUM(40*52*20.67)</f>
        <v>42993.600000000006</v>
      </c>
      <c r="G1425" s="22" t="s">
        <v>216</v>
      </c>
      <c r="H1425" s="25" t="s">
        <v>25</v>
      </c>
      <c r="I1425" s="26"/>
      <c r="J1425" s="26"/>
      <c r="K1425" s="25" t="s">
        <v>26</v>
      </c>
      <c r="L1425" s="22" t="s">
        <v>27</v>
      </c>
      <c r="M1425" s="22" t="s">
        <v>28</v>
      </c>
      <c r="N1425" s="19">
        <v>1424</v>
      </c>
    </row>
    <row r="1426" spans="1:14" x14ac:dyDescent="0.2">
      <c r="A1426" s="8" t="s">
        <v>2595</v>
      </c>
      <c r="B1426" s="9" t="s">
        <v>169</v>
      </c>
      <c r="C1426" s="10" t="s">
        <v>157</v>
      </c>
      <c r="D1426" s="9" t="s">
        <v>591</v>
      </c>
      <c r="E1426" s="9" t="s">
        <v>324</v>
      </c>
      <c r="F1426" s="11">
        <v>42824</v>
      </c>
      <c r="G1426" s="10" t="s">
        <v>24</v>
      </c>
      <c r="H1426" s="10" t="s">
        <v>25</v>
      </c>
      <c r="I1426" s="12"/>
      <c r="J1426" s="12"/>
      <c r="K1426" s="10" t="s">
        <v>541</v>
      </c>
      <c r="L1426" s="10" t="s">
        <v>77</v>
      </c>
      <c r="M1426" s="10" t="s">
        <v>78</v>
      </c>
      <c r="N1426" s="19">
        <v>1425</v>
      </c>
    </row>
    <row r="1427" spans="1:14" hidden="1" x14ac:dyDescent="0.2">
      <c r="A1427" s="27" t="s">
        <v>2596</v>
      </c>
      <c r="B1427" s="20" t="s">
        <v>147</v>
      </c>
      <c r="C1427" s="22" t="s">
        <v>75</v>
      </c>
      <c r="D1427" s="20" t="s">
        <v>2597</v>
      </c>
      <c r="E1427" s="20" t="s">
        <v>51</v>
      </c>
      <c r="F1427" s="21">
        <f>SUM(40*52*20.51)</f>
        <v>42660.800000000003</v>
      </c>
      <c r="G1427" s="22" t="s">
        <v>216</v>
      </c>
      <c r="H1427" s="22" t="s">
        <v>25</v>
      </c>
      <c r="I1427" s="28"/>
      <c r="J1427" s="28"/>
      <c r="K1427" s="22" t="s">
        <v>26</v>
      </c>
      <c r="L1427" s="22" t="s">
        <v>27</v>
      </c>
      <c r="M1427" s="22" t="s">
        <v>28</v>
      </c>
      <c r="N1427" s="19">
        <v>1426</v>
      </c>
    </row>
    <row r="1428" spans="1:14" x14ac:dyDescent="0.2">
      <c r="A1428" s="8" t="s">
        <v>2598</v>
      </c>
      <c r="B1428" s="9" t="s">
        <v>2599</v>
      </c>
      <c r="C1428" s="10" t="s">
        <v>157</v>
      </c>
      <c r="D1428" s="9" t="s">
        <v>591</v>
      </c>
      <c r="E1428" s="9" t="s">
        <v>324</v>
      </c>
      <c r="F1428" s="11">
        <v>42588</v>
      </c>
      <c r="G1428" s="10" t="s">
        <v>24</v>
      </c>
      <c r="H1428" s="10" t="s">
        <v>25</v>
      </c>
      <c r="I1428" s="13"/>
      <c r="J1428" s="13"/>
      <c r="K1428" s="10" t="s">
        <v>541</v>
      </c>
      <c r="L1428" s="10" t="s">
        <v>77</v>
      </c>
      <c r="M1428" s="10" t="s">
        <v>78</v>
      </c>
      <c r="N1428" s="19">
        <v>1427</v>
      </c>
    </row>
    <row r="1429" spans="1:14" hidden="1" x14ac:dyDescent="0.2">
      <c r="A1429" s="27" t="s">
        <v>2600</v>
      </c>
      <c r="B1429" s="20" t="s">
        <v>2601</v>
      </c>
      <c r="C1429" s="22" t="s">
        <v>41</v>
      </c>
      <c r="D1429" s="20" t="s">
        <v>2602</v>
      </c>
      <c r="E1429" s="20" t="s">
        <v>2603</v>
      </c>
      <c r="F1429" s="26">
        <f>SUM(40*52*20.11)</f>
        <v>41828.799999999996</v>
      </c>
      <c r="G1429" s="22" t="s">
        <v>216</v>
      </c>
      <c r="H1429" s="23" t="s">
        <v>25</v>
      </c>
      <c r="I1429" s="26"/>
      <c r="J1429" s="26"/>
      <c r="K1429" s="23" t="s">
        <v>26</v>
      </c>
      <c r="L1429" s="22" t="s">
        <v>27</v>
      </c>
      <c r="M1429" s="22" t="s">
        <v>28</v>
      </c>
      <c r="N1429" s="19">
        <v>1428</v>
      </c>
    </row>
    <row r="1430" spans="1:14" hidden="1" x14ac:dyDescent="0.2">
      <c r="A1430" s="27" t="s">
        <v>2604</v>
      </c>
      <c r="B1430" s="20" t="s">
        <v>40</v>
      </c>
      <c r="C1430" s="22" t="s">
        <v>31</v>
      </c>
      <c r="D1430" s="20" t="s">
        <v>2605</v>
      </c>
      <c r="E1430" s="20" t="s">
        <v>1639</v>
      </c>
      <c r="F1430" s="21">
        <f>SUM(40*52*20.11)</f>
        <v>41828.799999999996</v>
      </c>
      <c r="G1430" s="22" t="s">
        <v>216</v>
      </c>
      <c r="H1430" s="22" t="s">
        <v>25</v>
      </c>
      <c r="I1430" s="26"/>
      <c r="J1430" s="26"/>
      <c r="K1430" s="22" t="s">
        <v>26</v>
      </c>
      <c r="L1430" s="22" t="s">
        <v>27</v>
      </c>
      <c r="M1430" s="22" t="s">
        <v>28</v>
      </c>
      <c r="N1430" s="19">
        <v>1429</v>
      </c>
    </row>
    <row r="1431" spans="1:14" x14ac:dyDescent="0.2">
      <c r="A1431" s="8" t="s">
        <v>2606</v>
      </c>
      <c r="B1431" s="9" t="s">
        <v>1071</v>
      </c>
      <c r="C1431" s="10" t="s">
        <v>41</v>
      </c>
      <c r="D1431" s="9" t="s">
        <v>591</v>
      </c>
      <c r="E1431" s="9" t="s">
        <v>470</v>
      </c>
      <c r="F1431" s="11">
        <v>41801</v>
      </c>
      <c r="G1431" s="10" t="s">
        <v>24</v>
      </c>
      <c r="H1431" s="10" t="s">
        <v>25</v>
      </c>
      <c r="I1431" s="11"/>
      <c r="J1431" s="13"/>
      <c r="K1431" s="10" t="s">
        <v>541</v>
      </c>
      <c r="L1431" s="10" t="s">
        <v>77</v>
      </c>
      <c r="M1431" s="10" t="s">
        <v>78</v>
      </c>
      <c r="N1431" s="19">
        <v>1430</v>
      </c>
    </row>
    <row r="1432" spans="1:14" x14ac:dyDescent="0.2">
      <c r="A1432" s="8" t="s">
        <v>2607</v>
      </c>
      <c r="B1432" s="9" t="s">
        <v>2269</v>
      </c>
      <c r="C1432" s="14"/>
      <c r="D1432" s="9" t="s">
        <v>591</v>
      </c>
      <c r="E1432" s="9" t="s">
        <v>470</v>
      </c>
      <c r="F1432" s="12">
        <v>41801</v>
      </c>
      <c r="G1432" s="18" t="s">
        <v>75</v>
      </c>
      <c r="H1432" s="18" t="s">
        <v>25</v>
      </c>
      <c r="I1432" s="12"/>
      <c r="J1432" s="12"/>
      <c r="K1432" s="18" t="s">
        <v>76</v>
      </c>
      <c r="L1432" s="10" t="s">
        <v>77</v>
      </c>
      <c r="M1432" s="10" t="s">
        <v>78</v>
      </c>
      <c r="N1432" s="19">
        <v>1431</v>
      </c>
    </row>
    <row r="1433" spans="1:14" x14ac:dyDescent="0.2">
      <c r="A1433" s="8" t="s">
        <v>2608</v>
      </c>
      <c r="B1433" s="9" t="s">
        <v>2601</v>
      </c>
      <c r="C1433" s="10" t="s">
        <v>157</v>
      </c>
      <c r="D1433" s="9" t="s">
        <v>591</v>
      </c>
      <c r="E1433" s="9" t="s">
        <v>584</v>
      </c>
      <c r="F1433" s="11">
        <v>41801</v>
      </c>
      <c r="G1433" s="10" t="s">
        <v>24</v>
      </c>
      <c r="H1433" s="10" t="s">
        <v>25</v>
      </c>
      <c r="I1433" s="13"/>
      <c r="J1433" s="13"/>
      <c r="K1433" s="10" t="s">
        <v>541</v>
      </c>
      <c r="L1433" s="10" t="s">
        <v>77</v>
      </c>
      <c r="M1433" s="10" t="s">
        <v>78</v>
      </c>
      <c r="N1433" s="19">
        <v>1432</v>
      </c>
    </row>
    <row r="1434" spans="1:14" hidden="1" x14ac:dyDescent="0.2">
      <c r="A1434" s="8" t="s">
        <v>1721</v>
      </c>
      <c r="B1434" s="9" t="s">
        <v>1737</v>
      </c>
      <c r="C1434" s="10" t="s">
        <v>54</v>
      </c>
      <c r="D1434" s="9" t="s">
        <v>2609</v>
      </c>
      <c r="E1434" s="9" t="s">
        <v>1702</v>
      </c>
      <c r="F1434" s="11">
        <v>41686</v>
      </c>
      <c r="G1434" s="10" t="s">
        <v>24</v>
      </c>
      <c r="H1434" s="10" t="s">
        <v>25</v>
      </c>
      <c r="I1434" s="13"/>
      <c r="J1434" s="13"/>
      <c r="K1434" s="10" t="s">
        <v>1446</v>
      </c>
      <c r="L1434" s="10" t="s">
        <v>27</v>
      </c>
      <c r="M1434" s="10" t="s">
        <v>28</v>
      </c>
      <c r="N1434" s="19">
        <v>1433</v>
      </c>
    </row>
    <row r="1435" spans="1:14" x14ac:dyDescent="0.2">
      <c r="A1435" s="8" t="s">
        <v>2610</v>
      </c>
      <c r="B1435" s="9" t="s">
        <v>2601</v>
      </c>
      <c r="C1435" s="10" t="s">
        <v>166</v>
      </c>
      <c r="D1435" s="9" t="s">
        <v>591</v>
      </c>
      <c r="E1435" s="9" t="s">
        <v>1786</v>
      </c>
      <c r="F1435" s="11">
        <v>41375</v>
      </c>
      <c r="G1435" s="10" t="s">
        <v>24</v>
      </c>
      <c r="H1435" s="10" t="s">
        <v>25</v>
      </c>
      <c r="I1435" s="11">
        <v>10000</v>
      </c>
      <c r="J1435" s="13"/>
      <c r="K1435" s="10" t="s">
        <v>541</v>
      </c>
      <c r="L1435" s="10" t="s">
        <v>77</v>
      </c>
      <c r="M1435" s="10" t="s">
        <v>78</v>
      </c>
      <c r="N1435" s="19">
        <v>1434</v>
      </c>
    </row>
    <row r="1436" spans="1:14" hidden="1" x14ac:dyDescent="0.2">
      <c r="A1436" s="27" t="s">
        <v>2611</v>
      </c>
      <c r="B1436" s="20" t="s">
        <v>2612</v>
      </c>
      <c r="C1436" s="22" t="s">
        <v>24</v>
      </c>
      <c r="D1436" s="20" t="s">
        <v>2613</v>
      </c>
      <c r="E1436" s="20" t="s">
        <v>1639</v>
      </c>
      <c r="F1436" s="21">
        <f>SUM(40*52*19.89)</f>
        <v>41371.200000000004</v>
      </c>
      <c r="G1436" s="22" t="s">
        <v>216</v>
      </c>
      <c r="H1436" s="22" t="s">
        <v>25</v>
      </c>
      <c r="I1436" s="21">
        <v>5000</v>
      </c>
      <c r="J1436" s="28"/>
      <c r="K1436" s="22" t="s">
        <v>26</v>
      </c>
      <c r="L1436" s="22" t="s">
        <v>27</v>
      </c>
      <c r="M1436" s="22" t="s">
        <v>28</v>
      </c>
      <c r="N1436" s="19">
        <v>1435</v>
      </c>
    </row>
    <row r="1437" spans="1:14" x14ac:dyDescent="0.2">
      <c r="A1437" s="8" t="s">
        <v>2614</v>
      </c>
      <c r="B1437" s="9" t="s">
        <v>2615</v>
      </c>
      <c r="C1437" s="14"/>
      <c r="D1437" s="9" t="s">
        <v>591</v>
      </c>
      <c r="E1437" s="9" t="s">
        <v>466</v>
      </c>
      <c r="F1437" s="13">
        <v>41200</v>
      </c>
      <c r="G1437" s="14" t="s">
        <v>75</v>
      </c>
      <c r="H1437" s="14" t="s">
        <v>25</v>
      </c>
      <c r="I1437" s="12"/>
      <c r="J1437" s="12"/>
      <c r="K1437" s="14" t="s">
        <v>76</v>
      </c>
      <c r="L1437" s="10" t="s">
        <v>77</v>
      </c>
      <c r="M1437" s="10" t="s">
        <v>78</v>
      </c>
      <c r="N1437" s="19">
        <v>1436</v>
      </c>
    </row>
    <row r="1438" spans="1:14" hidden="1" x14ac:dyDescent="0.2">
      <c r="A1438" s="16" t="s">
        <v>2616</v>
      </c>
      <c r="B1438" s="17" t="s">
        <v>2617</v>
      </c>
      <c r="C1438" s="14"/>
      <c r="D1438" s="17" t="s">
        <v>2576</v>
      </c>
      <c r="E1438" s="17" t="s">
        <v>1646</v>
      </c>
      <c r="F1438" s="13">
        <v>40970</v>
      </c>
      <c r="G1438" s="14" t="s">
        <v>24</v>
      </c>
      <c r="H1438" s="14" t="s">
        <v>25</v>
      </c>
      <c r="I1438" s="13"/>
      <c r="J1438" s="13"/>
      <c r="K1438" s="14" t="s">
        <v>26</v>
      </c>
      <c r="L1438" s="14" t="s">
        <v>27</v>
      </c>
      <c r="M1438" s="14" t="s">
        <v>28</v>
      </c>
      <c r="N1438" s="19">
        <v>1437</v>
      </c>
    </row>
    <row r="1439" spans="1:14" hidden="1" x14ac:dyDescent="0.2">
      <c r="A1439" s="27" t="s">
        <v>2146</v>
      </c>
      <c r="B1439" s="20" t="s">
        <v>2618</v>
      </c>
      <c r="C1439" s="22" t="s">
        <v>45</v>
      </c>
      <c r="D1439" s="20" t="s">
        <v>2619</v>
      </c>
      <c r="E1439" s="20" t="s">
        <v>797</v>
      </c>
      <c r="F1439" s="26">
        <f>SUM(40*52*19.69)</f>
        <v>40955.200000000004</v>
      </c>
      <c r="G1439" s="22" t="s">
        <v>216</v>
      </c>
      <c r="H1439" s="23" t="s">
        <v>25</v>
      </c>
      <c r="I1439" s="26"/>
      <c r="J1439" s="26"/>
      <c r="K1439" s="23" t="s">
        <v>26</v>
      </c>
      <c r="L1439" s="22" t="s">
        <v>27</v>
      </c>
      <c r="M1439" s="22" t="s">
        <v>28</v>
      </c>
      <c r="N1439" s="19">
        <v>1438</v>
      </c>
    </row>
    <row r="1440" spans="1:14" hidden="1" x14ac:dyDescent="0.2">
      <c r="A1440" s="27" t="s">
        <v>2620</v>
      </c>
      <c r="B1440" s="20" t="s">
        <v>2474</v>
      </c>
      <c r="C1440" s="22" t="s">
        <v>101</v>
      </c>
      <c r="D1440" s="20" t="s">
        <v>2621</v>
      </c>
      <c r="E1440" s="20" t="s">
        <v>493</v>
      </c>
      <c r="F1440" s="21">
        <f>SUM(40*52*19.62)</f>
        <v>40809.599999999999</v>
      </c>
      <c r="G1440" s="22" t="s">
        <v>216</v>
      </c>
      <c r="H1440" s="22" t="s">
        <v>25</v>
      </c>
      <c r="I1440" s="28"/>
      <c r="J1440" s="26"/>
      <c r="K1440" s="30" t="s">
        <v>1</v>
      </c>
      <c r="L1440" s="22" t="s">
        <v>27</v>
      </c>
      <c r="M1440" s="22" t="s">
        <v>28</v>
      </c>
      <c r="N1440" s="19">
        <v>1439</v>
      </c>
    </row>
    <row r="1441" spans="1:14" hidden="1" x14ac:dyDescent="0.2">
      <c r="A1441" s="27" t="s">
        <v>2622</v>
      </c>
      <c r="B1441" s="20" t="s">
        <v>2400</v>
      </c>
      <c r="C1441" s="22" t="s">
        <v>197</v>
      </c>
      <c r="D1441" s="20" t="s">
        <v>2623</v>
      </c>
      <c r="E1441" s="20" t="s">
        <v>188</v>
      </c>
      <c r="F1441" s="26">
        <f>SUM(40*52*19.62)</f>
        <v>40809.599999999999</v>
      </c>
      <c r="G1441" s="22" t="s">
        <v>216</v>
      </c>
      <c r="H1441" s="23" t="s">
        <v>25</v>
      </c>
      <c r="I1441" s="26"/>
      <c r="J1441" s="26"/>
      <c r="K1441" s="23" t="s">
        <v>26</v>
      </c>
      <c r="L1441" s="22" t="s">
        <v>27</v>
      </c>
      <c r="M1441" s="22" t="s">
        <v>28</v>
      </c>
      <c r="N1441" s="19">
        <v>1440</v>
      </c>
    </row>
    <row r="1442" spans="1:14" hidden="1" x14ac:dyDescent="0.2">
      <c r="A1442" s="27" t="s">
        <v>1942</v>
      </c>
      <c r="B1442" s="20" t="s">
        <v>2624</v>
      </c>
      <c r="C1442" s="25"/>
      <c r="D1442" s="20" t="s">
        <v>2625</v>
      </c>
      <c r="E1442" s="20" t="s">
        <v>1358</v>
      </c>
      <c r="F1442" s="21">
        <f>SUM(40*52*19.62)</f>
        <v>40809.599999999999</v>
      </c>
      <c r="G1442" s="22" t="s">
        <v>216</v>
      </c>
      <c r="H1442" s="22" t="s">
        <v>25</v>
      </c>
      <c r="I1442" s="28"/>
      <c r="J1442" s="28"/>
      <c r="K1442" s="22" t="s">
        <v>26</v>
      </c>
      <c r="L1442" s="22" t="s">
        <v>27</v>
      </c>
      <c r="M1442" s="22" t="s">
        <v>28</v>
      </c>
      <c r="N1442" s="19">
        <v>1441</v>
      </c>
    </row>
    <row r="1443" spans="1:14" hidden="1" x14ac:dyDescent="0.2">
      <c r="A1443" s="27" t="s">
        <v>2626</v>
      </c>
      <c r="B1443" s="20" t="s">
        <v>2110</v>
      </c>
      <c r="C1443" s="22" t="s">
        <v>41</v>
      </c>
      <c r="D1443" s="20" t="s">
        <v>2627</v>
      </c>
      <c r="E1443" s="20" t="s">
        <v>1335</v>
      </c>
      <c r="F1443" s="26">
        <f>SUM(40*52*19.59)</f>
        <v>40747.199999999997</v>
      </c>
      <c r="G1443" s="22" t="s">
        <v>216</v>
      </c>
      <c r="H1443" s="23" t="s">
        <v>25</v>
      </c>
      <c r="I1443" s="26"/>
      <c r="J1443" s="26"/>
      <c r="K1443" s="23" t="s">
        <v>26</v>
      </c>
      <c r="L1443" s="22" t="s">
        <v>27</v>
      </c>
      <c r="M1443" s="22" t="s">
        <v>28</v>
      </c>
      <c r="N1443" s="19">
        <v>1442</v>
      </c>
    </row>
    <row r="1444" spans="1:14" hidden="1" x14ac:dyDescent="0.2">
      <c r="A1444" s="27" t="s">
        <v>1789</v>
      </c>
      <c r="B1444" s="20" t="s">
        <v>2628</v>
      </c>
      <c r="C1444" s="22" t="s">
        <v>21</v>
      </c>
      <c r="D1444" s="20" t="s">
        <v>2629</v>
      </c>
      <c r="E1444" s="20" t="s">
        <v>514</v>
      </c>
      <c r="F1444" s="21">
        <f>SUM(40*52*19.54)</f>
        <v>40643.199999999997</v>
      </c>
      <c r="G1444" s="22" t="s">
        <v>216</v>
      </c>
      <c r="H1444" s="23" t="s">
        <v>25</v>
      </c>
      <c r="I1444" s="26"/>
      <c r="J1444" s="26"/>
      <c r="K1444" s="23" t="s">
        <v>26</v>
      </c>
      <c r="L1444" s="22" t="s">
        <v>27</v>
      </c>
      <c r="M1444" s="22" t="s">
        <v>28</v>
      </c>
      <c r="N1444" s="19">
        <v>1443</v>
      </c>
    </row>
    <row r="1445" spans="1:14" hidden="1" x14ac:dyDescent="0.2">
      <c r="A1445" s="27" t="s">
        <v>2630</v>
      </c>
      <c r="B1445" s="20" t="s">
        <v>92</v>
      </c>
      <c r="C1445" s="22" t="s">
        <v>157</v>
      </c>
      <c r="D1445" s="20" t="s">
        <v>2631</v>
      </c>
      <c r="E1445" s="20" t="s">
        <v>51</v>
      </c>
      <c r="F1445" s="26">
        <f>SUM(40*52*19.44)</f>
        <v>40435.200000000004</v>
      </c>
      <c r="G1445" s="22" t="s">
        <v>216</v>
      </c>
      <c r="H1445" s="23" t="s">
        <v>25</v>
      </c>
      <c r="I1445" s="26"/>
      <c r="J1445" s="26"/>
      <c r="K1445" s="23" t="s">
        <v>26</v>
      </c>
      <c r="L1445" s="22" t="s">
        <v>27</v>
      </c>
      <c r="M1445" s="22" t="s">
        <v>28</v>
      </c>
      <c r="N1445" s="19">
        <v>1444</v>
      </c>
    </row>
    <row r="1446" spans="1:14" hidden="1" x14ac:dyDescent="0.2">
      <c r="A1446" s="8" t="s">
        <v>2632</v>
      </c>
      <c r="B1446" s="9" t="s">
        <v>2633</v>
      </c>
      <c r="C1446" s="10" t="s">
        <v>24</v>
      </c>
      <c r="D1446" s="9" t="s">
        <v>2634</v>
      </c>
      <c r="E1446" s="9" t="s">
        <v>2525</v>
      </c>
      <c r="F1446" s="11">
        <v>40355</v>
      </c>
      <c r="G1446" s="10" t="s">
        <v>216</v>
      </c>
      <c r="H1446" s="10" t="s">
        <v>25</v>
      </c>
      <c r="I1446" s="13"/>
      <c r="J1446" s="13"/>
      <c r="K1446" s="10" t="s">
        <v>1668</v>
      </c>
      <c r="L1446" s="10" t="s">
        <v>1669</v>
      </c>
      <c r="M1446" s="10" t="s">
        <v>28</v>
      </c>
      <c r="N1446" s="19">
        <v>1445</v>
      </c>
    </row>
    <row r="1447" spans="1:14" hidden="1" x14ac:dyDescent="0.2">
      <c r="A1447" s="27" t="s">
        <v>2635</v>
      </c>
      <c r="B1447" s="20" t="s">
        <v>356</v>
      </c>
      <c r="C1447" s="22" t="s">
        <v>45</v>
      </c>
      <c r="D1447" s="20" t="s">
        <v>2631</v>
      </c>
      <c r="E1447" s="20" t="s">
        <v>51</v>
      </c>
      <c r="F1447" s="21">
        <f>SUM(40*52*19.36)</f>
        <v>40268.799999999996</v>
      </c>
      <c r="G1447" s="22" t="s">
        <v>216</v>
      </c>
      <c r="H1447" s="25" t="s">
        <v>25</v>
      </c>
      <c r="I1447" s="26"/>
      <c r="J1447" s="26"/>
      <c r="K1447" s="25" t="s">
        <v>26</v>
      </c>
      <c r="L1447" s="22" t="s">
        <v>27</v>
      </c>
      <c r="M1447" s="22" t="s">
        <v>28</v>
      </c>
      <c r="N1447" s="19">
        <v>1446</v>
      </c>
    </row>
    <row r="1448" spans="1:14" hidden="1" x14ac:dyDescent="0.2">
      <c r="A1448" s="27" t="s">
        <v>2636</v>
      </c>
      <c r="B1448" s="20" t="s">
        <v>429</v>
      </c>
      <c r="C1448" s="25" t="s">
        <v>24</v>
      </c>
      <c r="D1448" s="20" t="s">
        <v>2627</v>
      </c>
      <c r="E1448" s="20" t="s">
        <v>1335</v>
      </c>
      <c r="F1448" s="21">
        <f>SUM(40*52*19.36)</f>
        <v>40268.799999999996</v>
      </c>
      <c r="G1448" s="22" t="s">
        <v>216</v>
      </c>
      <c r="H1448" s="25" t="s">
        <v>25</v>
      </c>
      <c r="I1448" s="26"/>
      <c r="J1448" s="26"/>
      <c r="K1448" s="25" t="s">
        <v>26</v>
      </c>
      <c r="L1448" s="22" t="s">
        <v>27</v>
      </c>
      <c r="M1448" s="22" t="s">
        <v>28</v>
      </c>
      <c r="N1448" s="19">
        <v>1447</v>
      </c>
    </row>
    <row r="1449" spans="1:14" hidden="1" x14ac:dyDescent="0.2">
      <c r="A1449" s="27" t="s">
        <v>850</v>
      </c>
      <c r="B1449" s="20" t="s">
        <v>20</v>
      </c>
      <c r="C1449" s="22" t="s">
        <v>24</v>
      </c>
      <c r="D1449" s="20" t="s">
        <v>2637</v>
      </c>
      <c r="E1449" s="20" t="s">
        <v>748</v>
      </c>
      <c r="F1449" s="21">
        <f>SUM(40*52*19.36)</f>
        <v>40268.799999999996</v>
      </c>
      <c r="G1449" s="22" t="s">
        <v>216</v>
      </c>
      <c r="H1449" s="22" t="s">
        <v>25</v>
      </c>
      <c r="I1449" s="28"/>
      <c r="J1449" s="28"/>
      <c r="K1449" s="22" t="s">
        <v>26</v>
      </c>
      <c r="L1449" s="22" t="s">
        <v>27</v>
      </c>
      <c r="M1449" s="22" t="s">
        <v>28</v>
      </c>
      <c r="N1449" s="19">
        <v>1448</v>
      </c>
    </row>
    <row r="1450" spans="1:14" hidden="1" x14ac:dyDescent="0.2">
      <c r="A1450" s="27" t="s">
        <v>2520</v>
      </c>
      <c r="B1450" s="20" t="s">
        <v>2638</v>
      </c>
      <c r="C1450" s="22" t="s">
        <v>75</v>
      </c>
      <c r="D1450" s="20" t="s">
        <v>2639</v>
      </c>
      <c r="E1450" s="20" t="s">
        <v>401</v>
      </c>
      <c r="F1450" s="21">
        <f>SUM(40*52*19.36)</f>
        <v>40268.799999999996</v>
      </c>
      <c r="G1450" s="22" t="s">
        <v>216</v>
      </c>
      <c r="H1450" s="22" t="s">
        <v>25</v>
      </c>
      <c r="I1450" s="28"/>
      <c r="J1450" s="28"/>
      <c r="K1450" s="22" t="s">
        <v>26</v>
      </c>
      <c r="L1450" s="22" t="s">
        <v>27</v>
      </c>
      <c r="M1450" s="22" t="s">
        <v>28</v>
      </c>
      <c r="N1450" s="19">
        <v>1449</v>
      </c>
    </row>
    <row r="1451" spans="1:14" hidden="1" x14ac:dyDescent="0.2">
      <c r="A1451" s="27" t="s">
        <v>2640</v>
      </c>
      <c r="B1451" s="20" t="s">
        <v>1330</v>
      </c>
      <c r="C1451" s="23" t="s">
        <v>75</v>
      </c>
      <c r="D1451" s="20" t="s">
        <v>2641</v>
      </c>
      <c r="E1451" s="20" t="s">
        <v>514</v>
      </c>
      <c r="F1451" s="21">
        <f>SUM(40*52*19.36)</f>
        <v>40268.799999999996</v>
      </c>
      <c r="G1451" s="22" t="s">
        <v>216</v>
      </c>
      <c r="H1451" s="23" t="s">
        <v>25</v>
      </c>
      <c r="I1451" s="26"/>
      <c r="J1451" s="26"/>
      <c r="K1451" s="22" t="s">
        <v>26</v>
      </c>
      <c r="L1451" s="22" t="s">
        <v>27</v>
      </c>
      <c r="M1451" s="22" t="s">
        <v>28</v>
      </c>
      <c r="N1451" s="19">
        <v>1450</v>
      </c>
    </row>
    <row r="1452" spans="1:14" hidden="1" x14ac:dyDescent="0.2">
      <c r="A1452" s="8" t="s">
        <v>2642</v>
      </c>
      <c r="B1452" s="9" t="s">
        <v>1569</v>
      </c>
      <c r="C1452" s="10" t="s">
        <v>101</v>
      </c>
      <c r="D1452" s="9" t="s">
        <v>2643</v>
      </c>
      <c r="E1452" s="9" t="s">
        <v>1888</v>
      </c>
      <c r="F1452" s="11">
        <v>40257</v>
      </c>
      <c r="G1452" s="10" t="s">
        <v>24</v>
      </c>
      <c r="H1452" s="10" t="s">
        <v>25</v>
      </c>
      <c r="I1452" s="13"/>
      <c r="J1452" s="13"/>
      <c r="K1452" s="10" t="s">
        <v>26</v>
      </c>
      <c r="L1452" s="10" t="s">
        <v>27</v>
      </c>
      <c r="M1452" s="10" t="s">
        <v>28</v>
      </c>
      <c r="N1452" s="19">
        <v>1451</v>
      </c>
    </row>
    <row r="1453" spans="1:14" x14ac:dyDescent="0.2">
      <c r="A1453" s="8" t="s">
        <v>2644</v>
      </c>
      <c r="B1453" s="9" t="s">
        <v>548</v>
      </c>
      <c r="C1453" s="10" t="s">
        <v>75</v>
      </c>
      <c r="D1453" s="9" t="s">
        <v>591</v>
      </c>
      <c r="E1453" s="9" t="s">
        <v>1786</v>
      </c>
      <c r="F1453" s="11">
        <v>40170</v>
      </c>
      <c r="G1453" s="10" t="s">
        <v>24</v>
      </c>
      <c r="H1453" s="10" t="s">
        <v>25</v>
      </c>
      <c r="I1453" s="11">
        <v>10000</v>
      </c>
      <c r="J1453" s="13"/>
      <c r="K1453" s="10" t="s">
        <v>541</v>
      </c>
      <c r="L1453" s="10" t="s">
        <v>77</v>
      </c>
      <c r="M1453" s="10" t="s">
        <v>78</v>
      </c>
      <c r="N1453" s="19">
        <v>1452</v>
      </c>
    </row>
    <row r="1454" spans="1:14" hidden="1" x14ac:dyDescent="0.2">
      <c r="A1454" s="27" t="s">
        <v>433</v>
      </c>
      <c r="B1454" s="20" t="s">
        <v>20</v>
      </c>
      <c r="C1454" s="22" t="s">
        <v>24</v>
      </c>
      <c r="D1454" s="20" t="s">
        <v>2521</v>
      </c>
      <c r="E1454" s="20" t="s">
        <v>324</v>
      </c>
      <c r="F1454" s="21">
        <f>SUM(40*52*19.16)</f>
        <v>39852.800000000003</v>
      </c>
      <c r="G1454" s="22" t="s">
        <v>216</v>
      </c>
      <c r="H1454" s="22" t="s">
        <v>25</v>
      </c>
      <c r="I1454" s="28"/>
      <c r="J1454" s="28"/>
      <c r="K1454" s="22" t="s">
        <v>26</v>
      </c>
      <c r="L1454" s="22" t="s">
        <v>27</v>
      </c>
      <c r="M1454" s="22" t="s">
        <v>28</v>
      </c>
      <c r="N1454" s="19">
        <v>1453</v>
      </c>
    </row>
    <row r="1455" spans="1:14" x14ac:dyDescent="0.2">
      <c r="A1455" s="8" t="s">
        <v>2645</v>
      </c>
      <c r="B1455" s="9" t="s">
        <v>2646</v>
      </c>
      <c r="C1455" s="14"/>
      <c r="D1455" s="9" t="s">
        <v>148</v>
      </c>
      <c r="E1455" s="9" t="s">
        <v>297</v>
      </c>
      <c r="F1455" s="11">
        <v>39626</v>
      </c>
      <c r="G1455" s="14" t="s">
        <v>75</v>
      </c>
      <c r="H1455" s="14" t="s">
        <v>25</v>
      </c>
      <c r="I1455" s="12"/>
      <c r="J1455" s="12"/>
      <c r="K1455" s="14" t="s">
        <v>541</v>
      </c>
      <c r="L1455" s="10" t="s">
        <v>77</v>
      </c>
      <c r="M1455" s="10" t="s">
        <v>78</v>
      </c>
      <c r="N1455" s="19">
        <v>1454</v>
      </c>
    </row>
    <row r="1456" spans="1:14" hidden="1" x14ac:dyDescent="0.2">
      <c r="A1456" s="8" t="s">
        <v>2647</v>
      </c>
      <c r="B1456" s="9" t="s">
        <v>356</v>
      </c>
      <c r="C1456" s="14"/>
      <c r="D1456" s="9" t="s">
        <v>2648</v>
      </c>
      <c r="E1456" s="9" t="s">
        <v>1684</v>
      </c>
      <c r="F1456" s="11">
        <v>39208</v>
      </c>
      <c r="G1456" s="10" t="s">
        <v>24</v>
      </c>
      <c r="H1456" s="10" t="s">
        <v>25</v>
      </c>
      <c r="I1456" s="12"/>
      <c r="J1456" s="12"/>
      <c r="K1456" s="10" t="s">
        <v>26</v>
      </c>
      <c r="L1456" s="10" t="s">
        <v>27</v>
      </c>
      <c r="M1456" s="10" t="s">
        <v>28</v>
      </c>
      <c r="N1456" s="19">
        <v>1455</v>
      </c>
    </row>
    <row r="1457" spans="1:14" hidden="1" x14ac:dyDescent="0.2">
      <c r="A1457" s="8" t="s">
        <v>2649</v>
      </c>
      <c r="B1457" s="9" t="s">
        <v>2650</v>
      </c>
      <c r="C1457" s="10" t="s">
        <v>41</v>
      </c>
      <c r="D1457" s="9" t="s">
        <v>2651</v>
      </c>
      <c r="E1457" s="9" t="s">
        <v>1527</v>
      </c>
      <c r="F1457" s="11">
        <v>38760</v>
      </c>
      <c r="G1457" s="10" t="s">
        <v>24</v>
      </c>
      <c r="H1457" s="10" t="s">
        <v>25</v>
      </c>
      <c r="I1457" s="13"/>
      <c r="J1457" s="13"/>
      <c r="K1457" s="10" t="s">
        <v>26</v>
      </c>
      <c r="L1457" s="10" t="s">
        <v>27</v>
      </c>
      <c r="M1457" s="10" t="s">
        <v>28</v>
      </c>
      <c r="N1457" s="19">
        <v>1456</v>
      </c>
    </row>
    <row r="1458" spans="1:14" hidden="1" x14ac:dyDescent="0.2">
      <c r="A1458" s="27" t="s">
        <v>2652</v>
      </c>
      <c r="B1458" s="20" t="s">
        <v>2653</v>
      </c>
      <c r="C1458" s="22" t="s">
        <v>31</v>
      </c>
      <c r="D1458" s="20" t="s">
        <v>2602</v>
      </c>
      <c r="E1458" s="20" t="s">
        <v>2654</v>
      </c>
      <c r="F1458" s="21">
        <f>SUM(40*52*18.63)</f>
        <v>38750.400000000001</v>
      </c>
      <c r="G1458" s="22" t="s">
        <v>216</v>
      </c>
      <c r="H1458" s="22" t="s">
        <v>25</v>
      </c>
      <c r="I1458" s="28"/>
      <c r="J1458" s="28"/>
      <c r="K1458" s="22" t="s">
        <v>26</v>
      </c>
      <c r="L1458" s="22" t="s">
        <v>27</v>
      </c>
      <c r="M1458" s="22" t="s">
        <v>28</v>
      </c>
      <c r="N1458" s="19">
        <v>1457</v>
      </c>
    </row>
    <row r="1459" spans="1:14" hidden="1" x14ac:dyDescent="0.2">
      <c r="A1459" s="8" t="s">
        <v>2655</v>
      </c>
      <c r="B1459" s="9" t="s">
        <v>147</v>
      </c>
      <c r="C1459" s="10" t="s">
        <v>157</v>
      </c>
      <c r="D1459" s="9" t="s">
        <v>2656</v>
      </c>
      <c r="E1459" s="9" t="s">
        <v>1254</v>
      </c>
      <c r="F1459" s="11">
        <v>38591</v>
      </c>
      <c r="G1459" s="10" t="s">
        <v>216</v>
      </c>
      <c r="H1459" s="10" t="s">
        <v>25</v>
      </c>
      <c r="I1459" s="13"/>
      <c r="J1459" s="13"/>
      <c r="K1459" s="10" t="s">
        <v>1668</v>
      </c>
      <c r="L1459" s="10" t="s">
        <v>1669</v>
      </c>
      <c r="M1459" s="10" t="s">
        <v>28</v>
      </c>
      <c r="N1459" s="19">
        <v>1458</v>
      </c>
    </row>
    <row r="1460" spans="1:14" hidden="1" x14ac:dyDescent="0.2">
      <c r="A1460" s="27" t="s">
        <v>2657</v>
      </c>
      <c r="B1460" s="20" t="s">
        <v>2658</v>
      </c>
      <c r="C1460" s="22" t="s">
        <v>21</v>
      </c>
      <c r="D1460" s="20" t="s">
        <v>2659</v>
      </c>
      <c r="E1460" s="20" t="s">
        <v>514</v>
      </c>
      <c r="F1460" s="21">
        <f>SUM(40*52*18.29)</f>
        <v>38043.199999999997</v>
      </c>
      <c r="G1460" s="22" t="s">
        <v>216</v>
      </c>
      <c r="H1460" s="22" t="s">
        <v>25</v>
      </c>
      <c r="I1460" s="28"/>
      <c r="J1460" s="28"/>
      <c r="K1460" s="22" t="s">
        <v>26</v>
      </c>
      <c r="L1460" s="22" t="s">
        <v>27</v>
      </c>
      <c r="M1460" s="22" t="s">
        <v>28</v>
      </c>
      <c r="N1460" s="19">
        <v>1459</v>
      </c>
    </row>
    <row r="1461" spans="1:14" hidden="1" x14ac:dyDescent="0.2">
      <c r="A1461" s="27" t="s">
        <v>2660</v>
      </c>
      <c r="B1461" s="20" t="s">
        <v>2413</v>
      </c>
      <c r="C1461" s="22" t="s">
        <v>24</v>
      </c>
      <c r="D1461" s="20" t="s">
        <v>2362</v>
      </c>
      <c r="E1461" s="20" t="s">
        <v>324</v>
      </c>
      <c r="F1461" s="21">
        <f>SUM(40*52*18.14)</f>
        <v>37731.200000000004</v>
      </c>
      <c r="G1461" s="22" t="s">
        <v>216</v>
      </c>
      <c r="H1461" s="22" t="s">
        <v>25</v>
      </c>
      <c r="I1461" s="28"/>
      <c r="J1461" s="28"/>
      <c r="K1461" s="22" t="s">
        <v>26</v>
      </c>
      <c r="L1461" s="22" t="s">
        <v>27</v>
      </c>
      <c r="M1461" s="22" t="s">
        <v>28</v>
      </c>
      <c r="N1461" s="19">
        <v>1460</v>
      </c>
    </row>
    <row r="1462" spans="1:14" hidden="1" x14ac:dyDescent="0.2">
      <c r="A1462" s="29" t="s">
        <v>2661</v>
      </c>
      <c r="B1462" s="24" t="s">
        <v>49</v>
      </c>
      <c r="C1462" s="25" t="s">
        <v>157</v>
      </c>
      <c r="D1462" s="24" t="s">
        <v>2662</v>
      </c>
      <c r="E1462" s="24" t="s">
        <v>514</v>
      </c>
      <c r="F1462" s="21">
        <f>SUM(40*52*18.1)</f>
        <v>37648</v>
      </c>
      <c r="G1462" s="25" t="s">
        <v>216</v>
      </c>
      <c r="H1462" s="25" t="s">
        <v>25</v>
      </c>
      <c r="I1462" s="28"/>
      <c r="J1462" s="28"/>
      <c r="K1462" s="25" t="s">
        <v>26</v>
      </c>
      <c r="L1462" s="25" t="s">
        <v>27</v>
      </c>
      <c r="M1462" s="25" t="s">
        <v>28</v>
      </c>
      <c r="N1462" s="19">
        <v>1461</v>
      </c>
    </row>
    <row r="1463" spans="1:14" hidden="1" x14ac:dyDescent="0.2">
      <c r="A1463" s="27" t="s">
        <v>2663</v>
      </c>
      <c r="B1463" s="20" t="s">
        <v>118</v>
      </c>
      <c r="C1463" s="22" t="s">
        <v>54</v>
      </c>
      <c r="D1463" s="20" t="s">
        <v>2555</v>
      </c>
      <c r="E1463" s="20" t="s">
        <v>463</v>
      </c>
      <c r="F1463" s="21">
        <f>SUM(40*52*18.1)</f>
        <v>37648</v>
      </c>
      <c r="G1463" s="22" t="s">
        <v>216</v>
      </c>
      <c r="H1463" s="22" t="s">
        <v>25</v>
      </c>
      <c r="I1463" s="28"/>
      <c r="J1463" s="28"/>
      <c r="K1463" s="22" t="s">
        <v>26</v>
      </c>
      <c r="L1463" s="22" t="s">
        <v>27</v>
      </c>
      <c r="M1463" s="22" t="s">
        <v>28</v>
      </c>
      <c r="N1463" s="19">
        <v>1462</v>
      </c>
    </row>
    <row r="1464" spans="1:14" hidden="1" x14ac:dyDescent="0.2">
      <c r="A1464" s="27" t="s">
        <v>2664</v>
      </c>
      <c r="B1464" s="20" t="s">
        <v>2599</v>
      </c>
      <c r="C1464" s="22" t="s">
        <v>31</v>
      </c>
      <c r="D1464" s="20" t="s">
        <v>2665</v>
      </c>
      <c r="E1464" s="20" t="s">
        <v>51</v>
      </c>
      <c r="F1464" s="26">
        <f>SUM(40*52*18.1)</f>
        <v>37648</v>
      </c>
      <c r="G1464" s="22" t="s">
        <v>216</v>
      </c>
      <c r="H1464" s="23" t="s">
        <v>25</v>
      </c>
      <c r="I1464" s="26"/>
      <c r="J1464" s="26"/>
      <c r="K1464" s="23" t="s">
        <v>26</v>
      </c>
      <c r="L1464" s="22" t="s">
        <v>27</v>
      </c>
      <c r="M1464" s="22" t="s">
        <v>28</v>
      </c>
      <c r="N1464" s="19">
        <v>1463</v>
      </c>
    </row>
    <row r="1465" spans="1:14" hidden="1" x14ac:dyDescent="0.2">
      <c r="A1465" s="8" t="s">
        <v>2666</v>
      </c>
      <c r="B1465" s="9" t="s">
        <v>2653</v>
      </c>
      <c r="C1465" s="14"/>
      <c r="D1465" s="9" t="s">
        <v>2667</v>
      </c>
      <c r="E1465" s="9" t="s">
        <v>1119</v>
      </c>
      <c r="F1465" s="11">
        <v>37638</v>
      </c>
      <c r="G1465" s="10" t="s">
        <v>24</v>
      </c>
      <c r="H1465" s="10" t="s">
        <v>25</v>
      </c>
      <c r="I1465" s="13"/>
      <c r="J1465" s="13"/>
      <c r="K1465" s="10" t="s">
        <v>26</v>
      </c>
      <c r="L1465" s="10" t="s">
        <v>27</v>
      </c>
      <c r="M1465" s="10" t="s">
        <v>28</v>
      </c>
      <c r="N1465" s="19">
        <v>1464</v>
      </c>
    </row>
    <row r="1466" spans="1:14" hidden="1" x14ac:dyDescent="0.2">
      <c r="A1466" s="8" t="s">
        <v>2668</v>
      </c>
      <c r="B1466" s="9" t="s">
        <v>710</v>
      </c>
      <c r="C1466" s="10" t="s">
        <v>21</v>
      </c>
      <c r="D1466" s="9" t="s">
        <v>2079</v>
      </c>
      <c r="E1466" s="9" t="s">
        <v>1516</v>
      </c>
      <c r="F1466" s="11">
        <v>37536</v>
      </c>
      <c r="G1466" s="10" t="s">
        <v>216</v>
      </c>
      <c r="H1466" s="10" t="s">
        <v>25</v>
      </c>
      <c r="I1466" s="12"/>
      <c r="J1466" s="12"/>
      <c r="K1466" s="10" t="s">
        <v>1446</v>
      </c>
      <c r="L1466" s="10" t="s">
        <v>27</v>
      </c>
      <c r="M1466" s="10" t="s">
        <v>28</v>
      </c>
      <c r="N1466" s="19">
        <v>1465</v>
      </c>
    </row>
    <row r="1467" spans="1:14" hidden="1" x14ac:dyDescent="0.2">
      <c r="A1467" s="27" t="s">
        <v>2669</v>
      </c>
      <c r="B1467" s="20" t="s">
        <v>348</v>
      </c>
      <c r="C1467" s="22" t="s">
        <v>210</v>
      </c>
      <c r="D1467" s="20" t="s">
        <v>2670</v>
      </c>
      <c r="E1467" s="20" t="s">
        <v>2671</v>
      </c>
      <c r="F1467" s="21">
        <f>SUM(40*52*18.02)</f>
        <v>37481.599999999999</v>
      </c>
      <c r="G1467" s="22" t="s">
        <v>216</v>
      </c>
      <c r="H1467" s="22" t="s">
        <v>25</v>
      </c>
      <c r="I1467" s="28"/>
      <c r="J1467" s="28"/>
      <c r="K1467" s="22" t="s">
        <v>26</v>
      </c>
      <c r="L1467" s="22" t="s">
        <v>27</v>
      </c>
      <c r="M1467" s="22" t="s">
        <v>28</v>
      </c>
      <c r="N1467" s="19">
        <v>1466</v>
      </c>
    </row>
    <row r="1468" spans="1:14" hidden="1" x14ac:dyDescent="0.2">
      <c r="A1468" s="27" t="s">
        <v>2672</v>
      </c>
      <c r="B1468" s="20" t="s">
        <v>1071</v>
      </c>
      <c r="C1468" s="22" t="s">
        <v>136</v>
      </c>
      <c r="D1468" s="20" t="s">
        <v>2659</v>
      </c>
      <c r="E1468" s="20" t="s">
        <v>514</v>
      </c>
      <c r="F1468" s="26">
        <f>SUM(40*52*17.81)</f>
        <v>37044.799999999996</v>
      </c>
      <c r="G1468" s="22" t="s">
        <v>216</v>
      </c>
      <c r="H1468" s="23" t="s">
        <v>25</v>
      </c>
      <c r="I1468" s="26"/>
      <c r="J1468" s="26"/>
      <c r="K1468" s="23" t="s">
        <v>26</v>
      </c>
      <c r="L1468" s="22" t="s">
        <v>27</v>
      </c>
      <c r="M1468" s="22" t="s">
        <v>28</v>
      </c>
      <c r="N1468" s="19">
        <v>1467</v>
      </c>
    </row>
    <row r="1469" spans="1:14" hidden="1" x14ac:dyDescent="0.2">
      <c r="A1469" s="27" t="s">
        <v>2673</v>
      </c>
      <c r="B1469" s="20" t="s">
        <v>998</v>
      </c>
      <c r="C1469" s="22" t="s">
        <v>54</v>
      </c>
      <c r="D1469" s="20" t="s">
        <v>2659</v>
      </c>
      <c r="E1469" s="20" t="s">
        <v>514</v>
      </c>
      <c r="F1469" s="26">
        <f>SUM(40*52*17.81)</f>
        <v>37044.799999999996</v>
      </c>
      <c r="G1469" s="22" t="s">
        <v>216</v>
      </c>
      <c r="H1469" s="23" t="s">
        <v>25</v>
      </c>
      <c r="I1469" s="26"/>
      <c r="J1469" s="26"/>
      <c r="K1469" s="23" t="s">
        <v>26</v>
      </c>
      <c r="L1469" s="22" t="s">
        <v>27</v>
      </c>
      <c r="M1469" s="22" t="s">
        <v>28</v>
      </c>
      <c r="N1469" s="19">
        <v>1468</v>
      </c>
    </row>
    <row r="1470" spans="1:14" hidden="1" x14ac:dyDescent="0.2">
      <c r="A1470" s="27" t="s">
        <v>1001</v>
      </c>
      <c r="B1470" s="20" t="s">
        <v>2674</v>
      </c>
      <c r="C1470" s="22" t="s">
        <v>157</v>
      </c>
      <c r="D1470" s="20" t="s">
        <v>2659</v>
      </c>
      <c r="E1470" s="20" t="s">
        <v>514</v>
      </c>
      <c r="F1470" s="21">
        <f>SUM(40*52*17.81)</f>
        <v>37044.799999999996</v>
      </c>
      <c r="G1470" s="22" t="s">
        <v>216</v>
      </c>
      <c r="H1470" s="25" t="s">
        <v>25</v>
      </c>
      <c r="I1470" s="26"/>
      <c r="J1470" s="26"/>
      <c r="K1470" s="25" t="s">
        <v>26</v>
      </c>
      <c r="L1470" s="22" t="s">
        <v>27</v>
      </c>
      <c r="M1470" s="22" t="s">
        <v>28</v>
      </c>
      <c r="N1470" s="19">
        <v>1469</v>
      </c>
    </row>
    <row r="1471" spans="1:14" hidden="1" x14ac:dyDescent="0.2">
      <c r="A1471" s="27" t="s">
        <v>2675</v>
      </c>
      <c r="B1471" s="20" t="s">
        <v>942</v>
      </c>
      <c r="C1471" s="22" t="s">
        <v>54</v>
      </c>
      <c r="D1471" s="20" t="s">
        <v>2659</v>
      </c>
      <c r="E1471" s="20" t="s">
        <v>514</v>
      </c>
      <c r="F1471" s="26">
        <f>SUM(40*52*17.81)</f>
        <v>37044.799999999996</v>
      </c>
      <c r="G1471" s="22" t="s">
        <v>216</v>
      </c>
      <c r="H1471" s="23" t="s">
        <v>25</v>
      </c>
      <c r="I1471" s="26"/>
      <c r="J1471" s="26"/>
      <c r="K1471" s="22" t="s">
        <v>26</v>
      </c>
      <c r="L1471" s="22" t="s">
        <v>27</v>
      </c>
      <c r="M1471" s="22" t="s">
        <v>28</v>
      </c>
      <c r="N1471" s="19">
        <v>1470</v>
      </c>
    </row>
    <row r="1472" spans="1:14" hidden="1" x14ac:dyDescent="0.2">
      <c r="A1472" s="8" t="s">
        <v>2676</v>
      </c>
      <c r="B1472" s="9" t="s">
        <v>2677</v>
      </c>
      <c r="C1472" s="10" t="s">
        <v>75</v>
      </c>
      <c r="D1472" s="9" t="s">
        <v>2678</v>
      </c>
      <c r="E1472" s="9" t="s">
        <v>1811</v>
      </c>
      <c r="F1472" s="11">
        <v>37021</v>
      </c>
      <c r="G1472" s="10" t="s">
        <v>24</v>
      </c>
      <c r="H1472" s="10" t="s">
        <v>25</v>
      </c>
      <c r="I1472" s="13"/>
      <c r="J1472" s="13"/>
      <c r="K1472" s="10" t="s">
        <v>26</v>
      </c>
      <c r="L1472" s="10" t="s">
        <v>27</v>
      </c>
      <c r="M1472" s="10" t="s">
        <v>28</v>
      </c>
      <c r="N1472" s="19">
        <v>1471</v>
      </c>
    </row>
    <row r="1473" spans="1:14" hidden="1" x14ac:dyDescent="0.2">
      <c r="A1473" s="8" t="s">
        <v>2679</v>
      </c>
      <c r="B1473" s="9" t="s">
        <v>2680</v>
      </c>
      <c r="C1473" s="14"/>
      <c r="D1473" s="9" t="s">
        <v>2576</v>
      </c>
      <c r="E1473" s="9" t="s">
        <v>1646</v>
      </c>
      <c r="F1473" s="12">
        <v>36500</v>
      </c>
      <c r="G1473" s="10" t="s">
        <v>216</v>
      </c>
      <c r="H1473" s="18" t="s">
        <v>25</v>
      </c>
      <c r="I1473" s="12"/>
      <c r="J1473" s="12"/>
      <c r="K1473" s="18" t="s">
        <v>1446</v>
      </c>
      <c r="L1473" s="10" t="s">
        <v>27</v>
      </c>
      <c r="M1473" s="10" t="s">
        <v>28</v>
      </c>
      <c r="N1473" s="19">
        <v>1472</v>
      </c>
    </row>
    <row r="1474" spans="1:14" hidden="1" x14ac:dyDescent="0.2">
      <c r="A1474" s="8" t="s">
        <v>2681</v>
      </c>
      <c r="B1474" s="9" t="s">
        <v>1110</v>
      </c>
      <c r="C1474" s="10" t="s">
        <v>25</v>
      </c>
      <c r="D1474" s="9" t="s">
        <v>2682</v>
      </c>
      <c r="E1474" s="9" t="s">
        <v>1914</v>
      </c>
      <c r="F1474" s="11">
        <v>36258</v>
      </c>
      <c r="G1474" s="10" t="s">
        <v>24</v>
      </c>
      <c r="H1474" s="10" t="s">
        <v>25</v>
      </c>
      <c r="I1474" s="11"/>
      <c r="J1474" s="13"/>
      <c r="K1474" s="10" t="s">
        <v>26</v>
      </c>
      <c r="L1474" s="10" t="s">
        <v>27</v>
      </c>
      <c r="M1474" s="10" t="s">
        <v>28</v>
      </c>
      <c r="N1474" s="19">
        <v>1473</v>
      </c>
    </row>
    <row r="1475" spans="1:14" hidden="1" x14ac:dyDescent="0.2">
      <c r="A1475" s="8" t="s">
        <v>2683</v>
      </c>
      <c r="B1475" s="9" t="s">
        <v>2130</v>
      </c>
      <c r="C1475" s="14"/>
      <c r="D1475" s="9" t="s">
        <v>2684</v>
      </c>
      <c r="E1475" s="9" t="s">
        <v>1684</v>
      </c>
      <c r="F1475" s="11">
        <v>35700</v>
      </c>
      <c r="G1475" s="10" t="s">
        <v>24</v>
      </c>
      <c r="H1475" s="10" t="s">
        <v>25</v>
      </c>
      <c r="I1475" s="13"/>
      <c r="J1475" s="13"/>
      <c r="K1475" s="10" t="s">
        <v>26</v>
      </c>
      <c r="L1475" s="10" t="s">
        <v>27</v>
      </c>
      <c r="M1475" s="10" t="s">
        <v>28</v>
      </c>
      <c r="N1475" s="19">
        <v>1474</v>
      </c>
    </row>
    <row r="1476" spans="1:14" hidden="1" x14ac:dyDescent="0.2">
      <c r="A1476" s="8" t="s">
        <v>2685</v>
      </c>
      <c r="B1476" s="9" t="s">
        <v>2686</v>
      </c>
      <c r="C1476" s="14"/>
      <c r="D1476" s="9" t="s">
        <v>2687</v>
      </c>
      <c r="E1476" s="9" t="s">
        <v>1747</v>
      </c>
      <c r="F1476" s="11">
        <v>35000</v>
      </c>
      <c r="G1476" s="10" t="s">
        <v>24</v>
      </c>
      <c r="H1476" s="10" t="s">
        <v>25</v>
      </c>
      <c r="I1476" s="11"/>
      <c r="J1476" s="13"/>
      <c r="K1476" s="10" t="s">
        <v>26</v>
      </c>
      <c r="L1476" s="10" t="s">
        <v>27</v>
      </c>
      <c r="M1476" s="10" t="s">
        <v>28</v>
      </c>
      <c r="N1476" s="19">
        <v>1475</v>
      </c>
    </row>
    <row r="1477" spans="1:14" hidden="1" x14ac:dyDescent="0.2">
      <c r="A1477" s="29" t="s">
        <v>2688</v>
      </c>
      <c r="B1477" s="24" t="s">
        <v>1437</v>
      </c>
      <c r="C1477" s="25"/>
      <c r="D1477" s="24" t="s">
        <v>2689</v>
      </c>
      <c r="E1477" s="24" t="s">
        <v>1267</v>
      </c>
      <c r="F1477" s="21">
        <f>SUM(40*52*16.08)</f>
        <v>33446.399999999994</v>
      </c>
      <c r="G1477" s="25" t="s">
        <v>216</v>
      </c>
      <c r="H1477" s="25" t="s">
        <v>25</v>
      </c>
      <c r="I1477" s="28"/>
      <c r="J1477" s="28">
        <v>10450</v>
      </c>
      <c r="K1477" s="25" t="s">
        <v>26</v>
      </c>
      <c r="L1477" s="25" t="s">
        <v>27</v>
      </c>
      <c r="M1477" s="25" t="s">
        <v>28</v>
      </c>
      <c r="N1477" s="19">
        <v>1476</v>
      </c>
    </row>
    <row r="1478" spans="1:14" hidden="1" x14ac:dyDescent="0.2">
      <c r="A1478" s="8" t="s">
        <v>2690</v>
      </c>
      <c r="B1478" s="9" t="s">
        <v>2565</v>
      </c>
      <c r="C1478" s="14"/>
      <c r="D1478" s="9" t="s">
        <v>2691</v>
      </c>
      <c r="E1478" s="9" t="s">
        <v>1119</v>
      </c>
      <c r="F1478" s="11">
        <v>33150</v>
      </c>
      <c r="G1478" s="10" t="s">
        <v>24</v>
      </c>
      <c r="H1478" s="10" t="s">
        <v>25</v>
      </c>
      <c r="I1478" s="13"/>
      <c r="J1478" s="13"/>
      <c r="K1478" s="10" t="s">
        <v>26</v>
      </c>
      <c r="L1478" s="10" t="s">
        <v>27</v>
      </c>
      <c r="M1478" s="10" t="s">
        <v>28</v>
      </c>
      <c r="N1478" s="19">
        <v>1477</v>
      </c>
    </row>
    <row r="1479" spans="1:14" hidden="1" x14ac:dyDescent="0.2">
      <c r="A1479" s="8" t="s">
        <v>1643</v>
      </c>
      <c r="B1479" s="9" t="s">
        <v>2692</v>
      </c>
      <c r="C1479" s="10" t="s">
        <v>186</v>
      </c>
      <c r="D1479" s="9" t="s">
        <v>2693</v>
      </c>
      <c r="E1479" s="9" t="s">
        <v>1747</v>
      </c>
      <c r="F1479" s="11">
        <v>33150</v>
      </c>
      <c r="G1479" s="10" t="s">
        <v>24</v>
      </c>
      <c r="H1479" s="10" t="s">
        <v>25</v>
      </c>
      <c r="I1479" s="13"/>
      <c r="J1479" s="13"/>
      <c r="K1479" s="10" t="s">
        <v>26</v>
      </c>
      <c r="L1479" s="10" t="s">
        <v>27</v>
      </c>
      <c r="M1479" s="10" t="s">
        <v>28</v>
      </c>
      <c r="N1479" s="19">
        <v>1478</v>
      </c>
    </row>
    <row r="1480" spans="1:14" hidden="1" x14ac:dyDescent="0.2">
      <c r="A1480" s="27" t="s">
        <v>2694</v>
      </c>
      <c r="B1480" s="20" t="s">
        <v>1416</v>
      </c>
      <c r="C1480" s="22" t="s">
        <v>54</v>
      </c>
      <c r="D1480" s="20" t="s">
        <v>2689</v>
      </c>
      <c r="E1480" s="20" t="s">
        <v>1267</v>
      </c>
      <c r="F1480" s="21">
        <f>SUM(40*52*15.7)</f>
        <v>32656</v>
      </c>
      <c r="G1480" s="22" t="s">
        <v>216</v>
      </c>
      <c r="H1480" s="22" t="s">
        <v>25</v>
      </c>
      <c r="I1480" s="26"/>
      <c r="J1480" s="21">
        <v>10450</v>
      </c>
      <c r="K1480" s="22" t="s">
        <v>26</v>
      </c>
      <c r="L1480" s="22" t="s">
        <v>27</v>
      </c>
      <c r="M1480" s="22" t="s">
        <v>28</v>
      </c>
      <c r="N1480" s="19">
        <v>1479</v>
      </c>
    </row>
    <row r="1481" spans="1:14" hidden="1" x14ac:dyDescent="0.2">
      <c r="A1481" s="27" t="s">
        <v>2695</v>
      </c>
      <c r="B1481" s="20" t="s">
        <v>1169</v>
      </c>
      <c r="C1481" s="22" t="s">
        <v>240</v>
      </c>
      <c r="D1481" s="20" t="s">
        <v>2689</v>
      </c>
      <c r="E1481" s="20" t="s">
        <v>1267</v>
      </c>
      <c r="F1481" s="21">
        <f>SUM(40*52*15.7)</f>
        <v>32656</v>
      </c>
      <c r="G1481" s="22" t="s">
        <v>216</v>
      </c>
      <c r="H1481" s="22" t="s">
        <v>25</v>
      </c>
      <c r="I1481" s="28"/>
      <c r="J1481" s="21">
        <v>10450</v>
      </c>
      <c r="K1481" s="22" t="s">
        <v>26</v>
      </c>
      <c r="L1481" s="22" t="s">
        <v>27</v>
      </c>
      <c r="M1481" s="22" t="s">
        <v>28</v>
      </c>
      <c r="N1481" s="19">
        <v>1480</v>
      </c>
    </row>
    <row r="1482" spans="1:14" hidden="1" x14ac:dyDescent="0.2">
      <c r="A1482" s="27" t="s">
        <v>2696</v>
      </c>
      <c r="B1482" s="20" t="s">
        <v>2697</v>
      </c>
      <c r="C1482" s="22" t="s">
        <v>197</v>
      </c>
      <c r="D1482" s="20" t="s">
        <v>2689</v>
      </c>
      <c r="E1482" s="20" t="s">
        <v>1267</v>
      </c>
      <c r="F1482" s="26">
        <f>SUM(40*52*15.7)</f>
        <v>32656</v>
      </c>
      <c r="G1482" s="22" t="s">
        <v>216</v>
      </c>
      <c r="H1482" s="23" t="s">
        <v>25</v>
      </c>
      <c r="I1482" s="26"/>
      <c r="J1482" s="21">
        <v>10450</v>
      </c>
      <c r="K1482" s="23" t="s">
        <v>26</v>
      </c>
      <c r="L1482" s="22" t="s">
        <v>27</v>
      </c>
      <c r="M1482" s="22" t="s">
        <v>28</v>
      </c>
      <c r="N1482" s="19">
        <v>1481</v>
      </c>
    </row>
    <row r="1483" spans="1:14" hidden="1" x14ac:dyDescent="0.2">
      <c r="A1483" s="27" t="s">
        <v>945</v>
      </c>
      <c r="B1483" s="20" t="s">
        <v>1153</v>
      </c>
      <c r="C1483" s="22" t="s">
        <v>197</v>
      </c>
      <c r="D1483" s="20" t="s">
        <v>2689</v>
      </c>
      <c r="E1483" s="20" t="s">
        <v>1267</v>
      </c>
      <c r="F1483" s="26">
        <f>SUM(40*52*15.7)</f>
        <v>32656</v>
      </c>
      <c r="G1483" s="22" t="s">
        <v>216</v>
      </c>
      <c r="H1483" s="23" t="s">
        <v>25</v>
      </c>
      <c r="I1483" s="26"/>
      <c r="J1483" s="21">
        <v>10450</v>
      </c>
      <c r="K1483" s="22" t="s">
        <v>26</v>
      </c>
      <c r="L1483" s="22" t="s">
        <v>27</v>
      </c>
      <c r="M1483" s="22" t="s">
        <v>28</v>
      </c>
      <c r="N1483" s="19">
        <v>1482</v>
      </c>
    </row>
    <row r="1484" spans="1:14" hidden="1" x14ac:dyDescent="0.2">
      <c r="A1484" s="27" t="s">
        <v>694</v>
      </c>
      <c r="B1484" s="20" t="s">
        <v>209</v>
      </c>
      <c r="C1484" s="22" t="s">
        <v>210</v>
      </c>
      <c r="D1484" s="20" t="s">
        <v>2689</v>
      </c>
      <c r="E1484" s="20" t="s">
        <v>1267</v>
      </c>
      <c r="F1484" s="21">
        <f>SUM(40*52*15.39)</f>
        <v>32011.200000000001</v>
      </c>
      <c r="G1484" s="22" t="s">
        <v>216</v>
      </c>
      <c r="H1484" s="22" t="s">
        <v>25</v>
      </c>
      <c r="I1484" s="28"/>
      <c r="J1484" s="21">
        <v>10450</v>
      </c>
      <c r="K1484" s="22" t="s">
        <v>26</v>
      </c>
      <c r="L1484" s="22" t="s">
        <v>27</v>
      </c>
      <c r="M1484" s="22" t="s">
        <v>28</v>
      </c>
      <c r="N1484" s="19">
        <v>1483</v>
      </c>
    </row>
    <row r="1485" spans="1:14" hidden="1" x14ac:dyDescent="0.2">
      <c r="A1485" s="27" t="s">
        <v>2698</v>
      </c>
      <c r="B1485" s="20" t="s">
        <v>2570</v>
      </c>
      <c r="C1485" s="22" t="s">
        <v>41</v>
      </c>
      <c r="D1485" s="20" t="s">
        <v>2699</v>
      </c>
      <c r="E1485" s="20" t="s">
        <v>51</v>
      </c>
      <c r="F1485" s="21">
        <f>SUM(40*52*15.39)</f>
        <v>32011.200000000001</v>
      </c>
      <c r="G1485" s="22" t="s">
        <v>216</v>
      </c>
      <c r="H1485" s="22" t="s">
        <v>25</v>
      </c>
      <c r="I1485" s="28"/>
      <c r="J1485" s="28"/>
      <c r="K1485" s="22" t="s">
        <v>26</v>
      </c>
      <c r="L1485" s="22" t="s">
        <v>27</v>
      </c>
      <c r="M1485" s="22" t="s">
        <v>28</v>
      </c>
      <c r="N1485" s="19">
        <v>1484</v>
      </c>
    </row>
    <row r="1486" spans="1:14" hidden="1" x14ac:dyDescent="0.2">
      <c r="A1486" s="27" t="s">
        <v>2700</v>
      </c>
      <c r="B1486" s="20" t="s">
        <v>2350</v>
      </c>
      <c r="C1486" s="22" t="s">
        <v>186</v>
      </c>
      <c r="D1486" s="20" t="s">
        <v>2689</v>
      </c>
      <c r="E1486" s="20" t="s">
        <v>1267</v>
      </c>
      <c r="F1486" s="21">
        <f>SUM(40*52*15.39)</f>
        <v>32011.200000000001</v>
      </c>
      <c r="G1486" s="22" t="s">
        <v>216</v>
      </c>
      <c r="H1486" s="22" t="s">
        <v>25</v>
      </c>
      <c r="I1486" s="28"/>
      <c r="J1486" s="21">
        <v>10450</v>
      </c>
      <c r="K1486" s="22" t="s">
        <v>26</v>
      </c>
      <c r="L1486" s="22" t="s">
        <v>27</v>
      </c>
      <c r="M1486" s="22" t="s">
        <v>28</v>
      </c>
      <c r="N1486" s="19">
        <v>1485</v>
      </c>
    </row>
    <row r="1487" spans="1:14" hidden="1" x14ac:dyDescent="0.2">
      <c r="A1487" s="27" t="s">
        <v>2701</v>
      </c>
      <c r="B1487" s="20" t="s">
        <v>429</v>
      </c>
      <c r="C1487" s="22" t="s">
        <v>54</v>
      </c>
      <c r="D1487" s="20" t="s">
        <v>2689</v>
      </c>
      <c r="E1487" s="20" t="s">
        <v>1267</v>
      </c>
      <c r="F1487" s="21">
        <f>SUM(40*52*15.39)</f>
        <v>32011.200000000001</v>
      </c>
      <c r="G1487" s="22" t="s">
        <v>216</v>
      </c>
      <c r="H1487" s="22" t="s">
        <v>25</v>
      </c>
      <c r="I1487" s="28"/>
      <c r="J1487" s="21">
        <v>10450</v>
      </c>
      <c r="K1487" s="22" t="s">
        <v>26</v>
      </c>
      <c r="L1487" s="22" t="s">
        <v>27</v>
      </c>
      <c r="M1487" s="22" t="s">
        <v>28</v>
      </c>
      <c r="N1487" s="19">
        <v>1486</v>
      </c>
    </row>
    <row r="1488" spans="1:14" hidden="1" x14ac:dyDescent="0.2">
      <c r="A1488" s="8" t="s">
        <v>2702</v>
      </c>
      <c r="B1488" s="9" t="s">
        <v>467</v>
      </c>
      <c r="C1488" s="10" t="s">
        <v>157</v>
      </c>
      <c r="D1488" s="9" t="s">
        <v>2703</v>
      </c>
      <c r="E1488" s="9" t="s">
        <v>51</v>
      </c>
      <c r="F1488" s="11">
        <v>31992</v>
      </c>
      <c r="G1488" s="10" t="s">
        <v>24</v>
      </c>
      <c r="H1488" s="10" t="s">
        <v>25</v>
      </c>
      <c r="I1488" s="13"/>
      <c r="J1488" s="13"/>
      <c r="K1488" s="10" t="s">
        <v>26</v>
      </c>
      <c r="L1488" s="10" t="s">
        <v>27</v>
      </c>
      <c r="M1488" s="10" t="s">
        <v>28</v>
      </c>
      <c r="N1488" s="19">
        <v>1487</v>
      </c>
    </row>
    <row r="1489" spans="1:14" hidden="1" x14ac:dyDescent="0.2">
      <c r="A1489" s="8" t="s">
        <v>2704</v>
      </c>
      <c r="B1489" s="9" t="s">
        <v>391</v>
      </c>
      <c r="C1489" s="10" t="s">
        <v>197</v>
      </c>
      <c r="D1489" s="9" t="s">
        <v>2705</v>
      </c>
      <c r="E1489" s="9" t="s">
        <v>1312</v>
      </c>
      <c r="F1489" s="11">
        <v>31992</v>
      </c>
      <c r="G1489" s="10" t="s">
        <v>24</v>
      </c>
      <c r="H1489" s="10" t="s">
        <v>25</v>
      </c>
      <c r="I1489" s="13"/>
      <c r="J1489" s="13"/>
      <c r="K1489" s="10" t="s">
        <v>26</v>
      </c>
      <c r="L1489" s="10" t="s">
        <v>27</v>
      </c>
      <c r="M1489" s="10" t="s">
        <v>28</v>
      </c>
      <c r="N1489" s="19">
        <v>1488</v>
      </c>
    </row>
    <row r="1490" spans="1:14" hidden="1" x14ac:dyDescent="0.2">
      <c r="A1490" s="27" t="s">
        <v>2706</v>
      </c>
      <c r="B1490" s="20" t="s">
        <v>1552</v>
      </c>
      <c r="C1490" s="22" t="s">
        <v>45</v>
      </c>
      <c r="D1490" s="20" t="s">
        <v>2699</v>
      </c>
      <c r="E1490" s="20" t="s">
        <v>51</v>
      </c>
      <c r="F1490" s="21">
        <f>SUM(40*52*15.21)</f>
        <v>31636.800000000003</v>
      </c>
      <c r="G1490" s="22" t="s">
        <v>216</v>
      </c>
      <c r="H1490" s="23" t="s">
        <v>25</v>
      </c>
      <c r="I1490" s="26"/>
      <c r="J1490" s="26"/>
      <c r="K1490" s="23" t="s">
        <v>26</v>
      </c>
      <c r="L1490" s="22" t="s">
        <v>27</v>
      </c>
      <c r="M1490" s="22" t="s">
        <v>28</v>
      </c>
      <c r="N1490" s="19">
        <v>1489</v>
      </c>
    </row>
    <row r="1491" spans="1:14" hidden="1" x14ac:dyDescent="0.2">
      <c r="A1491" s="8" t="s">
        <v>2707</v>
      </c>
      <c r="B1491" s="9" t="s">
        <v>356</v>
      </c>
      <c r="C1491" s="10" t="s">
        <v>166</v>
      </c>
      <c r="D1491" s="9" t="s">
        <v>2378</v>
      </c>
      <c r="E1491" s="9" t="s">
        <v>120</v>
      </c>
      <c r="F1491" s="11">
        <v>29220</v>
      </c>
      <c r="G1491" s="10" t="s">
        <v>216</v>
      </c>
      <c r="H1491" s="10" t="s">
        <v>25</v>
      </c>
      <c r="I1491" s="13"/>
      <c r="J1491" s="13"/>
      <c r="K1491" s="10" t="s">
        <v>1446</v>
      </c>
      <c r="L1491" s="10" t="s">
        <v>27</v>
      </c>
      <c r="M1491" s="10" t="s">
        <v>28</v>
      </c>
      <c r="N1491" s="19">
        <v>1490</v>
      </c>
    </row>
    <row r="1492" spans="1:14" hidden="1" x14ac:dyDescent="0.2">
      <c r="A1492" s="8" t="s">
        <v>196</v>
      </c>
      <c r="B1492" s="17" t="s">
        <v>300</v>
      </c>
      <c r="C1492" s="14" t="s">
        <v>101</v>
      </c>
      <c r="D1492" s="17" t="s">
        <v>2708</v>
      </c>
      <c r="E1492" s="17" t="s">
        <v>51</v>
      </c>
      <c r="F1492" s="13">
        <v>28647</v>
      </c>
      <c r="G1492" s="14" t="s">
        <v>216</v>
      </c>
      <c r="H1492" s="14" t="s">
        <v>25</v>
      </c>
      <c r="I1492" s="13"/>
      <c r="J1492" s="13"/>
      <c r="K1492" s="14" t="s">
        <v>1446</v>
      </c>
      <c r="L1492" s="14" t="s">
        <v>27</v>
      </c>
      <c r="M1492" s="14" t="s">
        <v>28</v>
      </c>
      <c r="N1492" s="19">
        <v>1491</v>
      </c>
    </row>
    <row r="1493" spans="1:14" hidden="1" x14ac:dyDescent="0.2">
      <c r="A1493" s="27" t="s">
        <v>2709</v>
      </c>
      <c r="B1493" s="20" t="s">
        <v>1150</v>
      </c>
      <c r="C1493" s="22" t="s">
        <v>210</v>
      </c>
      <c r="D1493" s="20" t="s">
        <v>2710</v>
      </c>
      <c r="E1493" s="20" t="s">
        <v>830</v>
      </c>
      <c r="F1493" s="21">
        <f>SUM(40*52*11.06)</f>
        <v>23004.799999999999</v>
      </c>
      <c r="G1493" s="22" t="s">
        <v>216</v>
      </c>
      <c r="H1493" s="23" t="s">
        <v>25</v>
      </c>
      <c r="I1493" s="26"/>
      <c r="J1493" s="26"/>
      <c r="K1493" s="23" t="s">
        <v>26</v>
      </c>
      <c r="L1493" s="22" t="s">
        <v>27</v>
      </c>
      <c r="M1493" s="22" t="s">
        <v>28</v>
      </c>
      <c r="N1493" s="19">
        <v>1492</v>
      </c>
    </row>
    <row r="1494" spans="1:14" hidden="1" x14ac:dyDescent="0.2">
      <c r="A1494" s="27" t="s">
        <v>2711</v>
      </c>
      <c r="B1494" s="20" t="s">
        <v>2712</v>
      </c>
      <c r="C1494" s="22" t="s">
        <v>157</v>
      </c>
      <c r="D1494" s="20" t="s">
        <v>2710</v>
      </c>
      <c r="E1494" s="20" t="s">
        <v>830</v>
      </c>
      <c r="F1494" s="21">
        <f>SUM(40*52*11.06)</f>
        <v>23004.799999999999</v>
      </c>
      <c r="G1494" s="22" t="s">
        <v>216</v>
      </c>
      <c r="H1494" s="22" t="s">
        <v>25</v>
      </c>
      <c r="I1494" s="28"/>
      <c r="J1494" s="28"/>
      <c r="K1494" s="22" t="s">
        <v>26</v>
      </c>
      <c r="L1494" s="22" t="s">
        <v>27</v>
      </c>
      <c r="M1494" s="22" t="s">
        <v>28</v>
      </c>
      <c r="N1494" s="19">
        <v>1493</v>
      </c>
    </row>
    <row r="1495" spans="1:14" hidden="1" x14ac:dyDescent="0.2">
      <c r="A1495" s="27" t="s">
        <v>2713</v>
      </c>
      <c r="B1495" s="20" t="s">
        <v>622</v>
      </c>
      <c r="C1495" s="25"/>
      <c r="D1495" s="20" t="s">
        <v>2710</v>
      </c>
      <c r="E1495" s="20" t="s">
        <v>830</v>
      </c>
      <c r="F1495" s="21">
        <f>SUM(40*52*11.06)</f>
        <v>23004.799999999999</v>
      </c>
      <c r="G1495" s="22" t="s">
        <v>216</v>
      </c>
      <c r="H1495" s="22" t="s">
        <v>25</v>
      </c>
      <c r="I1495" s="28"/>
      <c r="J1495" s="28"/>
      <c r="K1495" s="22" t="s">
        <v>26</v>
      </c>
      <c r="L1495" s="22" t="s">
        <v>27</v>
      </c>
      <c r="M1495" s="22" t="s">
        <v>28</v>
      </c>
      <c r="N1495" s="19">
        <v>1494</v>
      </c>
    </row>
    <row r="1496" spans="1:14" hidden="1" x14ac:dyDescent="0.2">
      <c r="A1496" s="29" t="s">
        <v>2714</v>
      </c>
      <c r="B1496" s="24" t="s">
        <v>2715</v>
      </c>
      <c r="C1496" s="25" t="s">
        <v>54</v>
      </c>
      <c r="D1496" s="24" t="s">
        <v>2710</v>
      </c>
      <c r="E1496" s="24" t="s">
        <v>830</v>
      </c>
      <c r="F1496" s="21">
        <f>SUM(40*52*11.06)</f>
        <v>23004.799999999999</v>
      </c>
      <c r="G1496" s="22" t="s">
        <v>216</v>
      </c>
      <c r="H1496" s="25" t="s">
        <v>25</v>
      </c>
      <c r="I1496" s="28"/>
      <c r="J1496" s="28"/>
      <c r="K1496" s="25" t="s">
        <v>26</v>
      </c>
      <c r="L1496" s="25" t="s">
        <v>27</v>
      </c>
      <c r="M1496" s="25" t="s">
        <v>28</v>
      </c>
      <c r="N1496" s="19">
        <v>1495</v>
      </c>
    </row>
    <row r="1497" spans="1:14" x14ac:dyDescent="0.2">
      <c r="A1497" s="2"/>
      <c r="C1497" s="4"/>
      <c r="G1497" s="4"/>
      <c r="H1497" s="1"/>
      <c r="I1497" s="7"/>
      <c r="J1497" s="7"/>
      <c r="K1497" s="1"/>
      <c r="L1497" s="4"/>
      <c r="M1497" s="4"/>
    </row>
    <row r="1498" spans="1:14" x14ac:dyDescent="0.2">
      <c r="A1498" s="2"/>
      <c r="C1498" s="4"/>
      <c r="G1498" s="4"/>
      <c r="H1498" s="1"/>
      <c r="I1498" s="7"/>
      <c r="J1498" s="7"/>
      <c r="K1498" s="1"/>
      <c r="L1498" s="4"/>
      <c r="M1498" s="4"/>
    </row>
    <row r="1499" spans="1:14" x14ac:dyDescent="0.2">
      <c r="A1499" s="2"/>
      <c r="C1499" s="4"/>
      <c r="G1499" s="4"/>
      <c r="H1499" s="1"/>
      <c r="I1499" s="7"/>
      <c r="J1499" s="7"/>
      <c r="K1499" s="1"/>
      <c r="L1499" s="4"/>
      <c r="M1499" s="4"/>
    </row>
    <row r="1500" spans="1:14" x14ac:dyDescent="0.2">
      <c r="A1500" s="2"/>
      <c r="C1500" s="4"/>
      <c r="G1500" s="4"/>
      <c r="H1500" s="1"/>
      <c r="I1500" s="7"/>
      <c r="J1500" s="7"/>
      <c r="K1500" s="1"/>
      <c r="L1500" s="4"/>
      <c r="M1500" s="4"/>
    </row>
    <row r="1501" spans="1:14" x14ac:dyDescent="0.2">
      <c r="A1501" s="2"/>
      <c r="C1501" s="4"/>
      <c r="G1501" s="4"/>
      <c r="H1501" s="1"/>
      <c r="I1501" s="7"/>
      <c r="J1501" s="7"/>
      <c r="K1501" s="1"/>
      <c r="L1501" s="4"/>
      <c r="M1501" s="4"/>
    </row>
    <row r="1502" spans="1:14" x14ac:dyDescent="0.2">
      <c r="A1502" s="2"/>
      <c r="C1502" s="4"/>
      <c r="G1502" s="4"/>
      <c r="H1502" s="1"/>
      <c r="I1502" s="7"/>
      <c r="J1502" s="7"/>
      <c r="K1502" s="1"/>
      <c r="L1502" s="4"/>
      <c r="M1502" s="4"/>
    </row>
    <row r="1503" spans="1:14" x14ac:dyDescent="0.2">
      <c r="A1503" s="2"/>
      <c r="C1503" s="4"/>
      <c r="G1503" s="4"/>
      <c r="H1503" s="1"/>
      <c r="I1503" s="7"/>
      <c r="J1503" s="7"/>
      <c r="K1503" s="1"/>
      <c r="L1503" s="4"/>
      <c r="M1503" s="4"/>
    </row>
    <row r="1504" spans="1:14" x14ac:dyDescent="0.2">
      <c r="A1504" s="2"/>
      <c r="C1504" s="4"/>
      <c r="G1504" s="4"/>
      <c r="H1504" s="1"/>
      <c r="I1504" s="7"/>
      <c r="J1504" s="7"/>
      <c r="K1504" s="1"/>
      <c r="L1504" s="4"/>
      <c r="M1504" s="4"/>
    </row>
    <row r="1505" spans="1:13" x14ac:dyDescent="0.2">
      <c r="A1505" s="2"/>
      <c r="C1505" s="4"/>
      <c r="G1505" s="4"/>
      <c r="H1505" s="1"/>
      <c r="I1505" s="7"/>
      <c r="J1505" s="7"/>
      <c r="K1505" s="1"/>
      <c r="L1505" s="4"/>
      <c r="M1505" s="4"/>
    </row>
    <row r="1506" spans="1:13" x14ac:dyDescent="0.2">
      <c r="A1506" s="2"/>
      <c r="C1506" s="4"/>
      <c r="G1506" s="4"/>
      <c r="H1506" s="1"/>
      <c r="I1506" s="7"/>
      <c r="J1506" s="7"/>
      <c r="K1506" s="1"/>
      <c r="L1506" s="4"/>
      <c r="M1506" s="4"/>
    </row>
    <row r="1507" spans="1:13" x14ac:dyDescent="0.2">
      <c r="A1507" s="2"/>
      <c r="C1507" s="4"/>
      <c r="G1507" s="4"/>
      <c r="H1507" s="1"/>
      <c r="I1507" s="7"/>
      <c r="J1507" s="7"/>
      <c r="K1507" s="1"/>
      <c r="L1507" s="4"/>
      <c r="M1507" s="4"/>
    </row>
    <row r="1508" spans="1:13" x14ac:dyDescent="0.2">
      <c r="A1508" s="2"/>
      <c r="C1508" s="4"/>
      <c r="G1508" s="4"/>
      <c r="H1508" s="1"/>
      <c r="I1508" s="7"/>
      <c r="J1508" s="7"/>
      <c r="K1508" s="1"/>
      <c r="L1508" s="4"/>
      <c r="M1508" s="4"/>
    </row>
    <row r="1509" spans="1:13" x14ac:dyDescent="0.2">
      <c r="A1509" s="2"/>
      <c r="C1509" s="4"/>
      <c r="G1509" s="4"/>
      <c r="H1509" s="1"/>
      <c r="I1509" s="7"/>
      <c r="J1509" s="7"/>
      <c r="K1509" s="1"/>
      <c r="L1509" s="4"/>
      <c r="M1509" s="4"/>
    </row>
    <row r="1510" spans="1:13" x14ac:dyDescent="0.2">
      <c r="A1510" s="2"/>
      <c r="C1510" s="4"/>
      <c r="G1510" s="4"/>
      <c r="H1510" s="1"/>
      <c r="I1510" s="7"/>
      <c r="J1510" s="7"/>
      <c r="K1510" s="1"/>
      <c r="L1510" s="4"/>
      <c r="M1510" s="4"/>
    </row>
    <row r="1511" spans="1:13" x14ac:dyDescent="0.2">
      <c r="A1511" s="2"/>
      <c r="C1511" s="4"/>
      <c r="G1511" s="4"/>
      <c r="H1511" s="1"/>
      <c r="I1511" s="7"/>
      <c r="J1511" s="7"/>
      <c r="K1511" s="1"/>
      <c r="L1511" s="4"/>
      <c r="M1511" s="4"/>
    </row>
    <row r="1512" spans="1:13" x14ac:dyDescent="0.2">
      <c r="A1512" s="2"/>
      <c r="C1512" s="4"/>
      <c r="G1512" s="4"/>
      <c r="H1512" s="1"/>
      <c r="I1512" s="7"/>
      <c r="J1512" s="7"/>
      <c r="K1512" s="1"/>
      <c r="L1512" s="4"/>
      <c r="M1512" s="4"/>
    </row>
    <row r="1513" spans="1:13" x14ac:dyDescent="0.2">
      <c r="A1513" s="2"/>
      <c r="C1513" s="4"/>
      <c r="G1513" s="4"/>
      <c r="H1513" s="1"/>
      <c r="I1513" s="7"/>
      <c r="J1513" s="7"/>
      <c r="K1513" s="1"/>
      <c r="L1513" s="4"/>
      <c r="M1513" s="4"/>
    </row>
    <row r="1514" spans="1:13" x14ac:dyDescent="0.2">
      <c r="A1514" s="2"/>
      <c r="C1514" s="4"/>
      <c r="G1514" s="4"/>
      <c r="H1514" s="1"/>
      <c r="I1514" s="7"/>
      <c r="J1514" s="7"/>
      <c r="K1514" s="1"/>
      <c r="L1514" s="4"/>
      <c r="M1514" s="4"/>
    </row>
    <row r="1515" spans="1:13" x14ac:dyDescent="0.2">
      <c r="A1515" s="2"/>
      <c r="C1515" s="4"/>
      <c r="G1515" s="4"/>
      <c r="H1515" s="1"/>
      <c r="I1515" s="7"/>
      <c r="J1515" s="7"/>
      <c r="K1515" s="1"/>
      <c r="L1515" s="4"/>
      <c r="M1515" s="4"/>
    </row>
    <row r="1516" spans="1:13" x14ac:dyDescent="0.2">
      <c r="A1516" s="2"/>
      <c r="C1516" s="4"/>
      <c r="G1516" s="4"/>
      <c r="H1516" s="1"/>
      <c r="I1516" s="7"/>
      <c r="J1516" s="7"/>
      <c r="K1516" s="1"/>
      <c r="L1516" s="4"/>
      <c r="M1516" s="4"/>
    </row>
    <row r="1517" spans="1:13" x14ac:dyDescent="0.2">
      <c r="A1517" s="2"/>
      <c r="C1517" s="4"/>
      <c r="G1517" s="4"/>
      <c r="H1517" s="1"/>
      <c r="I1517" s="7"/>
      <c r="J1517" s="7"/>
      <c r="K1517" s="1"/>
      <c r="L1517" s="4"/>
      <c r="M1517" s="4"/>
    </row>
    <row r="1518" spans="1:13" x14ac:dyDescent="0.2">
      <c r="A1518" s="2"/>
      <c r="C1518" s="4"/>
      <c r="G1518" s="4"/>
      <c r="H1518" s="1"/>
      <c r="I1518" s="7"/>
      <c r="J1518" s="7"/>
      <c r="K1518" s="1"/>
      <c r="L1518" s="4"/>
      <c r="M1518" s="4"/>
    </row>
    <row r="1519" spans="1:13" x14ac:dyDescent="0.2">
      <c r="A1519" s="2"/>
      <c r="C1519" s="4"/>
      <c r="G1519" s="4"/>
      <c r="H1519" s="1"/>
      <c r="I1519" s="7"/>
      <c r="J1519" s="7"/>
      <c r="K1519" s="1"/>
      <c r="L1519" s="4"/>
      <c r="M1519" s="4"/>
    </row>
    <row r="1520" spans="1:13" x14ac:dyDescent="0.2">
      <c r="A1520" s="2"/>
      <c r="C1520" s="4"/>
      <c r="G1520" s="4"/>
      <c r="H1520" s="1"/>
      <c r="I1520" s="7"/>
      <c r="J1520" s="7"/>
      <c r="K1520" s="1"/>
      <c r="L1520" s="4"/>
      <c r="M1520" s="4"/>
    </row>
    <row r="1521" spans="1:13" x14ac:dyDescent="0.2">
      <c r="A1521" s="2"/>
      <c r="C1521" s="4"/>
      <c r="G1521" s="4"/>
      <c r="H1521" s="1"/>
      <c r="I1521" s="7"/>
      <c r="J1521" s="7"/>
      <c r="K1521" s="1"/>
      <c r="L1521" s="4"/>
      <c r="M1521" s="4"/>
    </row>
    <row r="1522" spans="1:13" x14ac:dyDescent="0.2">
      <c r="A1522" s="2"/>
      <c r="C1522" s="4"/>
      <c r="G1522" s="4"/>
      <c r="H1522" s="1"/>
      <c r="I1522" s="7"/>
      <c r="J1522" s="7"/>
      <c r="K1522" s="1"/>
      <c r="L1522" s="4"/>
      <c r="M1522" s="4"/>
    </row>
    <row r="1523" spans="1:13" x14ac:dyDescent="0.2">
      <c r="A1523" s="2"/>
      <c r="C1523" s="4"/>
      <c r="G1523" s="4"/>
      <c r="H1523" s="1"/>
      <c r="I1523" s="7"/>
      <c r="J1523" s="7"/>
      <c r="K1523" s="1"/>
      <c r="L1523" s="4"/>
      <c r="M1523" s="4"/>
    </row>
    <row r="1524" spans="1:13" x14ac:dyDescent="0.2">
      <c r="A1524" s="2"/>
      <c r="C1524" s="4"/>
      <c r="G1524" s="4"/>
      <c r="H1524" s="1"/>
      <c r="I1524" s="7"/>
      <c r="J1524" s="7"/>
      <c r="K1524" s="1"/>
      <c r="L1524" s="4"/>
      <c r="M1524" s="4"/>
    </row>
    <row r="1525" spans="1:13" x14ac:dyDescent="0.2">
      <c r="A1525" s="2"/>
      <c r="C1525" s="4"/>
      <c r="G1525" s="4"/>
      <c r="H1525" s="1"/>
      <c r="I1525" s="7"/>
      <c r="J1525" s="7"/>
      <c r="K1525" s="1"/>
      <c r="L1525" s="4"/>
      <c r="M1525" s="4"/>
    </row>
    <row r="1526" spans="1:13" x14ac:dyDescent="0.2">
      <c r="A1526" s="2"/>
      <c r="C1526" s="4"/>
      <c r="G1526" s="4"/>
      <c r="H1526" s="1"/>
      <c r="I1526" s="7"/>
      <c r="J1526" s="7"/>
      <c r="K1526" s="1"/>
      <c r="L1526" s="4"/>
      <c r="M1526" s="4"/>
    </row>
    <row r="1527" spans="1:13" x14ac:dyDescent="0.2">
      <c r="A1527" s="2"/>
      <c r="C1527" s="4"/>
      <c r="G1527" s="4"/>
      <c r="H1527" s="1"/>
      <c r="I1527" s="7"/>
      <c r="J1527" s="7"/>
      <c r="K1527" s="1"/>
      <c r="L1527" s="4"/>
      <c r="M1527" s="4"/>
    </row>
    <row r="1528" spans="1:13" x14ac:dyDescent="0.2">
      <c r="A1528" s="2"/>
      <c r="C1528" s="4"/>
      <c r="G1528" s="4"/>
      <c r="H1528" s="1"/>
      <c r="I1528" s="7"/>
      <c r="J1528" s="7"/>
      <c r="K1528" s="1"/>
      <c r="L1528" s="4"/>
      <c r="M1528" s="4"/>
    </row>
    <row r="1529" spans="1:13" x14ac:dyDescent="0.2">
      <c r="A1529" s="2"/>
      <c r="C1529" s="4"/>
      <c r="G1529" s="4"/>
      <c r="H1529" s="1"/>
      <c r="I1529" s="7"/>
      <c r="J1529" s="7"/>
      <c r="K1529" s="1"/>
      <c r="L1529" s="4"/>
      <c r="M1529" s="4"/>
    </row>
    <row r="1530" spans="1:13" x14ac:dyDescent="0.2">
      <c r="A1530" s="2"/>
      <c r="C1530" s="4"/>
      <c r="G1530" s="4"/>
      <c r="H1530" s="1"/>
      <c r="I1530" s="7"/>
      <c r="J1530" s="7"/>
      <c r="K1530" s="1"/>
      <c r="L1530" s="4"/>
      <c r="M1530" s="4"/>
    </row>
    <row r="1531" spans="1:13" x14ac:dyDescent="0.2">
      <c r="A1531" s="2"/>
      <c r="C1531" s="4"/>
      <c r="G1531" s="4"/>
      <c r="H1531" s="1"/>
      <c r="I1531" s="7"/>
      <c r="J1531" s="7"/>
      <c r="K1531" s="1"/>
      <c r="L1531" s="4"/>
      <c r="M1531" s="4"/>
    </row>
    <row r="1532" spans="1:13" x14ac:dyDescent="0.2">
      <c r="A1532" s="2"/>
      <c r="C1532" s="4"/>
      <c r="G1532" s="4"/>
      <c r="H1532" s="1"/>
      <c r="I1532" s="7"/>
      <c r="J1532" s="7"/>
      <c r="K1532" s="1"/>
      <c r="L1532" s="4"/>
      <c r="M1532" s="4"/>
    </row>
    <row r="1533" spans="1:13" x14ac:dyDescent="0.2">
      <c r="A1533" s="2"/>
      <c r="C1533" s="4"/>
      <c r="G1533" s="4"/>
      <c r="H1533" s="1"/>
      <c r="I1533" s="7"/>
      <c r="J1533" s="7"/>
      <c r="K1533" s="1"/>
      <c r="L1533" s="4"/>
      <c r="M1533" s="4"/>
    </row>
    <row r="1534" spans="1:13" x14ac:dyDescent="0.2">
      <c r="A1534" s="2"/>
      <c r="C1534" s="4"/>
      <c r="G1534" s="4"/>
      <c r="H1534" s="1"/>
      <c r="I1534" s="7"/>
      <c r="J1534" s="7"/>
      <c r="K1534" s="1"/>
      <c r="L1534" s="4"/>
      <c r="M1534" s="4"/>
    </row>
    <row r="1535" spans="1:13" x14ac:dyDescent="0.2">
      <c r="A1535" s="2"/>
      <c r="C1535" s="4"/>
      <c r="G1535" s="4"/>
      <c r="H1535" s="1"/>
      <c r="I1535" s="7"/>
      <c r="J1535" s="7"/>
      <c r="K1535" s="1"/>
      <c r="L1535" s="4"/>
      <c r="M1535" s="4"/>
    </row>
    <row r="1536" spans="1:13" x14ac:dyDescent="0.2">
      <c r="A1536" s="2"/>
      <c r="C1536" s="4"/>
      <c r="G1536" s="4"/>
      <c r="H1536" s="1"/>
      <c r="I1536" s="7"/>
      <c r="J1536" s="7"/>
      <c r="K1536" s="1"/>
      <c r="L1536" s="4"/>
      <c r="M1536" s="4"/>
    </row>
    <row r="1537" spans="1:13" x14ac:dyDescent="0.2">
      <c r="A1537" s="2"/>
      <c r="C1537" s="4"/>
      <c r="G1537" s="4"/>
      <c r="H1537" s="1"/>
      <c r="I1537" s="7"/>
      <c r="J1537" s="7"/>
      <c r="K1537" s="1"/>
      <c r="L1537" s="4"/>
      <c r="M1537" s="4"/>
    </row>
    <row r="1538" spans="1:13" x14ac:dyDescent="0.2">
      <c r="A1538" s="2"/>
      <c r="C1538" s="4"/>
      <c r="G1538" s="4"/>
      <c r="H1538" s="1"/>
      <c r="I1538" s="7"/>
      <c r="J1538" s="7"/>
      <c r="K1538" s="1"/>
      <c r="L1538" s="4"/>
      <c r="M1538" s="4"/>
    </row>
    <row r="1539" spans="1:13" x14ac:dyDescent="0.2">
      <c r="A1539" s="2"/>
      <c r="C1539" s="4"/>
      <c r="G1539" s="4"/>
      <c r="H1539" s="1"/>
      <c r="I1539" s="7"/>
      <c r="J1539" s="7"/>
      <c r="K1539" s="1"/>
      <c r="L1539" s="4"/>
      <c r="M1539" s="4"/>
    </row>
    <row r="1540" spans="1:13" x14ac:dyDescent="0.2">
      <c r="A1540" s="2"/>
      <c r="C1540" s="4"/>
      <c r="G1540" s="4"/>
      <c r="H1540" s="1"/>
      <c r="I1540" s="7"/>
      <c r="J1540" s="7"/>
      <c r="K1540" s="1"/>
      <c r="L1540" s="4"/>
      <c r="M1540" s="4"/>
    </row>
    <row r="1541" spans="1:13" x14ac:dyDescent="0.2">
      <c r="A1541" s="2"/>
      <c r="C1541" s="4"/>
      <c r="G1541" s="4"/>
      <c r="H1541" s="1"/>
      <c r="I1541" s="7"/>
      <c r="J1541" s="7"/>
      <c r="K1541" s="1"/>
      <c r="L1541" s="4"/>
      <c r="M1541" s="4"/>
    </row>
    <row r="1542" spans="1:13" x14ac:dyDescent="0.2">
      <c r="A1542" s="2"/>
      <c r="C1542" s="4"/>
      <c r="G1542" s="4"/>
      <c r="H1542" s="1"/>
      <c r="I1542" s="7"/>
      <c r="J1542" s="7"/>
      <c r="K1542" s="1"/>
      <c r="L1542" s="4"/>
      <c r="M1542" s="4"/>
    </row>
    <row r="1543" spans="1:13" x14ac:dyDescent="0.2">
      <c r="A1543" s="2"/>
      <c r="C1543" s="4"/>
      <c r="G1543" s="4"/>
      <c r="H1543" s="1"/>
      <c r="I1543" s="7"/>
      <c r="J1543" s="7"/>
      <c r="K1543" s="1"/>
      <c r="L1543" s="4"/>
      <c r="M1543" s="4"/>
    </row>
    <row r="1544" spans="1:13" x14ac:dyDescent="0.2">
      <c r="A1544" s="2"/>
      <c r="C1544" s="4"/>
      <c r="G1544" s="4"/>
      <c r="H1544" s="1"/>
      <c r="I1544" s="7"/>
      <c r="J1544" s="7"/>
      <c r="K1544" s="1"/>
      <c r="L1544" s="4"/>
      <c r="M1544" s="4"/>
    </row>
    <row r="1545" spans="1:13" x14ac:dyDescent="0.2">
      <c r="A1545" s="2"/>
      <c r="C1545" s="4"/>
      <c r="G1545" s="4"/>
      <c r="H1545" s="1"/>
      <c r="I1545" s="7"/>
      <c r="J1545" s="7"/>
      <c r="K1545" s="1"/>
      <c r="L1545" s="4"/>
      <c r="M1545" s="4"/>
    </row>
    <row r="1546" spans="1:13" x14ac:dyDescent="0.2">
      <c r="A1546" s="2"/>
      <c r="C1546" s="4"/>
      <c r="G1546" s="4"/>
      <c r="H1546" s="1"/>
      <c r="I1546" s="7"/>
      <c r="J1546" s="7"/>
      <c r="K1546" s="1"/>
      <c r="L1546" s="4"/>
      <c r="M1546" s="4"/>
    </row>
    <row r="1547" spans="1:13" x14ac:dyDescent="0.2">
      <c r="A1547" s="2"/>
      <c r="C1547" s="4"/>
      <c r="G1547" s="4"/>
      <c r="H1547" s="1"/>
      <c r="I1547" s="7"/>
      <c r="J1547" s="7"/>
      <c r="K1547" s="1"/>
      <c r="L1547" s="4"/>
      <c r="M1547" s="4"/>
    </row>
    <row r="1548" spans="1:13" x14ac:dyDescent="0.2">
      <c r="A1548" s="2"/>
      <c r="C1548" s="4"/>
      <c r="G1548" s="4"/>
      <c r="H1548" s="1"/>
      <c r="I1548" s="7"/>
      <c r="J1548" s="7"/>
      <c r="K1548" s="1"/>
      <c r="L1548" s="4"/>
      <c r="M1548" s="4"/>
    </row>
    <row r="1549" spans="1:13" x14ac:dyDescent="0.2">
      <c r="A1549" s="2"/>
      <c r="C1549" s="4"/>
      <c r="G1549" s="4"/>
      <c r="H1549" s="1"/>
      <c r="I1549" s="7"/>
      <c r="J1549" s="7"/>
      <c r="K1549" s="1"/>
      <c r="L1549" s="4"/>
      <c r="M1549" s="4"/>
    </row>
    <row r="1550" spans="1:13" x14ac:dyDescent="0.2">
      <c r="A1550" s="2"/>
      <c r="C1550" s="4"/>
      <c r="G1550" s="4"/>
      <c r="H1550" s="1"/>
      <c r="I1550" s="7"/>
      <c r="J1550" s="7"/>
      <c r="K1550" s="1"/>
      <c r="L1550" s="4"/>
      <c r="M1550" s="4"/>
    </row>
    <row r="1551" spans="1:13" x14ac:dyDescent="0.2">
      <c r="A1551" s="2"/>
      <c r="C1551" s="4"/>
      <c r="G1551" s="4"/>
      <c r="H1551" s="1"/>
      <c r="I1551" s="7"/>
      <c r="J1551" s="7"/>
      <c r="K1551" s="1"/>
      <c r="L1551" s="4"/>
      <c r="M1551" s="4"/>
    </row>
    <row r="1552" spans="1:13" x14ac:dyDescent="0.2">
      <c r="A1552" s="2"/>
      <c r="C1552" s="4"/>
      <c r="G1552" s="4"/>
      <c r="H1552" s="1"/>
      <c r="I1552" s="7"/>
      <c r="J1552" s="7"/>
      <c r="K1552" s="1"/>
      <c r="L1552" s="4"/>
      <c r="M1552" s="4"/>
    </row>
    <row r="1553" spans="1:13" x14ac:dyDescent="0.2">
      <c r="A1553" s="2"/>
      <c r="C1553" s="4"/>
      <c r="G1553" s="4"/>
      <c r="H1553" s="1"/>
      <c r="I1553" s="7"/>
      <c r="J1553" s="7"/>
      <c r="K1553" s="1"/>
      <c r="L1553" s="4"/>
      <c r="M1553" s="4"/>
    </row>
    <row r="1554" spans="1:13" x14ac:dyDescent="0.2">
      <c r="A1554" s="2"/>
      <c r="C1554" s="4"/>
      <c r="G1554" s="4"/>
      <c r="H1554" s="1"/>
      <c r="I1554" s="7"/>
      <c r="J1554" s="7"/>
      <c r="K1554" s="1"/>
      <c r="L1554" s="4"/>
      <c r="M1554" s="4"/>
    </row>
    <row r="1555" spans="1:13" x14ac:dyDescent="0.2">
      <c r="A1555" s="2"/>
      <c r="C1555" s="4"/>
      <c r="G1555" s="4"/>
      <c r="H1555" s="1"/>
      <c r="I1555" s="7"/>
      <c r="J1555" s="7"/>
      <c r="K1555" s="1"/>
      <c r="L1555" s="4"/>
      <c r="M1555" s="4"/>
    </row>
    <row r="1556" spans="1:13" x14ac:dyDescent="0.2">
      <c r="A1556" s="2"/>
      <c r="C1556" s="4"/>
      <c r="G1556" s="4"/>
      <c r="H1556" s="1"/>
      <c r="I1556" s="7"/>
      <c r="J1556" s="7"/>
      <c r="K1556" s="1"/>
      <c r="L1556" s="4"/>
      <c r="M1556" s="4"/>
    </row>
    <row r="1557" spans="1:13" x14ac:dyDescent="0.2">
      <c r="A1557" s="2"/>
      <c r="C1557" s="4"/>
      <c r="G1557" s="4"/>
      <c r="H1557" s="1"/>
      <c r="I1557" s="7"/>
      <c r="J1557" s="7"/>
      <c r="K1557" s="1"/>
      <c r="L1557" s="4"/>
      <c r="M1557" s="4"/>
    </row>
    <row r="1558" spans="1:13" x14ac:dyDescent="0.2">
      <c r="A1558" s="2"/>
      <c r="C1558" s="4"/>
      <c r="G1558" s="4"/>
      <c r="H1558" s="1"/>
      <c r="I1558" s="7"/>
      <c r="J1558" s="7"/>
      <c r="K1558" s="1"/>
      <c r="L1558" s="4"/>
      <c r="M1558" s="4"/>
    </row>
    <row r="1559" spans="1:13" x14ac:dyDescent="0.2">
      <c r="A1559" s="2"/>
      <c r="C1559" s="4"/>
      <c r="G1559" s="4"/>
      <c r="H1559" s="1"/>
      <c r="I1559" s="7"/>
      <c r="J1559" s="7"/>
      <c r="K1559" s="1"/>
      <c r="L1559" s="4"/>
      <c r="M1559" s="4"/>
    </row>
    <row r="1560" spans="1:13" x14ac:dyDescent="0.2">
      <c r="A1560" s="2"/>
      <c r="C1560" s="4"/>
      <c r="G1560" s="4"/>
      <c r="H1560" s="1"/>
      <c r="I1560" s="7"/>
      <c r="J1560" s="7"/>
      <c r="K1560" s="1"/>
      <c r="L1560" s="4"/>
      <c r="M1560" s="4"/>
    </row>
    <row r="1561" spans="1:13" x14ac:dyDescent="0.2">
      <c r="A1561" s="2"/>
      <c r="C1561" s="4"/>
      <c r="G1561" s="4"/>
      <c r="H1561" s="1"/>
      <c r="I1561" s="7"/>
      <c r="J1561" s="7"/>
      <c r="K1561" s="1"/>
      <c r="L1561" s="4"/>
      <c r="M1561" s="4"/>
    </row>
    <row r="1562" spans="1:13" x14ac:dyDescent="0.2">
      <c r="A1562" s="2"/>
      <c r="C1562" s="4"/>
      <c r="G1562" s="4"/>
      <c r="H1562" s="1"/>
      <c r="I1562" s="7"/>
      <c r="J1562" s="7"/>
      <c r="K1562" s="1"/>
      <c r="L1562" s="4"/>
      <c r="M1562" s="4"/>
    </row>
    <row r="1563" spans="1:13" x14ac:dyDescent="0.2">
      <c r="A1563" s="2"/>
      <c r="C1563" s="4"/>
      <c r="G1563" s="4"/>
      <c r="H1563" s="1"/>
      <c r="I1563" s="7"/>
      <c r="J1563" s="7"/>
      <c r="K1563" s="1"/>
      <c r="L1563" s="4"/>
      <c r="M1563" s="4"/>
    </row>
    <row r="1564" spans="1:13" x14ac:dyDescent="0.2">
      <c r="A1564" s="2"/>
      <c r="C1564" s="4"/>
      <c r="G1564" s="4"/>
      <c r="H1564" s="1"/>
      <c r="I1564" s="7"/>
      <c r="J1564" s="7"/>
      <c r="K1564" s="1"/>
      <c r="L1564" s="4"/>
      <c r="M1564" s="4"/>
    </row>
    <row r="1565" spans="1:13" x14ac:dyDescent="0.2">
      <c r="A1565" s="2"/>
      <c r="C1565" s="4"/>
      <c r="G1565" s="4"/>
      <c r="H1565" s="1"/>
      <c r="I1565" s="7"/>
      <c r="J1565" s="7"/>
      <c r="K1565" s="1"/>
      <c r="L1565" s="4"/>
      <c r="M1565" s="4"/>
    </row>
    <row r="1566" spans="1:13" x14ac:dyDescent="0.2">
      <c r="A1566" s="2"/>
      <c r="C1566" s="4"/>
      <c r="G1566" s="4"/>
      <c r="H1566" s="1"/>
      <c r="I1566" s="7"/>
      <c r="J1566" s="7"/>
      <c r="K1566" s="1"/>
      <c r="L1566" s="4"/>
      <c r="M1566" s="4"/>
    </row>
    <row r="1567" spans="1:13" x14ac:dyDescent="0.2">
      <c r="A1567" s="2"/>
      <c r="C1567" s="4"/>
      <c r="G1567" s="4"/>
      <c r="H1567" s="1"/>
      <c r="I1567" s="7"/>
      <c r="J1567" s="7"/>
      <c r="K1567" s="1"/>
      <c r="L1567" s="4"/>
      <c r="M1567" s="4"/>
    </row>
    <row r="1568" spans="1:13" x14ac:dyDescent="0.2">
      <c r="A1568" s="2"/>
      <c r="C1568" s="4"/>
      <c r="G1568" s="4"/>
      <c r="H1568" s="1"/>
      <c r="I1568" s="7"/>
      <c r="J1568" s="7"/>
      <c r="K1568" s="1"/>
      <c r="L1568" s="4"/>
      <c r="M1568" s="4"/>
    </row>
    <row r="1569" spans="1:13" x14ac:dyDescent="0.2">
      <c r="A1569" s="2"/>
      <c r="C1569" s="4"/>
      <c r="G1569" s="4"/>
      <c r="H1569" s="1"/>
      <c r="I1569" s="7"/>
      <c r="J1569" s="7"/>
      <c r="K1569" s="1"/>
      <c r="L1569" s="4"/>
      <c r="M1569" s="4"/>
    </row>
    <row r="1570" spans="1:13" x14ac:dyDescent="0.2">
      <c r="A1570" s="2"/>
      <c r="C1570" s="4"/>
      <c r="G1570" s="4"/>
      <c r="H1570" s="1"/>
      <c r="I1570" s="7"/>
      <c r="J1570" s="7"/>
      <c r="K1570" s="1"/>
      <c r="L1570" s="4"/>
      <c r="M1570" s="4"/>
    </row>
    <row r="1571" spans="1:13" x14ac:dyDescent="0.2">
      <c r="A1571" s="2"/>
      <c r="C1571" s="4"/>
      <c r="G1571" s="4"/>
      <c r="H1571" s="1"/>
      <c r="I1571" s="7"/>
      <c r="J1571" s="7"/>
      <c r="K1571" s="1"/>
      <c r="L1571" s="4"/>
      <c r="M1571" s="4"/>
    </row>
    <row r="1572" spans="1:13" x14ac:dyDescent="0.2">
      <c r="A1572" s="2"/>
      <c r="C1572" s="4"/>
      <c r="G1572" s="4"/>
      <c r="H1572" s="1"/>
      <c r="I1572" s="7"/>
      <c r="J1572" s="7"/>
      <c r="K1572" s="1"/>
      <c r="L1572" s="4"/>
      <c r="M1572" s="4"/>
    </row>
    <row r="1573" spans="1:13" x14ac:dyDescent="0.2">
      <c r="A1573" s="2"/>
      <c r="C1573" s="4"/>
      <c r="G1573" s="4"/>
      <c r="H1573" s="1"/>
      <c r="I1573" s="7"/>
      <c r="J1573" s="7"/>
      <c r="K1573" s="1"/>
      <c r="L1573" s="4"/>
      <c r="M1573" s="4"/>
    </row>
    <row r="1574" spans="1:13" x14ac:dyDescent="0.2">
      <c r="A1574" s="2"/>
      <c r="C1574" s="4"/>
      <c r="G1574" s="4"/>
      <c r="H1574" s="1"/>
      <c r="I1574" s="7"/>
      <c r="J1574" s="7"/>
      <c r="K1574" s="1"/>
      <c r="L1574" s="4"/>
      <c r="M1574" s="4"/>
    </row>
    <row r="1575" spans="1:13" x14ac:dyDescent="0.2">
      <c r="A1575" s="2"/>
      <c r="C1575" s="4"/>
      <c r="G1575" s="4"/>
      <c r="H1575" s="1"/>
      <c r="I1575" s="7"/>
      <c r="J1575" s="7"/>
      <c r="K1575" s="1"/>
      <c r="L1575" s="4"/>
      <c r="M1575" s="4"/>
    </row>
    <row r="1576" spans="1:13" x14ac:dyDescent="0.2">
      <c r="A1576" s="2"/>
      <c r="C1576" s="4"/>
      <c r="G1576" s="4"/>
      <c r="H1576" s="1"/>
      <c r="I1576" s="7"/>
      <c r="J1576" s="7"/>
      <c r="K1576" s="1"/>
      <c r="L1576" s="4"/>
      <c r="M1576" s="4"/>
    </row>
    <row r="1577" spans="1:13" x14ac:dyDescent="0.2">
      <c r="A1577" s="2"/>
      <c r="C1577" s="4"/>
      <c r="G1577" s="4"/>
      <c r="H1577" s="1"/>
      <c r="I1577" s="7"/>
      <c r="J1577" s="7"/>
      <c r="K1577" s="1"/>
      <c r="L1577" s="4"/>
      <c r="M1577" s="4"/>
    </row>
    <row r="1578" spans="1:13" x14ac:dyDescent="0.2">
      <c r="A1578" s="2"/>
      <c r="C1578" s="4"/>
      <c r="G1578" s="4"/>
      <c r="H1578" s="1"/>
      <c r="I1578" s="7"/>
      <c r="J1578" s="7"/>
      <c r="K1578" s="1"/>
      <c r="L1578" s="4"/>
      <c r="M1578" s="4"/>
    </row>
    <row r="1579" spans="1:13" x14ac:dyDescent="0.2">
      <c r="A1579" s="2"/>
      <c r="C1579" s="4"/>
      <c r="G1579" s="4"/>
      <c r="H1579" s="1"/>
      <c r="I1579" s="7"/>
      <c r="J1579" s="7"/>
      <c r="K1579" s="1"/>
      <c r="L1579" s="4"/>
      <c r="M1579" s="4"/>
    </row>
    <row r="1580" spans="1:13" x14ac:dyDescent="0.2">
      <c r="A1580" s="2"/>
      <c r="C1580" s="4"/>
      <c r="G1580" s="4"/>
      <c r="H1580" s="1"/>
      <c r="I1580" s="7"/>
      <c r="J1580" s="7"/>
      <c r="K1580" s="1"/>
      <c r="L1580" s="4"/>
      <c r="M1580" s="4"/>
    </row>
    <row r="1581" spans="1:13" x14ac:dyDescent="0.2">
      <c r="A1581" s="2"/>
      <c r="C1581" s="4"/>
      <c r="G1581" s="4"/>
      <c r="H1581" s="1"/>
      <c r="I1581" s="7"/>
      <c r="J1581" s="7"/>
      <c r="K1581" s="1"/>
      <c r="L1581" s="4"/>
      <c r="M1581" s="4"/>
    </row>
    <row r="1582" spans="1:13" x14ac:dyDescent="0.2">
      <c r="A1582" s="2"/>
      <c r="C1582" s="4"/>
      <c r="G1582" s="4"/>
      <c r="H1582" s="1"/>
      <c r="I1582" s="7"/>
      <c r="J1582" s="7"/>
      <c r="K1582" s="1"/>
      <c r="L1582" s="4"/>
      <c r="M1582" s="4"/>
    </row>
    <row r="1583" spans="1:13" x14ac:dyDescent="0.2">
      <c r="A1583" s="2"/>
      <c r="C1583" s="4"/>
      <c r="G1583" s="4"/>
      <c r="H1583" s="1"/>
      <c r="I1583" s="7"/>
      <c r="J1583" s="7"/>
      <c r="K1583" s="1"/>
      <c r="L1583" s="4"/>
      <c r="M1583" s="4"/>
    </row>
    <row r="1584" spans="1:13" x14ac:dyDescent="0.2">
      <c r="A1584" s="2"/>
      <c r="C1584" s="4"/>
      <c r="G1584" s="4"/>
      <c r="H1584" s="1"/>
      <c r="I1584" s="7"/>
      <c r="J1584" s="7"/>
      <c r="K1584" s="1"/>
      <c r="L1584" s="4"/>
      <c r="M1584" s="4"/>
    </row>
    <row r="1585" spans="1:13" x14ac:dyDescent="0.2">
      <c r="A1585" s="2"/>
      <c r="C1585" s="4"/>
      <c r="G1585" s="4"/>
      <c r="H1585" s="1"/>
      <c r="I1585" s="7"/>
      <c r="J1585" s="7"/>
      <c r="K1585" s="1"/>
      <c r="L1585" s="4"/>
      <c r="M1585" s="4"/>
    </row>
    <row r="1586" spans="1:13" x14ac:dyDescent="0.2">
      <c r="A1586" s="2"/>
      <c r="C1586" s="4"/>
      <c r="G1586" s="4"/>
      <c r="H1586" s="1"/>
      <c r="I1586" s="7"/>
      <c r="J1586" s="7"/>
      <c r="K1586" s="1"/>
      <c r="L1586" s="4"/>
      <c r="M1586" s="4"/>
    </row>
    <row r="1587" spans="1:13" x14ac:dyDescent="0.2">
      <c r="A1587" s="2"/>
      <c r="C1587" s="4"/>
      <c r="G1587" s="4"/>
      <c r="H1587" s="1"/>
      <c r="I1587" s="7"/>
      <c r="J1587" s="7"/>
      <c r="K1587" s="1"/>
      <c r="L1587" s="4"/>
      <c r="M1587" s="4"/>
    </row>
    <row r="1588" spans="1:13" x14ac:dyDescent="0.2">
      <c r="A1588" s="2"/>
      <c r="C1588" s="4"/>
      <c r="G1588" s="4"/>
      <c r="H1588" s="1"/>
      <c r="I1588" s="7"/>
      <c r="J1588" s="7"/>
      <c r="K1588" s="1"/>
      <c r="L1588" s="4"/>
      <c r="M1588" s="4"/>
    </row>
    <row r="1589" spans="1:13" x14ac:dyDescent="0.2">
      <c r="A1589" s="2"/>
      <c r="C1589" s="4"/>
      <c r="G1589" s="4"/>
      <c r="H1589" s="1"/>
      <c r="I1589" s="7"/>
      <c r="J1589" s="7"/>
      <c r="K1589" s="1"/>
      <c r="L1589" s="4"/>
      <c r="M1589" s="4"/>
    </row>
    <row r="1590" spans="1:13" x14ac:dyDescent="0.2">
      <c r="A1590" s="2"/>
      <c r="C1590" s="4"/>
      <c r="G1590" s="4"/>
      <c r="H1590" s="1"/>
      <c r="I1590" s="7"/>
      <c r="J1590" s="7"/>
      <c r="K1590" s="1"/>
      <c r="L1590" s="4"/>
      <c r="M1590" s="4"/>
    </row>
    <row r="1591" spans="1:13" x14ac:dyDescent="0.2">
      <c r="A1591" s="2"/>
      <c r="C1591" s="4"/>
      <c r="G1591" s="4"/>
      <c r="H1591" s="1"/>
      <c r="I1591" s="7"/>
      <c r="J1591" s="7"/>
      <c r="K1591" s="1"/>
      <c r="L1591" s="4"/>
      <c r="M1591" s="4"/>
    </row>
    <row r="1592" spans="1:13" x14ac:dyDescent="0.2">
      <c r="A1592" s="2"/>
      <c r="C1592" s="4"/>
      <c r="G1592" s="4"/>
      <c r="H1592" s="1"/>
      <c r="I1592" s="7"/>
      <c r="J1592" s="7"/>
      <c r="K1592" s="1"/>
      <c r="L1592" s="4"/>
      <c r="M1592" s="4"/>
    </row>
    <row r="1593" spans="1:13" x14ac:dyDescent="0.2">
      <c r="A1593" s="2"/>
      <c r="C1593" s="4"/>
      <c r="G1593" s="4"/>
      <c r="H1593" s="1"/>
      <c r="I1593" s="7"/>
      <c r="J1593" s="7"/>
      <c r="K1593" s="1"/>
      <c r="L1593" s="4"/>
      <c r="M1593" s="4"/>
    </row>
    <row r="1594" spans="1:13" x14ac:dyDescent="0.2">
      <c r="A1594" s="2"/>
      <c r="C1594" s="4"/>
      <c r="G1594" s="4"/>
      <c r="H1594" s="1"/>
      <c r="I1594" s="7"/>
      <c r="J1594" s="7"/>
      <c r="K1594" s="1"/>
      <c r="L1594" s="4"/>
      <c r="M1594" s="4"/>
    </row>
    <row r="1595" spans="1:13" x14ac:dyDescent="0.2">
      <c r="A1595" s="2"/>
      <c r="C1595" s="4"/>
      <c r="G1595" s="4"/>
      <c r="H1595" s="1"/>
      <c r="I1595" s="7"/>
      <c r="J1595" s="7"/>
      <c r="K1595" s="1"/>
      <c r="L1595" s="4"/>
      <c r="M1595" s="4"/>
    </row>
    <row r="1596" spans="1:13" x14ac:dyDescent="0.2">
      <c r="A1596" s="2"/>
      <c r="C1596" s="4"/>
      <c r="G1596" s="4"/>
      <c r="H1596" s="1"/>
      <c r="I1596" s="7"/>
      <c r="J1596" s="7"/>
      <c r="K1596" s="1"/>
      <c r="L1596" s="4"/>
      <c r="M1596" s="4"/>
    </row>
    <row r="1597" spans="1:13" x14ac:dyDescent="0.2">
      <c r="A1597" s="2"/>
      <c r="C1597" s="4"/>
      <c r="G1597" s="4"/>
      <c r="H1597" s="1"/>
      <c r="I1597" s="7"/>
      <c r="J1597" s="7"/>
      <c r="K1597" s="1"/>
      <c r="L1597" s="4"/>
      <c r="M1597" s="4"/>
    </row>
    <row r="1598" spans="1:13" x14ac:dyDescent="0.2">
      <c r="A1598" s="2"/>
      <c r="C1598" s="4"/>
      <c r="G1598" s="4"/>
      <c r="H1598" s="1"/>
      <c r="I1598" s="7"/>
      <c r="J1598" s="7"/>
      <c r="K1598" s="1"/>
      <c r="L1598" s="4"/>
      <c r="M1598" s="4"/>
    </row>
    <row r="1599" spans="1:13" x14ac:dyDescent="0.2">
      <c r="A1599" s="2"/>
      <c r="C1599" s="4"/>
      <c r="G1599" s="4"/>
      <c r="H1599" s="1"/>
      <c r="I1599" s="7"/>
      <c r="J1599" s="7"/>
      <c r="K1599" s="1"/>
      <c r="L1599" s="4"/>
      <c r="M1599" s="4"/>
    </row>
    <row r="1600" spans="1:13" x14ac:dyDescent="0.2">
      <c r="A1600" s="2"/>
      <c r="C1600" s="4"/>
      <c r="G1600" s="4"/>
      <c r="H1600" s="1"/>
      <c r="I1600" s="7"/>
      <c r="J1600" s="7"/>
      <c r="K1600" s="1"/>
      <c r="L1600" s="4"/>
      <c r="M1600" s="4"/>
    </row>
    <row r="1601" spans="1:13" x14ac:dyDescent="0.2">
      <c r="A1601" s="2"/>
      <c r="C1601" s="4"/>
      <c r="G1601" s="4"/>
      <c r="H1601" s="1"/>
      <c r="I1601" s="7"/>
      <c r="J1601" s="7"/>
      <c r="K1601" s="1"/>
      <c r="L1601" s="4"/>
      <c r="M1601" s="4"/>
    </row>
    <row r="1602" spans="1:13" x14ac:dyDescent="0.2">
      <c r="A1602" s="2"/>
      <c r="C1602" s="4"/>
      <c r="G1602" s="4"/>
      <c r="H1602" s="1"/>
      <c r="I1602" s="7"/>
      <c r="J1602" s="7"/>
      <c r="K1602" s="1"/>
      <c r="L1602" s="4"/>
      <c r="M1602" s="4"/>
    </row>
    <row r="1603" spans="1:13" x14ac:dyDescent="0.2">
      <c r="A1603" s="2"/>
      <c r="C1603" s="4"/>
      <c r="G1603" s="4"/>
      <c r="H1603" s="1"/>
      <c r="I1603" s="7"/>
      <c r="J1603" s="7"/>
      <c r="K1603" s="1"/>
      <c r="L1603" s="4"/>
      <c r="M1603" s="4"/>
    </row>
    <row r="1604" spans="1:13" x14ac:dyDescent="0.2">
      <c r="A1604" s="2"/>
      <c r="C1604" s="4"/>
      <c r="G1604" s="4"/>
      <c r="H1604" s="1"/>
      <c r="I1604" s="7"/>
      <c r="J1604" s="7"/>
      <c r="K1604" s="1"/>
      <c r="L1604" s="4"/>
      <c r="M1604" s="4"/>
    </row>
    <row r="1605" spans="1:13" x14ac:dyDescent="0.2">
      <c r="A1605" s="2"/>
      <c r="C1605" s="4"/>
      <c r="G1605" s="4"/>
      <c r="H1605" s="1"/>
      <c r="I1605" s="7"/>
      <c r="J1605" s="7"/>
      <c r="K1605" s="1"/>
      <c r="L1605" s="4"/>
      <c r="M1605" s="4"/>
    </row>
    <row r="1606" spans="1:13" x14ac:dyDescent="0.2">
      <c r="A1606" s="2"/>
      <c r="C1606" s="4"/>
      <c r="G1606" s="4"/>
      <c r="H1606" s="1"/>
      <c r="I1606" s="7"/>
      <c r="J1606" s="7"/>
      <c r="K1606" s="1"/>
      <c r="L1606" s="4"/>
      <c r="M1606" s="4"/>
    </row>
    <row r="1607" spans="1:13" x14ac:dyDescent="0.2">
      <c r="A1607" s="2"/>
      <c r="C1607" s="4"/>
      <c r="G1607" s="4"/>
      <c r="H1607" s="1"/>
      <c r="I1607" s="7"/>
      <c r="J1607" s="7"/>
      <c r="K1607" s="1"/>
      <c r="L1607" s="4"/>
      <c r="M1607" s="4"/>
    </row>
    <row r="1608" spans="1:13" x14ac:dyDescent="0.2">
      <c r="A1608" s="2"/>
      <c r="C1608" s="4"/>
      <c r="G1608" s="4"/>
      <c r="H1608" s="1"/>
      <c r="I1608" s="7"/>
      <c r="J1608" s="7"/>
      <c r="K1608" s="1"/>
      <c r="L1608" s="4"/>
      <c r="M1608" s="4"/>
    </row>
    <row r="1609" spans="1:13" x14ac:dyDescent="0.2">
      <c r="A1609" s="2"/>
      <c r="C1609" s="4"/>
      <c r="G1609" s="4"/>
      <c r="H1609" s="1"/>
      <c r="I1609" s="7"/>
      <c r="J1609" s="7"/>
      <c r="K1609" s="1"/>
      <c r="L1609" s="4"/>
      <c r="M1609" s="4"/>
    </row>
    <row r="1610" spans="1:13" x14ac:dyDescent="0.2">
      <c r="A1610" s="2"/>
      <c r="C1610" s="4"/>
      <c r="G1610" s="4"/>
      <c r="H1610" s="1"/>
      <c r="I1610" s="7"/>
      <c r="J1610" s="7"/>
      <c r="K1610" s="1"/>
      <c r="L1610" s="4"/>
      <c r="M1610" s="4"/>
    </row>
    <row r="1611" spans="1:13" x14ac:dyDescent="0.2">
      <c r="A1611" s="2"/>
      <c r="C1611" s="4"/>
      <c r="G1611" s="4"/>
      <c r="H1611" s="1"/>
      <c r="I1611" s="7"/>
      <c r="J1611" s="7"/>
      <c r="K1611" s="1"/>
      <c r="L1611" s="4"/>
      <c r="M1611" s="4"/>
    </row>
    <row r="1612" spans="1:13" x14ac:dyDescent="0.2">
      <c r="A1612" s="2"/>
      <c r="C1612" s="4"/>
      <c r="G1612" s="4"/>
      <c r="H1612" s="1"/>
      <c r="I1612" s="7"/>
      <c r="J1612" s="7"/>
      <c r="K1612" s="1"/>
      <c r="L1612" s="4"/>
      <c r="M1612" s="4"/>
    </row>
    <row r="1613" spans="1:13" x14ac:dyDescent="0.2">
      <c r="A1613" s="2"/>
      <c r="C1613" s="4"/>
      <c r="G1613" s="4"/>
      <c r="H1613" s="1"/>
      <c r="I1613" s="7"/>
      <c r="J1613" s="7"/>
      <c r="K1613" s="1"/>
      <c r="L1613" s="4"/>
      <c r="M1613" s="4"/>
    </row>
    <row r="1614" spans="1:13" x14ac:dyDescent="0.2">
      <c r="A1614" s="2"/>
      <c r="C1614" s="4"/>
      <c r="G1614" s="4"/>
      <c r="H1614" s="1"/>
      <c r="I1614" s="7"/>
      <c r="J1614" s="7"/>
      <c r="K1614" s="1"/>
      <c r="L1614" s="4"/>
      <c r="M1614" s="4"/>
    </row>
    <row r="1615" spans="1:13" x14ac:dyDescent="0.2">
      <c r="A1615" s="2"/>
      <c r="C1615" s="4"/>
      <c r="G1615" s="4"/>
      <c r="H1615" s="1"/>
      <c r="I1615" s="7"/>
      <c r="J1615" s="7"/>
      <c r="K1615" s="1"/>
      <c r="L1615" s="4"/>
      <c r="M1615" s="4"/>
    </row>
    <row r="1616" spans="1:13" x14ac:dyDescent="0.2">
      <c r="A1616" s="2"/>
      <c r="C1616" s="4"/>
      <c r="G1616" s="4"/>
      <c r="H1616" s="1"/>
      <c r="I1616" s="7"/>
      <c r="J1616" s="7"/>
      <c r="K1616" s="1"/>
      <c r="L1616" s="4"/>
      <c r="M1616" s="4"/>
    </row>
    <row r="1617" spans="1:13" x14ac:dyDescent="0.2">
      <c r="A1617" s="2"/>
      <c r="C1617" s="4"/>
      <c r="G1617" s="4"/>
      <c r="H1617" s="1"/>
      <c r="I1617" s="7"/>
      <c r="J1617" s="7"/>
      <c r="K1617" s="1"/>
      <c r="L1617" s="4"/>
      <c r="M1617" s="4"/>
    </row>
    <row r="1618" spans="1:13" x14ac:dyDescent="0.2">
      <c r="A1618" s="2"/>
      <c r="C1618" s="4"/>
      <c r="G1618" s="4"/>
      <c r="H1618" s="1"/>
      <c r="I1618" s="7"/>
      <c r="J1618" s="7"/>
      <c r="K1618" s="1"/>
      <c r="L1618" s="4"/>
      <c r="M1618" s="4"/>
    </row>
    <row r="1619" spans="1:13" x14ac:dyDescent="0.2">
      <c r="A1619" s="2"/>
      <c r="C1619" s="4"/>
      <c r="G1619" s="4"/>
      <c r="H1619" s="1"/>
      <c r="I1619" s="7"/>
      <c r="J1619" s="7"/>
      <c r="K1619" s="1"/>
      <c r="L1619" s="4"/>
      <c r="M1619" s="4"/>
    </row>
    <row r="1620" spans="1:13" x14ac:dyDescent="0.2">
      <c r="A1620" s="2"/>
      <c r="C1620" s="4"/>
      <c r="G1620" s="4"/>
      <c r="H1620" s="1"/>
      <c r="I1620" s="7"/>
      <c r="J1620" s="7"/>
      <c r="K1620" s="1"/>
      <c r="L1620" s="4"/>
      <c r="M1620" s="4"/>
    </row>
    <row r="1621" spans="1:13" x14ac:dyDescent="0.2">
      <c r="A1621" s="2"/>
      <c r="C1621" s="4"/>
      <c r="G1621" s="4"/>
      <c r="H1621" s="1"/>
      <c r="I1621" s="7"/>
      <c r="J1621" s="7"/>
      <c r="K1621" s="1"/>
      <c r="L1621" s="4"/>
      <c r="M1621" s="4"/>
    </row>
    <row r="1622" spans="1:13" x14ac:dyDescent="0.2">
      <c r="A1622" s="2"/>
      <c r="C1622" s="4"/>
      <c r="G1622" s="4"/>
      <c r="H1622" s="1"/>
      <c r="I1622" s="7"/>
      <c r="J1622" s="7"/>
      <c r="K1622" s="1"/>
      <c r="L1622" s="4"/>
      <c r="M1622" s="4"/>
    </row>
    <row r="1623" spans="1:13" x14ac:dyDescent="0.2">
      <c r="A1623" s="2"/>
      <c r="C1623" s="4"/>
      <c r="G1623" s="4"/>
      <c r="H1623" s="1"/>
      <c r="I1623" s="7"/>
      <c r="J1623" s="7"/>
      <c r="K1623" s="1"/>
      <c r="L1623" s="4"/>
      <c r="M1623" s="4"/>
    </row>
    <row r="1624" spans="1:13" x14ac:dyDescent="0.2">
      <c r="A1624" s="2"/>
      <c r="C1624" s="4"/>
      <c r="G1624" s="4"/>
      <c r="H1624" s="1"/>
      <c r="I1624" s="7"/>
      <c r="J1624" s="7"/>
      <c r="K1624" s="1"/>
      <c r="L1624" s="4"/>
      <c r="M1624" s="4"/>
    </row>
    <row r="1625" spans="1:13" x14ac:dyDescent="0.2">
      <c r="A1625" s="2"/>
      <c r="C1625" s="4"/>
      <c r="G1625" s="4"/>
      <c r="H1625" s="1"/>
      <c r="I1625" s="7"/>
      <c r="J1625" s="7"/>
      <c r="K1625" s="1"/>
      <c r="L1625" s="4"/>
      <c r="M1625" s="4"/>
    </row>
    <row r="1626" spans="1:13" x14ac:dyDescent="0.2">
      <c r="A1626" s="2"/>
      <c r="C1626" s="4"/>
      <c r="G1626" s="4"/>
      <c r="H1626" s="1"/>
      <c r="I1626" s="7"/>
      <c r="J1626" s="7"/>
      <c r="K1626" s="1"/>
      <c r="L1626" s="4"/>
      <c r="M1626" s="4"/>
    </row>
    <row r="1627" spans="1:13" x14ac:dyDescent="0.2">
      <c r="A1627" s="2"/>
      <c r="C1627" s="4"/>
      <c r="G1627" s="4"/>
      <c r="H1627" s="1"/>
      <c r="I1627" s="7"/>
      <c r="J1627" s="7"/>
      <c r="K1627" s="1"/>
      <c r="L1627" s="4"/>
      <c r="M1627" s="4"/>
    </row>
    <row r="1628" spans="1:13" x14ac:dyDescent="0.2">
      <c r="A1628" s="2"/>
      <c r="C1628" s="4"/>
      <c r="G1628" s="4"/>
      <c r="H1628" s="1"/>
      <c r="I1628" s="7"/>
      <c r="J1628" s="7"/>
      <c r="K1628" s="1"/>
      <c r="L1628" s="4"/>
      <c r="M1628" s="4"/>
    </row>
    <row r="1629" spans="1:13" x14ac:dyDescent="0.2">
      <c r="A1629" s="2"/>
      <c r="C1629" s="4"/>
      <c r="G1629" s="4"/>
      <c r="H1629" s="1"/>
      <c r="I1629" s="7"/>
      <c r="J1629" s="7"/>
      <c r="K1629" s="1"/>
      <c r="L1629" s="4"/>
      <c r="M1629" s="4"/>
    </row>
    <row r="1630" spans="1:13" x14ac:dyDescent="0.2">
      <c r="A1630" s="2"/>
      <c r="C1630" s="4"/>
      <c r="G1630" s="4"/>
      <c r="H1630" s="1"/>
      <c r="I1630" s="7"/>
      <c r="J1630" s="7"/>
      <c r="K1630" s="1"/>
      <c r="L1630" s="4"/>
      <c r="M1630" s="4"/>
    </row>
    <row r="1631" spans="1:13" x14ac:dyDescent="0.2">
      <c r="A1631" s="2"/>
      <c r="C1631" s="4"/>
      <c r="G1631" s="4"/>
      <c r="H1631" s="1"/>
      <c r="I1631" s="7"/>
      <c r="J1631" s="7"/>
      <c r="K1631" s="1"/>
      <c r="L1631" s="4"/>
      <c r="M1631" s="4"/>
    </row>
    <row r="1632" spans="1:13" x14ac:dyDescent="0.2">
      <c r="A1632" s="2"/>
      <c r="C1632" s="4"/>
      <c r="G1632" s="4"/>
      <c r="H1632" s="1"/>
      <c r="I1632" s="7"/>
      <c r="J1632" s="7"/>
      <c r="K1632" s="1"/>
      <c r="L1632" s="4"/>
      <c r="M1632" s="4"/>
    </row>
    <row r="1633" spans="1:13" x14ac:dyDescent="0.2">
      <c r="A1633" s="2"/>
      <c r="C1633" s="4"/>
      <c r="G1633" s="4"/>
      <c r="H1633" s="1"/>
      <c r="I1633" s="7"/>
      <c r="J1633" s="7"/>
      <c r="K1633" s="1"/>
      <c r="L1633" s="4"/>
      <c r="M1633" s="4"/>
    </row>
    <row r="1634" spans="1:13" x14ac:dyDescent="0.2">
      <c r="A1634" s="2"/>
      <c r="C1634" s="4"/>
      <c r="G1634" s="4"/>
      <c r="H1634" s="1"/>
      <c r="I1634" s="7"/>
      <c r="J1634" s="7"/>
      <c r="K1634" s="1"/>
      <c r="L1634" s="4"/>
      <c r="M1634" s="4"/>
    </row>
    <row r="1635" spans="1:13" x14ac:dyDescent="0.2">
      <c r="A1635" s="2"/>
      <c r="C1635" s="4"/>
      <c r="G1635" s="4"/>
      <c r="H1635" s="1"/>
      <c r="I1635" s="7"/>
      <c r="J1635" s="7"/>
      <c r="K1635" s="1"/>
      <c r="L1635" s="4"/>
      <c r="M1635" s="4"/>
    </row>
    <row r="1636" spans="1:13" x14ac:dyDescent="0.2">
      <c r="A1636" s="2"/>
      <c r="C1636" s="4"/>
      <c r="G1636" s="4"/>
      <c r="H1636" s="1"/>
      <c r="I1636" s="7"/>
      <c r="J1636" s="7"/>
      <c r="K1636" s="1"/>
      <c r="L1636" s="4"/>
      <c r="M1636" s="4"/>
    </row>
    <row r="1637" spans="1:13" x14ac:dyDescent="0.2">
      <c r="A1637" s="2"/>
      <c r="C1637" s="4"/>
      <c r="G1637" s="4"/>
      <c r="H1637" s="1"/>
      <c r="I1637" s="7"/>
      <c r="J1637" s="7"/>
      <c r="K1637" s="1"/>
      <c r="L1637" s="4"/>
      <c r="M1637" s="4"/>
    </row>
    <row r="1638" spans="1:13" x14ac:dyDescent="0.2">
      <c r="A1638" s="2"/>
      <c r="C1638" s="4"/>
      <c r="G1638" s="4"/>
      <c r="H1638" s="1"/>
      <c r="I1638" s="7"/>
      <c r="J1638" s="7"/>
      <c r="K1638" s="1"/>
      <c r="L1638" s="4"/>
      <c r="M1638" s="4"/>
    </row>
    <row r="1639" spans="1:13" x14ac:dyDescent="0.2">
      <c r="A1639" s="2"/>
      <c r="C1639" s="4"/>
      <c r="G1639" s="4"/>
      <c r="H1639" s="1"/>
      <c r="I1639" s="7"/>
      <c r="J1639" s="7"/>
      <c r="K1639" s="1"/>
      <c r="L1639" s="4"/>
      <c r="M1639" s="4"/>
    </row>
    <row r="1640" spans="1:13" x14ac:dyDescent="0.2">
      <c r="A1640" s="2"/>
      <c r="C1640" s="4"/>
      <c r="G1640" s="4"/>
      <c r="H1640" s="1"/>
      <c r="I1640" s="7"/>
      <c r="J1640" s="7"/>
      <c r="K1640" s="1"/>
      <c r="L1640" s="4"/>
      <c r="M1640" s="4"/>
    </row>
    <row r="1641" spans="1:13" x14ac:dyDescent="0.2">
      <c r="A1641" s="2"/>
      <c r="C1641" s="4"/>
      <c r="G1641" s="4"/>
      <c r="H1641" s="1"/>
      <c r="I1641" s="7"/>
      <c r="J1641" s="7"/>
      <c r="K1641" s="1"/>
      <c r="L1641" s="4"/>
      <c r="M1641" s="4"/>
    </row>
    <row r="1642" spans="1:13" x14ac:dyDescent="0.2">
      <c r="A1642" s="2"/>
      <c r="C1642" s="4"/>
      <c r="G1642" s="4"/>
      <c r="H1642" s="1"/>
      <c r="I1642" s="7"/>
      <c r="J1642" s="7"/>
      <c r="K1642" s="1"/>
      <c r="L1642" s="4"/>
      <c r="M1642" s="4"/>
    </row>
    <row r="1643" spans="1:13" x14ac:dyDescent="0.2">
      <c r="A1643" s="2"/>
      <c r="C1643" s="4"/>
      <c r="G1643" s="4"/>
      <c r="H1643" s="1"/>
      <c r="I1643" s="7"/>
      <c r="J1643" s="7"/>
      <c r="K1643" s="1"/>
      <c r="L1643" s="4"/>
      <c r="M1643" s="4"/>
    </row>
    <row r="1644" spans="1:13" x14ac:dyDescent="0.2">
      <c r="A1644" s="2"/>
      <c r="C1644" s="4"/>
      <c r="G1644" s="4"/>
      <c r="H1644" s="1"/>
      <c r="I1644" s="7"/>
      <c r="J1644" s="7"/>
      <c r="K1644" s="1"/>
      <c r="L1644" s="4"/>
      <c r="M1644" s="4"/>
    </row>
    <row r="1645" spans="1:13" x14ac:dyDescent="0.2">
      <c r="A1645" s="2"/>
      <c r="C1645" s="4"/>
      <c r="G1645" s="4"/>
      <c r="H1645" s="1"/>
      <c r="I1645" s="7"/>
      <c r="J1645" s="7"/>
      <c r="K1645" s="1"/>
      <c r="L1645" s="4"/>
      <c r="M1645" s="4"/>
    </row>
    <row r="1646" spans="1:13" x14ac:dyDescent="0.2">
      <c r="A1646" s="2"/>
      <c r="C1646" s="4"/>
      <c r="G1646" s="4"/>
      <c r="H1646" s="1"/>
      <c r="I1646" s="7"/>
      <c r="J1646" s="7"/>
      <c r="K1646" s="1"/>
      <c r="L1646" s="4"/>
      <c r="M1646" s="4"/>
    </row>
    <row r="1647" spans="1:13" x14ac:dyDescent="0.2">
      <c r="A1647" s="2"/>
      <c r="C1647" s="4"/>
      <c r="G1647" s="4"/>
      <c r="H1647" s="1"/>
      <c r="I1647" s="7"/>
      <c r="J1647" s="7"/>
      <c r="K1647" s="1"/>
      <c r="L1647" s="4"/>
      <c r="M1647" s="4"/>
    </row>
    <row r="1648" spans="1:13" x14ac:dyDescent="0.2">
      <c r="A1648" s="2"/>
      <c r="C1648" s="4"/>
      <c r="G1648" s="4"/>
      <c r="H1648" s="1"/>
      <c r="I1648" s="7"/>
      <c r="J1648" s="7"/>
      <c r="K1648" s="1"/>
      <c r="L1648" s="4"/>
      <c r="M1648" s="4"/>
    </row>
    <row r="1649" spans="1:13" x14ac:dyDescent="0.2">
      <c r="A1649" s="2"/>
      <c r="C1649" s="4"/>
      <c r="G1649" s="4"/>
      <c r="H1649" s="1"/>
      <c r="I1649" s="7"/>
      <c r="J1649" s="7"/>
      <c r="K1649" s="1"/>
      <c r="L1649" s="4"/>
      <c r="M1649" s="4"/>
    </row>
    <row r="1650" spans="1:13" x14ac:dyDescent="0.2">
      <c r="A1650" s="2"/>
      <c r="C1650" s="4"/>
      <c r="G1650" s="4"/>
      <c r="H1650" s="1"/>
      <c r="I1650" s="7"/>
      <c r="J1650" s="7"/>
      <c r="K1650" s="1"/>
      <c r="L1650" s="4"/>
      <c r="M1650" s="4"/>
    </row>
    <row r="1651" spans="1:13" x14ac:dyDescent="0.2">
      <c r="A1651" s="2"/>
      <c r="C1651" s="4"/>
      <c r="G1651" s="4"/>
      <c r="H1651" s="1"/>
      <c r="I1651" s="7"/>
      <c r="J1651" s="7"/>
      <c r="K1651" s="1"/>
      <c r="L1651" s="4"/>
      <c r="M1651" s="4"/>
    </row>
    <row r="1652" spans="1:13" x14ac:dyDescent="0.2">
      <c r="A1652" s="2"/>
      <c r="C1652" s="4"/>
      <c r="G1652" s="4"/>
      <c r="H1652" s="1"/>
      <c r="I1652" s="7"/>
      <c r="J1652" s="7"/>
      <c r="K1652" s="1"/>
      <c r="L1652" s="4"/>
      <c r="M1652" s="4"/>
    </row>
    <row r="1653" spans="1:13" x14ac:dyDescent="0.2">
      <c r="A1653" s="2"/>
      <c r="C1653" s="4"/>
      <c r="G1653" s="4"/>
      <c r="H1653" s="1"/>
      <c r="I1653" s="7"/>
      <c r="J1653" s="7"/>
      <c r="K1653" s="1"/>
      <c r="L1653" s="4"/>
      <c r="M1653" s="4"/>
    </row>
    <row r="1654" spans="1:13" x14ac:dyDescent="0.2">
      <c r="A1654" s="2"/>
      <c r="C1654" s="4"/>
      <c r="G1654" s="4"/>
      <c r="H1654" s="1"/>
      <c r="I1654" s="7"/>
      <c r="J1654" s="7"/>
      <c r="K1654" s="1"/>
      <c r="L1654" s="4"/>
      <c r="M1654" s="4"/>
    </row>
    <row r="1655" spans="1:13" x14ac:dyDescent="0.2">
      <c r="A1655" s="2"/>
      <c r="C1655" s="4"/>
      <c r="G1655" s="4"/>
      <c r="H1655" s="1"/>
      <c r="I1655" s="7"/>
      <c r="J1655" s="7"/>
      <c r="K1655" s="1"/>
      <c r="L1655" s="4"/>
      <c r="M1655" s="4"/>
    </row>
    <row r="1656" spans="1:13" x14ac:dyDescent="0.2">
      <c r="A1656" s="2"/>
      <c r="C1656" s="4"/>
      <c r="G1656" s="4"/>
      <c r="H1656" s="1"/>
      <c r="I1656" s="7"/>
      <c r="J1656" s="7"/>
      <c r="K1656" s="1"/>
      <c r="L1656" s="4"/>
      <c r="M1656" s="4"/>
    </row>
    <row r="1657" spans="1:13" x14ac:dyDescent="0.2">
      <c r="A1657" s="2"/>
      <c r="C1657" s="4"/>
      <c r="G1657" s="4"/>
      <c r="H1657" s="1"/>
      <c r="I1657" s="7"/>
      <c r="J1657" s="7"/>
      <c r="K1657" s="1"/>
      <c r="L1657" s="4"/>
      <c r="M1657" s="4"/>
    </row>
    <row r="1658" spans="1:13" x14ac:dyDescent="0.2">
      <c r="A1658" s="2"/>
      <c r="C1658" s="4"/>
      <c r="G1658" s="4"/>
      <c r="H1658" s="1"/>
      <c r="I1658" s="7"/>
      <c r="J1658" s="7"/>
      <c r="K1658" s="1"/>
      <c r="L1658" s="4"/>
      <c r="M1658" s="4"/>
    </row>
    <row r="1659" spans="1:13" x14ac:dyDescent="0.2">
      <c r="A1659" s="2"/>
      <c r="C1659" s="4"/>
      <c r="G1659" s="4"/>
      <c r="H1659" s="1"/>
      <c r="I1659" s="7"/>
      <c r="J1659" s="7"/>
      <c r="K1659" s="1"/>
      <c r="L1659" s="4"/>
      <c r="M1659" s="4"/>
    </row>
    <row r="1660" spans="1:13" x14ac:dyDescent="0.2">
      <c r="A1660" s="2"/>
      <c r="C1660" s="4"/>
      <c r="G1660" s="4"/>
      <c r="H1660" s="1"/>
      <c r="I1660" s="7"/>
      <c r="J1660" s="7"/>
      <c r="K1660" s="1"/>
      <c r="L1660" s="4"/>
      <c r="M1660" s="4"/>
    </row>
    <row r="1661" spans="1:13" x14ac:dyDescent="0.2">
      <c r="A1661" s="2"/>
      <c r="C1661" s="4"/>
      <c r="G1661" s="4"/>
      <c r="H1661" s="1"/>
      <c r="I1661" s="7"/>
      <c r="J1661" s="7"/>
      <c r="K1661" s="1"/>
      <c r="L1661" s="4"/>
      <c r="M1661" s="4"/>
    </row>
    <row r="1662" spans="1:13" x14ac:dyDescent="0.2">
      <c r="A1662" s="2"/>
      <c r="C1662" s="4"/>
      <c r="G1662" s="4"/>
      <c r="H1662" s="1"/>
      <c r="I1662" s="7"/>
      <c r="J1662" s="7"/>
      <c r="K1662" s="1"/>
      <c r="L1662" s="4"/>
      <c r="M1662" s="4"/>
    </row>
    <row r="1663" spans="1:13" x14ac:dyDescent="0.2">
      <c r="A1663" s="2"/>
      <c r="C1663" s="4"/>
      <c r="G1663" s="4"/>
      <c r="H1663" s="1"/>
      <c r="I1663" s="7"/>
      <c r="J1663" s="7"/>
      <c r="K1663" s="1"/>
      <c r="L1663" s="4"/>
      <c r="M1663" s="4"/>
    </row>
    <row r="1664" spans="1:13" x14ac:dyDescent="0.2">
      <c r="A1664" s="2"/>
      <c r="C1664" s="4"/>
      <c r="G1664" s="4"/>
      <c r="H1664" s="1"/>
      <c r="I1664" s="7"/>
      <c r="J1664" s="7"/>
      <c r="K1664" s="1"/>
      <c r="L1664" s="4"/>
      <c r="M1664" s="4"/>
    </row>
    <row r="1665" spans="1:13" x14ac:dyDescent="0.2">
      <c r="A1665" s="2"/>
      <c r="C1665" s="4"/>
      <c r="G1665" s="4"/>
      <c r="H1665" s="1"/>
      <c r="I1665" s="7"/>
      <c r="J1665" s="7"/>
      <c r="K1665" s="1"/>
      <c r="L1665" s="4"/>
      <c r="M1665" s="4"/>
    </row>
    <row r="1666" spans="1:13" x14ac:dyDescent="0.2">
      <c r="A1666" s="2"/>
      <c r="C1666" s="4"/>
      <c r="G1666" s="4"/>
      <c r="H1666" s="1"/>
      <c r="I1666" s="7"/>
      <c r="J1666" s="7"/>
      <c r="K1666" s="1"/>
      <c r="L1666" s="4"/>
      <c r="M1666" s="4"/>
    </row>
    <row r="1667" spans="1:13" x14ac:dyDescent="0.2">
      <c r="A1667" s="2"/>
      <c r="C1667" s="4"/>
      <c r="G1667" s="4"/>
      <c r="H1667" s="1"/>
      <c r="I1667" s="7"/>
      <c r="J1667" s="7"/>
      <c r="K1667" s="1"/>
      <c r="L1667" s="4"/>
      <c r="M1667" s="4"/>
    </row>
    <row r="1668" spans="1:13" x14ac:dyDescent="0.2">
      <c r="A1668" s="2"/>
      <c r="C1668" s="4"/>
      <c r="G1668" s="4"/>
      <c r="H1668" s="1"/>
      <c r="I1668" s="7"/>
      <c r="J1668" s="7"/>
      <c r="K1668" s="1"/>
      <c r="L1668" s="4"/>
      <c r="M1668" s="4"/>
    </row>
    <row r="1669" spans="1:13" x14ac:dyDescent="0.2">
      <c r="A1669" s="2"/>
      <c r="C1669" s="4"/>
      <c r="G1669" s="4"/>
      <c r="H1669" s="1"/>
      <c r="I1669" s="7"/>
      <c r="J1669" s="7"/>
      <c r="K1669" s="1"/>
      <c r="L1669" s="4"/>
      <c r="M1669" s="4"/>
    </row>
    <row r="1670" spans="1:13" x14ac:dyDescent="0.2">
      <c r="A1670" s="2"/>
      <c r="C1670" s="4"/>
      <c r="G1670" s="4"/>
      <c r="H1670" s="1"/>
      <c r="I1670" s="7"/>
      <c r="J1670" s="7"/>
      <c r="K1670" s="1"/>
      <c r="L1670" s="4"/>
      <c r="M1670" s="4"/>
    </row>
    <row r="1671" spans="1:13" x14ac:dyDescent="0.2">
      <c r="A1671" s="2"/>
      <c r="C1671" s="4"/>
      <c r="G1671" s="4"/>
      <c r="H1671" s="1"/>
      <c r="I1671" s="7"/>
      <c r="J1671" s="7"/>
      <c r="K1671" s="1"/>
      <c r="L1671" s="4"/>
      <c r="M1671" s="4"/>
    </row>
    <row r="1672" spans="1:13" x14ac:dyDescent="0.2">
      <c r="A1672" s="2"/>
      <c r="C1672" s="4"/>
      <c r="G1672" s="4"/>
      <c r="H1672" s="1"/>
      <c r="I1672" s="7"/>
      <c r="J1672" s="7"/>
      <c r="K1672" s="1"/>
      <c r="L1672" s="4"/>
      <c r="M1672" s="4"/>
    </row>
    <row r="1673" spans="1:13" x14ac:dyDescent="0.2">
      <c r="A1673" s="2"/>
      <c r="C1673" s="4"/>
      <c r="G1673" s="4"/>
      <c r="H1673" s="1"/>
      <c r="I1673" s="7"/>
      <c r="J1673" s="7"/>
      <c r="K1673" s="1"/>
      <c r="L1673" s="4"/>
      <c r="M1673" s="4"/>
    </row>
    <row r="1674" spans="1:13" x14ac:dyDescent="0.2">
      <c r="A1674" s="2"/>
      <c r="C1674" s="4"/>
      <c r="G1674" s="4"/>
      <c r="H1674" s="1"/>
      <c r="I1674" s="7"/>
      <c r="J1674" s="7"/>
      <c r="K1674" s="1"/>
      <c r="L1674" s="4"/>
      <c r="M1674" s="4"/>
    </row>
    <row r="1675" spans="1:13" x14ac:dyDescent="0.2">
      <c r="A1675" s="2"/>
      <c r="C1675" s="4"/>
      <c r="G1675" s="4"/>
      <c r="H1675" s="1"/>
      <c r="I1675" s="7"/>
      <c r="J1675" s="7"/>
      <c r="K1675" s="1"/>
      <c r="L1675" s="4"/>
      <c r="M1675" s="4"/>
    </row>
    <row r="1676" spans="1:13" x14ac:dyDescent="0.2">
      <c r="A1676" s="2"/>
      <c r="C1676" s="4"/>
      <c r="G1676" s="4"/>
      <c r="H1676" s="1"/>
      <c r="I1676" s="7"/>
      <c r="J1676" s="7"/>
      <c r="K1676" s="1"/>
      <c r="L1676" s="4"/>
      <c r="M1676" s="4"/>
    </row>
    <row r="1677" spans="1:13" x14ac:dyDescent="0.2">
      <c r="A1677" s="2"/>
      <c r="C1677" s="4"/>
      <c r="G1677" s="4"/>
      <c r="H1677" s="1"/>
      <c r="I1677" s="7"/>
      <c r="J1677" s="7"/>
      <c r="K1677" s="1"/>
      <c r="L1677" s="4"/>
      <c r="M1677" s="4"/>
    </row>
    <row r="1678" spans="1:13" x14ac:dyDescent="0.2">
      <c r="A1678" s="2"/>
      <c r="C1678" s="4"/>
      <c r="G1678" s="4"/>
      <c r="H1678" s="1"/>
      <c r="I1678" s="7"/>
      <c r="J1678" s="7"/>
      <c r="K1678" s="1"/>
      <c r="L1678" s="4"/>
      <c r="M1678" s="4"/>
    </row>
    <row r="1679" spans="1:13" x14ac:dyDescent="0.2">
      <c r="A1679" s="2"/>
      <c r="C1679" s="4"/>
      <c r="G1679" s="4"/>
      <c r="H1679" s="1"/>
      <c r="I1679" s="7"/>
      <c r="J1679" s="7"/>
      <c r="K1679" s="1"/>
      <c r="L1679" s="4"/>
      <c r="M1679" s="4"/>
    </row>
    <row r="1680" spans="1:13" x14ac:dyDescent="0.2">
      <c r="A1680" s="2"/>
      <c r="C1680" s="4"/>
      <c r="G1680" s="4"/>
      <c r="H1680" s="1"/>
      <c r="I1680" s="7"/>
      <c r="J1680" s="7"/>
      <c r="K1680" s="1"/>
      <c r="L1680" s="4"/>
      <c r="M1680" s="4"/>
    </row>
    <row r="1681" spans="1:13" x14ac:dyDescent="0.2">
      <c r="A1681" s="2"/>
      <c r="C1681" s="4"/>
      <c r="G1681" s="4"/>
      <c r="H1681" s="1"/>
      <c r="I1681" s="7"/>
      <c r="J1681" s="7"/>
      <c r="K1681" s="1"/>
      <c r="L1681" s="4"/>
      <c r="M1681" s="4"/>
    </row>
    <row r="1682" spans="1:13" x14ac:dyDescent="0.2">
      <c r="A1682" s="2"/>
      <c r="C1682" s="4"/>
      <c r="G1682" s="4"/>
      <c r="H1682" s="1"/>
      <c r="I1682" s="7"/>
      <c r="J1682" s="7"/>
      <c r="K1682" s="1"/>
      <c r="L1682" s="4"/>
      <c r="M1682" s="4"/>
    </row>
    <row r="1683" spans="1:13" x14ac:dyDescent="0.2">
      <c r="A1683" s="2"/>
      <c r="C1683" s="4"/>
      <c r="G1683" s="4"/>
      <c r="H1683" s="1"/>
      <c r="I1683" s="7"/>
      <c r="J1683" s="7"/>
      <c r="K1683" s="1"/>
      <c r="L1683" s="4"/>
      <c r="M1683" s="4"/>
    </row>
    <row r="1684" spans="1:13" x14ac:dyDescent="0.2">
      <c r="A1684" s="2"/>
      <c r="C1684" s="4"/>
      <c r="G1684" s="4"/>
      <c r="H1684" s="1"/>
      <c r="I1684" s="7"/>
      <c r="J1684" s="7"/>
      <c r="K1684" s="1"/>
      <c r="L1684" s="4"/>
      <c r="M1684" s="4"/>
    </row>
    <row r="1685" spans="1:13" x14ac:dyDescent="0.2">
      <c r="A1685" s="2"/>
      <c r="C1685" s="4"/>
      <c r="G1685" s="4"/>
      <c r="H1685" s="1"/>
      <c r="I1685" s="7"/>
      <c r="J1685" s="7"/>
      <c r="K1685" s="1"/>
      <c r="L1685" s="4"/>
      <c r="M1685" s="4"/>
    </row>
    <row r="1686" spans="1:13" x14ac:dyDescent="0.2">
      <c r="A1686" s="2"/>
      <c r="C1686" s="4"/>
      <c r="G1686" s="4"/>
      <c r="H1686" s="1"/>
      <c r="I1686" s="7"/>
      <c r="J1686" s="7"/>
      <c r="K1686" s="1"/>
      <c r="L1686" s="4"/>
      <c r="M1686" s="4"/>
    </row>
    <row r="1687" spans="1:13" x14ac:dyDescent="0.2">
      <c r="A1687" s="2"/>
      <c r="C1687" s="4"/>
      <c r="G1687" s="4"/>
      <c r="H1687" s="1"/>
      <c r="I1687" s="7"/>
      <c r="J1687" s="7"/>
      <c r="K1687" s="1"/>
      <c r="L1687" s="4"/>
      <c r="M1687" s="4"/>
    </row>
    <row r="1688" spans="1:13" x14ac:dyDescent="0.2">
      <c r="A1688" s="2"/>
      <c r="C1688" s="4"/>
      <c r="G1688" s="4"/>
      <c r="H1688" s="1"/>
      <c r="I1688" s="7"/>
      <c r="J1688" s="7"/>
      <c r="K1688" s="1"/>
      <c r="L1688" s="4"/>
      <c r="M1688" s="4"/>
    </row>
    <row r="1689" spans="1:13" x14ac:dyDescent="0.2">
      <c r="A1689" s="2"/>
      <c r="C1689" s="4"/>
      <c r="G1689" s="4"/>
      <c r="H1689" s="1"/>
      <c r="I1689" s="7"/>
      <c r="J1689" s="7"/>
      <c r="K1689" s="1"/>
      <c r="L1689" s="4"/>
      <c r="M1689" s="4"/>
    </row>
    <row r="1690" spans="1:13" x14ac:dyDescent="0.2">
      <c r="A1690" s="2"/>
      <c r="C1690" s="4"/>
      <c r="G1690" s="4"/>
      <c r="H1690" s="1"/>
      <c r="I1690" s="7"/>
      <c r="J1690" s="7"/>
      <c r="K1690" s="1"/>
      <c r="L1690" s="4"/>
      <c r="M1690" s="4"/>
    </row>
    <row r="1691" spans="1:13" x14ac:dyDescent="0.2">
      <c r="A1691" s="2"/>
      <c r="C1691" s="4"/>
      <c r="G1691" s="4"/>
      <c r="H1691" s="1"/>
      <c r="I1691" s="7"/>
      <c r="J1691" s="7"/>
      <c r="K1691" s="1"/>
      <c r="L1691" s="4"/>
      <c r="M1691" s="4"/>
    </row>
    <row r="1692" spans="1:13" x14ac:dyDescent="0.2">
      <c r="A1692" s="2"/>
      <c r="C1692" s="4"/>
      <c r="G1692" s="4"/>
      <c r="H1692" s="1"/>
      <c r="I1692" s="7"/>
      <c r="J1692" s="7"/>
      <c r="K1692" s="1"/>
      <c r="L1692" s="4"/>
      <c r="M1692" s="4"/>
    </row>
    <row r="1693" spans="1:13" x14ac:dyDescent="0.2">
      <c r="A1693" s="2"/>
      <c r="C1693" s="4"/>
      <c r="G1693" s="4"/>
      <c r="H1693" s="1"/>
      <c r="I1693" s="7"/>
      <c r="J1693" s="7"/>
      <c r="K1693" s="1"/>
      <c r="L1693" s="4"/>
      <c r="M1693" s="4"/>
    </row>
    <row r="1694" spans="1:13" x14ac:dyDescent="0.2">
      <c r="A1694" s="2"/>
      <c r="C1694" s="4"/>
      <c r="G1694" s="4"/>
      <c r="H1694" s="1"/>
      <c r="I1694" s="7"/>
      <c r="J1694" s="7"/>
      <c r="K1694" s="1"/>
      <c r="L1694" s="4"/>
      <c r="M1694" s="4"/>
    </row>
    <row r="1695" spans="1:13" x14ac:dyDescent="0.2">
      <c r="A1695" s="2"/>
      <c r="C1695" s="4"/>
      <c r="G1695" s="4"/>
      <c r="H1695" s="1"/>
      <c r="I1695" s="7"/>
      <c r="J1695" s="7"/>
      <c r="K1695" s="1"/>
      <c r="L1695" s="4"/>
      <c r="M1695" s="4"/>
    </row>
    <row r="1696" spans="1:13" x14ac:dyDescent="0.2">
      <c r="A1696" s="2"/>
      <c r="C1696" s="4"/>
      <c r="G1696" s="4"/>
      <c r="H1696" s="1"/>
      <c r="I1696" s="7"/>
      <c r="J1696" s="7"/>
      <c r="K1696" s="1"/>
      <c r="L1696" s="4"/>
      <c r="M1696" s="4"/>
    </row>
    <row r="1697" spans="1:13" x14ac:dyDescent="0.2">
      <c r="A1697" s="2"/>
      <c r="C1697" s="4"/>
      <c r="G1697" s="4"/>
      <c r="H1697" s="1"/>
      <c r="I1697" s="7"/>
      <c r="J1697" s="7"/>
      <c r="K1697" s="1"/>
      <c r="L1697" s="4"/>
      <c r="M1697" s="4"/>
    </row>
    <row r="1698" spans="1:13" x14ac:dyDescent="0.2">
      <c r="A1698" s="2"/>
      <c r="C1698" s="4"/>
      <c r="G1698" s="4"/>
      <c r="H1698" s="1"/>
      <c r="I1698" s="7"/>
      <c r="J1698" s="7"/>
      <c r="K1698" s="1"/>
      <c r="L1698" s="4"/>
      <c r="M1698" s="4"/>
    </row>
    <row r="1699" spans="1:13" x14ac:dyDescent="0.2">
      <c r="A1699" s="2"/>
      <c r="C1699" s="4"/>
      <c r="G1699" s="4"/>
      <c r="H1699" s="1"/>
      <c r="I1699" s="7"/>
      <c r="J1699" s="7"/>
      <c r="K1699" s="1"/>
      <c r="L1699" s="4"/>
      <c r="M1699" s="4"/>
    </row>
    <row r="1700" spans="1:13" x14ac:dyDescent="0.2">
      <c r="A1700" s="2"/>
      <c r="C1700" s="4"/>
      <c r="G1700" s="4"/>
      <c r="H1700" s="1"/>
      <c r="I1700" s="7"/>
      <c r="J1700" s="7"/>
      <c r="K1700" s="1"/>
      <c r="L1700" s="4"/>
      <c r="M1700" s="4"/>
    </row>
    <row r="1701" spans="1:13" x14ac:dyDescent="0.2">
      <c r="A1701" s="2"/>
      <c r="C1701" s="4"/>
      <c r="G1701" s="4"/>
      <c r="H1701" s="1"/>
      <c r="I1701" s="7"/>
      <c r="J1701" s="7"/>
      <c r="K1701" s="1"/>
      <c r="L1701" s="4"/>
      <c r="M1701" s="4"/>
    </row>
    <row r="1702" spans="1:13" x14ac:dyDescent="0.2">
      <c r="A1702" s="2"/>
      <c r="C1702" s="4"/>
      <c r="G1702" s="4"/>
      <c r="H1702" s="1"/>
      <c r="I1702" s="7"/>
      <c r="J1702" s="7"/>
      <c r="K1702" s="1"/>
      <c r="L1702" s="4"/>
      <c r="M1702" s="4"/>
    </row>
    <row r="1703" spans="1:13" x14ac:dyDescent="0.2">
      <c r="A1703" s="2"/>
      <c r="C1703" s="4"/>
      <c r="G1703" s="4"/>
      <c r="H1703" s="1"/>
      <c r="I1703" s="7"/>
      <c r="J1703" s="7"/>
      <c r="K1703" s="1"/>
      <c r="L1703" s="4"/>
      <c r="M1703" s="4"/>
    </row>
    <row r="1704" spans="1:13" x14ac:dyDescent="0.2">
      <c r="A1704" s="2"/>
      <c r="C1704" s="4"/>
      <c r="G1704" s="4"/>
      <c r="H1704" s="1"/>
      <c r="I1704" s="7"/>
      <c r="J1704" s="7"/>
      <c r="K1704" s="1"/>
      <c r="L1704" s="4"/>
      <c r="M1704" s="4"/>
    </row>
    <row r="1705" spans="1:13" x14ac:dyDescent="0.2">
      <c r="A1705" s="2"/>
      <c r="C1705" s="4"/>
      <c r="G1705" s="4"/>
      <c r="H1705" s="1"/>
      <c r="I1705" s="7"/>
      <c r="J1705" s="7"/>
      <c r="K1705" s="1"/>
      <c r="L1705" s="4"/>
      <c r="M1705" s="4"/>
    </row>
    <row r="1706" spans="1:13" x14ac:dyDescent="0.2">
      <c r="A1706" s="2"/>
      <c r="C1706" s="4"/>
      <c r="G1706" s="4"/>
      <c r="H1706" s="1"/>
      <c r="I1706" s="7"/>
      <c r="J1706" s="7"/>
      <c r="K1706" s="1"/>
      <c r="L1706" s="4"/>
      <c r="M1706" s="4"/>
    </row>
    <row r="1707" spans="1:13" x14ac:dyDescent="0.2">
      <c r="A1707" s="2"/>
      <c r="C1707" s="4"/>
      <c r="G1707" s="4"/>
      <c r="H1707" s="1"/>
      <c r="I1707" s="7"/>
      <c r="J1707" s="7"/>
      <c r="K1707" s="1"/>
      <c r="L1707" s="4"/>
      <c r="M1707" s="4"/>
    </row>
    <row r="1708" spans="1:13" x14ac:dyDescent="0.2">
      <c r="A1708" s="2"/>
      <c r="C1708" s="4"/>
      <c r="G1708" s="4"/>
      <c r="H1708" s="1"/>
      <c r="I1708" s="7"/>
      <c r="J1708" s="7"/>
      <c r="K1708" s="1"/>
      <c r="L1708" s="4"/>
      <c r="M1708" s="4"/>
    </row>
    <row r="1709" spans="1:13" x14ac:dyDescent="0.2">
      <c r="A1709" s="2"/>
      <c r="C1709" s="4"/>
      <c r="G1709" s="4"/>
      <c r="H1709" s="1"/>
      <c r="I1709" s="7"/>
      <c r="J1709" s="7"/>
      <c r="K1709" s="1"/>
      <c r="L1709" s="4"/>
      <c r="M1709" s="4"/>
    </row>
    <row r="1710" spans="1:13" x14ac:dyDescent="0.2">
      <c r="A1710" s="2"/>
      <c r="C1710" s="4"/>
      <c r="G1710" s="4"/>
      <c r="H1710" s="1"/>
      <c r="I1710" s="7"/>
      <c r="J1710" s="7"/>
      <c r="K1710" s="1"/>
      <c r="L1710" s="4"/>
      <c r="M1710" s="4"/>
    </row>
    <row r="1711" spans="1:13" x14ac:dyDescent="0.2">
      <c r="A1711" s="2"/>
      <c r="C1711" s="4"/>
      <c r="G1711" s="4"/>
      <c r="H1711" s="1"/>
      <c r="I1711" s="7"/>
      <c r="J1711" s="7"/>
      <c r="K1711" s="1"/>
      <c r="L1711" s="4"/>
      <c r="M1711" s="4"/>
    </row>
    <row r="1712" spans="1:13" x14ac:dyDescent="0.2">
      <c r="A1712" s="2"/>
      <c r="C1712" s="4"/>
      <c r="G1712" s="4"/>
      <c r="H1712" s="1"/>
      <c r="I1712" s="7"/>
      <c r="J1712" s="7"/>
      <c r="K1712" s="1"/>
      <c r="L1712" s="4"/>
      <c r="M1712" s="4"/>
    </row>
    <row r="1713" spans="1:13" x14ac:dyDescent="0.2">
      <c r="A1713" s="2"/>
      <c r="C1713" s="4"/>
      <c r="G1713" s="4"/>
      <c r="H1713" s="1"/>
      <c r="I1713" s="7"/>
      <c r="J1713" s="7"/>
      <c r="K1713" s="1"/>
      <c r="L1713" s="4"/>
      <c r="M1713" s="4"/>
    </row>
    <row r="1714" spans="1:13" x14ac:dyDescent="0.2">
      <c r="A1714" s="2"/>
      <c r="C1714" s="4"/>
      <c r="G1714" s="4"/>
      <c r="H1714" s="1"/>
      <c r="I1714" s="7"/>
      <c r="J1714" s="7"/>
      <c r="K1714" s="1"/>
      <c r="L1714" s="4"/>
      <c r="M1714" s="4"/>
    </row>
    <row r="1715" spans="1:13" x14ac:dyDescent="0.2">
      <c r="A1715" s="2"/>
      <c r="C1715" s="4"/>
      <c r="G1715" s="4"/>
      <c r="H1715" s="1"/>
      <c r="I1715" s="7"/>
      <c r="J1715" s="7"/>
      <c r="K1715" s="1"/>
      <c r="L1715" s="4"/>
      <c r="M1715" s="4"/>
    </row>
    <row r="1716" spans="1:13" x14ac:dyDescent="0.2">
      <c r="A1716" s="2"/>
      <c r="C1716" s="4"/>
      <c r="G1716" s="4"/>
      <c r="H1716" s="1"/>
      <c r="I1716" s="7"/>
      <c r="J1716" s="7"/>
      <c r="K1716" s="1"/>
      <c r="L1716" s="4"/>
      <c r="M1716" s="4"/>
    </row>
    <row r="1717" spans="1:13" x14ac:dyDescent="0.2">
      <c r="A1717" s="2"/>
      <c r="C1717" s="4"/>
      <c r="G1717" s="4"/>
      <c r="H1717" s="1"/>
      <c r="I1717" s="7"/>
      <c r="J1717" s="7"/>
      <c r="K1717" s="1"/>
      <c r="L1717" s="4"/>
      <c r="M1717" s="4"/>
    </row>
    <row r="1718" spans="1:13" x14ac:dyDescent="0.2">
      <c r="A1718" s="2"/>
      <c r="C1718" s="4"/>
      <c r="G1718" s="4"/>
      <c r="H1718" s="1"/>
      <c r="I1718" s="7"/>
      <c r="J1718" s="7"/>
      <c r="K1718" s="1"/>
      <c r="L1718" s="4"/>
      <c r="M1718" s="4"/>
    </row>
    <row r="1719" spans="1:13" x14ac:dyDescent="0.2">
      <c r="A1719" s="2"/>
      <c r="C1719" s="4"/>
      <c r="G1719" s="4"/>
      <c r="H1719" s="1"/>
      <c r="I1719" s="7"/>
      <c r="J1719" s="7"/>
      <c r="K1719" s="1"/>
      <c r="L1719" s="4"/>
      <c r="M1719" s="4"/>
    </row>
    <row r="1720" spans="1:13" x14ac:dyDescent="0.2">
      <c r="A1720" s="2"/>
      <c r="C1720" s="4"/>
      <c r="G1720" s="4"/>
      <c r="H1720" s="1"/>
      <c r="I1720" s="7"/>
      <c r="J1720" s="7"/>
      <c r="K1720" s="1"/>
      <c r="L1720" s="4"/>
      <c r="M1720" s="4"/>
    </row>
    <row r="1721" spans="1:13" x14ac:dyDescent="0.2">
      <c r="A1721" s="2"/>
      <c r="C1721" s="4"/>
      <c r="G1721" s="4"/>
      <c r="H1721" s="1"/>
      <c r="I1721" s="7"/>
      <c r="J1721" s="7"/>
      <c r="K1721" s="1"/>
      <c r="L1721" s="4"/>
      <c r="M1721" s="4"/>
    </row>
    <row r="1722" spans="1:13" x14ac:dyDescent="0.2">
      <c r="A1722" s="2"/>
      <c r="C1722" s="4"/>
      <c r="G1722" s="4"/>
      <c r="H1722" s="1"/>
      <c r="I1722" s="7"/>
      <c r="J1722" s="7"/>
      <c r="K1722" s="1"/>
      <c r="L1722" s="4"/>
      <c r="M1722" s="4"/>
    </row>
    <row r="1723" spans="1:13" x14ac:dyDescent="0.2">
      <c r="A1723" s="2"/>
      <c r="C1723" s="4"/>
      <c r="G1723" s="4"/>
      <c r="H1723" s="1"/>
      <c r="I1723" s="7"/>
      <c r="J1723" s="7"/>
      <c r="K1723" s="1"/>
      <c r="L1723" s="4"/>
      <c r="M1723" s="4"/>
    </row>
    <row r="1724" spans="1:13" x14ac:dyDescent="0.2">
      <c r="A1724" s="2"/>
      <c r="C1724" s="4"/>
      <c r="G1724" s="4"/>
      <c r="H1724" s="1"/>
      <c r="I1724" s="7"/>
      <c r="J1724" s="7"/>
      <c r="K1724" s="1"/>
      <c r="L1724" s="4"/>
      <c r="M1724" s="4"/>
    </row>
    <row r="1725" spans="1:13" x14ac:dyDescent="0.2">
      <c r="A1725" s="2"/>
      <c r="C1725" s="4"/>
      <c r="G1725" s="4"/>
      <c r="H1725" s="1"/>
      <c r="I1725" s="7"/>
      <c r="J1725" s="7"/>
      <c r="K1725" s="1"/>
      <c r="L1725" s="4"/>
      <c r="M1725" s="4"/>
    </row>
    <row r="1726" spans="1:13" x14ac:dyDescent="0.2">
      <c r="A1726" s="2"/>
      <c r="C1726" s="4"/>
      <c r="G1726" s="4"/>
      <c r="H1726" s="1"/>
      <c r="I1726" s="7"/>
      <c r="J1726" s="7"/>
      <c r="K1726" s="1"/>
      <c r="L1726" s="4"/>
      <c r="M1726" s="4"/>
    </row>
    <row r="1727" spans="1:13" x14ac:dyDescent="0.2">
      <c r="A1727" s="2"/>
      <c r="C1727" s="4"/>
      <c r="G1727" s="4"/>
      <c r="H1727" s="1"/>
      <c r="I1727" s="7"/>
      <c r="J1727" s="7"/>
      <c r="K1727" s="1"/>
      <c r="L1727" s="4"/>
      <c r="M1727" s="4"/>
    </row>
    <row r="1728" spans="1:13" x14ac:dyDescent="0.2">
      <c r="A1728" s="2"/>
      <c r="C1728" s="4"/>
      <c r="G1728" s="4"/>
      <c r="H1728" s="1"/>
      <c r="I1728" s="7"/>
      <c r="J1728" s="7"/>
      <c r="K1728" s="1"/>
      <c r="L1728" s="4"/>
      <c r="M1728" s="4"/>
    </row>
    <row r="1729" spans="1:13" x14ac:dyDescent="0.2">
      <c r="A1729" s="2"/>
      <c r="C1729" s="4"/>
      <c r="G1729" s="4"/>
      <c r="H1729" s="1"/>
      <c r="I1729" s="7"/>
      <c r="J1729" s="7"/>
      <c r="K1729" s="1"/>
      <c r="L1729" s="4"/>
      <c r="M1729" s="4"/>
    </row>
    <row r="1730" spans="1:13" x14ac:dyDescent="0.2">
      <c r="A1730" s="2"/>
      <c r="C1730" s="4"/>
      <c r="G1730" s="4"/>
      <c r="H1730" s="1"/>
      <c r="I1730" s="7"/>
      <c r="J1730" s="7"/>
      <c r="K1730" s="1"/>
      <c r="L1730" s="4"/>
      <c r="M1730" s="4"/>
    </row>
    <row r="1731" spans="1:13" x14ac:dyDescent="0.2">
      <c r="A1731" s="2"/>
      <c r="C1731" s="4"/>
      <c r="G1731" s="4"/>
      <c r="H1731" s="1"/>
      <c r="I1731" s="7"/>
      <c r="J1731" s="7"/>
      <c r="K1731" s="1"/>
      <c r="L1731" s="4"/>
      <c r="M1731" s="4"/>
    </row>
    <row r="1732" spans="1:13" x14ac:dyDescent="0.2">
      <c r="A1732" s="2"/>
      <c r="C1732" s="4"/>
      <c r="G1732" s="4"/>
      <c r="H1732" s="1"/>
      <c r="I1732" s="7"/>
      <c r="J1732" s="7"/>
      <c r="K1732" s="1"/>
      <c r="L1732" s="4"/>
      <c r="M1732" s="4"/>
    </row>
    <row r="1733" spans="1:13" x14ac:dyDescent="0.2">
      <c r="A1733" s="2"/>
      <c r="C1733" s="4"/>
      <c r="G1733" s="4"/>
      <c r="H1733" s="1"/>
      <c r="I1733" s="7"/>
      <c r="J1733" s="7"/>
      <c r="K1733" s="1"/>
      <c r="L1733" s="4"/>
      <c r="M1733" s="4"/>
    </row>
    <row r="1734" spans="1:13" x14ac:dyDescent="0.2">
      <c r="A1734" s="2"/>
      <c r="C1734" s="4"/>
      <c r="G1734" s="4"/>
      <c r="H1734" s="1"/>
      <c r="I1734" s="7"/>
      <c r="J1734" s="7"/>
      <c r="K1734" s="1"/>
      <c r="L1734" s="4"/>
      <c r="M1734" s="4"/>
    </row>
    <row r="1735" spans="1:13" x14ac:dyDescent="0.2">
      <c r="A1735" s="2"/>
      <c r="C1735" s="4"/>
      <c r="G1735" s="4"/>
      <c r="H1735" s="1"/>
      <c r="I1735" s="7"/>
      <c r="J1735" s="7"/>
      <c r="K1735" s="1"/>
      <c r="L1735" s="4"/>
      <c r="M1735" s="4"/>
    </row>
    <row r="1736" spans="1:13" x14ac:dyDescent="0.2">
      <c r="A1736" s="2"/>
      <c r="C1736" s="4"/>
      <c r="G1736" s="4"/>
      <c r="H1736" s="1"/>
      <c r="I1736" s="7"/>
      <c r="J1736" s="7"/>
      <c r="K1736" s="1"/>
      <c r="L1736" s="4"/>
      <c r="M1736" s="4"/>
    </row>
    <row r="1737" spans="1:13" x14ac:dyDescent="0.2">
      <c r="A1737" s="2"/>
      <c r="C1737" s="4"/>
      <c r="G1737" s="4"/>
      <c r="H1737" s="1"/>
      <c r="I1737" s="7"/>
      <c r="J1737" s="7"/>
      <c r="K1737" s="1"/>
      <c r="L1737" s="4"/>
      <c r="M1737" s="4"/>
    </row>
    <row r="1738" spans="1:13" x14ac:dyDescent="0.2">
      <c r="A1738" s="2"/>
      <c r="C1738" s="4"/>
      <c r="G1738" s="4"/>
      <c r="H1738" s="1"/>
      <c r="I1738" s="7"/>
      <c r="J1738" s="7"/>
      <c r="K1738" s="1"/>
      <c r="L1738" s="4"/>
      <c r="M1738" s="4"/>
    </row>
    <row r="1739" spans="1:13" x14ac:dyDescent="0.2">
      <c r="A1739" s="2"/>
      <c r="C1739" s="4"/>
      <c r="G1739" s="4"/>
      <c r="H1739" s="1"/>
      <c r="I1739" s="7"/>
      <c r="J1739" s="7"/>
      <c r="K1739" s="1"/>
      <c r="L1739" s="4"/>
      <c r="M1739" s="4"/>
    </row>
    <row r="1740" spans="1:13" x14ac:dyDescent="0.2">
      <c r="A1740" s="2"/>
      <c r="C1740" s="4"/>
      <c r="G1740" s="4"/>
      <c r="H1740" s="1"/>
      <c r="I1740" s="7"/>
      <c r="J1740" s="7"/>
      <c r="K1740" s="1"/>
      <c r="L1740" s="4"/>
      <c r="M1740" s="4"/>
    </row>
    <row r="1741" spans="1:13" x14ac:dyDescent="0.2">
      <c r="A1741" s="2"/>
      <c r="C1741" s="4"/>
      <c r="G1741" s="4"/>
      <c r="H1741" s="1"/>
      <c r="I1741" s="7"/>
      <c r="J1741" s="7"/>
      <c r="K1741" s="1"/>
      <c r="L1741" s="4"/>
      <c r="M1741" s="4"/>
    </row>
    <row r="1742" spans="1:13" x14ac:dyDescent="0.2">
      <c r="A1742" s="2"/>
      <c r="C1742" s="4"/>
      <c r="G1742" s="4"/>
      <c r="H1742" s="1"/>
      <c r="I1742" s="7"/>
      <c r="J1742" s="7"/>
      <c r="K1742" s="1"/>
      <c r="L1742" s="4"/>
      <c r="M1742" s="4"/>
    </row>
    <row r="1743" spans="1:13" x14ac:dyDescent="0.2">
      <c r="A1743" s="2"/>
      <c r="C1743" s="4"/>
      <c r="G1743" s="4"/>
      <c r="H1743" s="1"/>
      <c r="I1743" s="7"/>
      <c r="J1743" s="7"/>
      <c r="K1743" s="1"/>
      <c r="L1743" s="4"/>
      <c r="M1743" s="4"/>
    </row>
    <row r="1744" spans="1:13" x14ac:dyDescent="0.2">
      <c r="A1744" s="2"/>
      <c r="C1744" s="4"/>
      <c r="G1744" s="4"/>
      <c r="H1744" s="1"/>
      <c r="I1744" s="7"/>
      <c r="J1744" s="7"/>
      <c r="K1744" s="1"/>
      <c r="L1744" s="4"/>
      <c r="M1744" s="4"/>
    </row>
    <row r="1745" spans="1:13" x14ac:dyDescent="0.2">
      <c r="A1745" s="2"/>
      <c r="C1745" s="4"/>
      <c r="G1745" s="4"/>
      <c r="H1745" s="1"/>
      <c r="I1745" s="7"/>
      <c r="J1745" s="7"/>
      <c r="K1745" s="1"/>
      <c r="L1745" s="4"/>
      <c r="M1745" s="4"/>
    </row>
    <row r="1746" spans="1:13" x14ac:dyDescent="0.2">
      <c r="A1746" s="2"/>
      <c r="C1746" s="4"/>
      <c r="G1746" s="4"/>
      <c r="H1746" s="1"/>
      <c r="I1746" s="7"/>
      <c r="J1746" s="7"/>
      <c r="K1746" s="1"/>
      <c r="L1746" s="4"/>
      <c r="M1746" s="4"/>
    </row>
    <row r="1747" spans="1:13" x14ac:dyDescent="0.2">
      <c r="A1747" s="2"/>
      <c r="C1747" s="4"/>
      <c r="G1747" s="4"/>
      <c r="H1747" s="1"/>
      <c r="I1747" s="7"/>
      <c r="J1747" s="7"/>
      <c r="K1747" s="1"/>
      <c r="L1747" s="4"/>
      <c r="M1747" s="4"/>
    </row>
    <row r="1748" spans="1:13" x14ac:dyDescent="0.2">
      <c r="A1748" s="2"/>
      <c r="C1748" s="4"/>
      <c r="G1748" s="4"/>
      <c r="H1748" s="1"/>
      <c r="I1748" s="7"/>
      <c r="J1748" s="7"/>
      <c r="K1748" s="1"/>
      <c r="L1748" s="4"/>
      <c r="M1748" s="4"/>
    </row>
    <row r="1749" spans="1:13" x14ac:dyDescent="0.2">
      <c r="A1749" s="2"/>
      <c r="C1749" s="4"/>
      <c r="G1749" s="4"/>
      <c r="H1749" s="1"/>
      <c r="I1749" s="7"/>
      <c r="J1749" s="7"/>
      <c r="K1749" s="1"/>
      <c r="L1749" s="4"/>
      <c r="M1749" s="4"/>
    </row>
    <row r="1750" spans="1:13" x14ac:dyDescent="0.2">
      <c r="A1750" s="2"/>
      <c r="C1750" s="4"/>
      <c r="G1750" s="4"/>
      <c r="H1750" s="1"/>
      <c r="I1750" s="7"/>
      <c r="J1750" s="7"/>
      <c r="K1750" s="1"/>
      <c r="L1750" s="4"/>
      <c r="M1750" s="4"/>
    </row>
    <row r="1751" spans="1:13" x14ac:dyDescent="0.2">
      <c r="A1751" s="2"/>
      <c r="C1751" s="4"/>
      <c r="G1751" s="4"/>
      <c r="H1751" s="1"/>
      <c r="I1751" s="7"/>
      <c r="J1751" s="7"/>
      <c r="K1751" s="1"/>
      <c r="L1751" s="4"/>
      <c r="M1751" s="4"/>
    </row>
    <row r="1752" spans="1:13" x14ac:dyDescent="0.2">
      <c r="A1752" s="2"/>
      <c r="C1752" s="4"/>
      <c r="G1752" s="4"/>
      <c r="H1752" s="1"/>
      <c r="I1752" s="7"/>
      <c r="J1752" s="7"/>
      <c r="K1752" s="1"/>
      <c r="L1752" s="4"/>
      <c r="M1752" s="4"/>
    </row>
    <row r="1753" spans="1:13" x14ac:dyDescent="0.2">
      <c r="A1753" s="2"/>
      <c r="C1753" s="4"/>
      <c r="G1753" s="4"/>
      <c r="H1753" s="1"/>
      <c r="I1753" s="7"/>
      <c r="J1753" s="7"/>
      <c r="K1753" s="1"/>
      <c r="L1753" s="4"/>
      <c r="M1753" s="4"/>
    </row>
    <row r="1754" spans="1:13" x14ac:dyDescent="0.2">
      <c r="A1754" s="2"/>
      <c r="C1754" s="4"/>
      <c r="G1754" s="4"/>
      <c r="H1754" s="1"/>
      <c r="I1754" s="7"/>
      <c r="J1754" s="7"/>
      <c r="K1754" s="1"/>
      <c r="L1754" s="4"/>
      <c r="M1754" s="4"/>
    </row>
    <row r="1755" spans="1:13" x14ac:dyDescent="0.2">
      <c r="A1755" s="2"/>
      <c r="C1755" s="4"/>
      <c r="G1755" s="4"/>
      <c r="H1755" s="1"/>
      <c r="I1755" s="7"/>
      <c r="J1755" s="7"/>
      <c r="K1755" s="1"/>
      <c r="L1755" s="4"/>
      <c r="M1755" s="4"/>
    </row>
    <row r="1756" spans="1:13" x14ac:dyDescent="0.2">
      <c r="A1756" s="2"/>
      <c r="C1756" s="4"/>
      <c r="G1756" s="4"/>
      <c r="H1756" s="1"/>
      <c r="I1756" s="7"/>
      <c r="J1756" s="7"/>
      <c r="K1756" s="1"/>
      <c r="L1756" s="4"/>
      <c r="M1756" s="4"/>
    </row>
    <row r="1757" spans="1:13" x14ac:dyDescent="0.2">
      <c r="A1757" s="2"/>
      <c r="C1757" s="4"/>
      <c r="G1757" s="4"/>
      <c r="H1757" s="1"/>
      <c r="I1757" s="7"/>
      <c r="J1757" s="7"/>
      <c r="K1757" s="1"/>
      <c r="L1757" s="4"/>
      <c r="M1757" s="4"/>
    </row>
    <row r="1758" spans="1:13" x14ac:dyDescent="0.2">
      <c r="A1758" s="2"/>
      <c r="C1758" s="4"/>
      <c r="G1758" s="4"/>
      <c r="H1758" s="1"/>
      <c r="I1758" s="7"/>
      <c r="J1758" s="7"/>
      <c r="K1758" s="1"/>
      <c r="L1758" s="4"/>
      <c r="M1758" s="4"/>
    </row>
    <row r="1759" spans="1:13" x14ac:dyDescent="0.2">
      <c r="A1759" s="2"/>
      <c r="C1759" s="4"/>
      <c r="G1759" s="4"/>
      <c r="H1759" s="1"/>
      <c r="I1759" s="7"/>
      <c r="J1759" s="7"/>
      <c r="K1759" s="1"/>
      <c r="L1759" s="4"/>
      <c r="M1759" s="4"/>
    </row>
    <row r="1760" spans="1:13" x14ac:dyDescent="0.2">
      <c r="A1760" s="2"/>
      <c r="C1760" s="4"/>
      <c r="G1760" s="4"/>
      <c r="H1760" s="1"/>
      <c r="I1760" s="7"/>
      <c r="J1760" s="7"/>
      <c r="K1760" s="1"/>
      <c r="L1760" s="4"/>
      <c r="M1760" s="4"/>
    </row>
    <row r="1761" spans="1:13" x14ac:dyDescent="0.2">
      <c r="A1761" s="2"/>
      <c r="C1761" s="4"/>
      <c r="G1761" s="4"/>
      <c r="H1761" s="1"/>
      <c r="I1761" s="7"/>
      <c r="J1761" s="7"/>
      <c r="K1761" s="1"/>
      <c r="L1761" s="4"/>
      <c r="M1761" s="4"/>
    </row>
    <row r="1762" spans="1:13" x14ac:dyDescent="0.2">
      <c r="A1762" s="2"/>
      <c r="C1762" s="4"/>
      <c r="G1762" s="4"/>
      <c r="H1762" s="1"/>
      <c r="I1762" s="7"/>
      <c r="J1762" s="7"/>
      <c r="K1762" s="1"/>
      <c r="L1762" s="4"/>
      <c r="M1762" s="4"/>
    </row>
    <row r="1763" spans="1:13" x14ac:dyDescent="0.2">
      <c r="A1763" s="2"/>
      <c r="C1763" s="4"/>
      <c r="G1763" s="4"/>
      <c r="H1763" s="1"/>
      <c r="I1763" s="7"/>
      <c r="J1763" s="7"/>
      <c r="K1763" s="1"/>
      <c r="L1763" s="4"/>
      <c r="M1763" s="4"/>
    </row>
    <row r="1764" spans="1:13" x14ac:dyDescent="0.2">
      <c r="A1764" s="2"/>
      <c r="C1764" s="4"/>
      <c r="G1764" s="4"/>
      <c r="H1764" s="1"/>
      <c r="I1764" s="7"/>
      <c r="J1764" s="7"/>
      <c r="K1764" s="1"/>
      <c r="L1764" s="4"/>
      <c r="M1764" s="4"/>
    </row>
    <row r="1765" spans="1:13" x14ac:dyDescent="0.2">
      <c r="A1765" s="2"/>
      <c r="C1765" s="4"/>
      <c r="G1765" s="4"/>
      <c r="H1765" s="1"/>
      <c r="I1765" s="7"/>
      <c r="J1765" s="7"/>
      <c r="K1765" s="1"/>
      <c r="L1765" s="4"/>
      <c r="M1765" s="4"/>
    </row>
    <row r="1766" spans="1:13" x14ac:dyDescent="0.2">
      <c r="A1766" s="2"/>
      <c r="C1766" s="4"/>
      <c r="G1766" s="4"/>
      <c r="H1766" s="1"/>
      <c r="I1766" s="7"/>
      <c r="J1766" s="7"/>
      <c r="K1766" s="1"/>
      <c r="L1766" s="4"/>
      <c r="M1766" s="4"/>
    </row>
    <row r="1767" spans="1:13" x14ac:dyDescent="0.2">
      <c r="A1767" s="2"/>
      <c r="C1767" s="4"/>
      <c r="G1767" s="4"/>
      <c r="H1767" s="1"/>
      <c r="I1767" s="7"/>
      <c r="J1767" s="7"/>
      <c r="K1767" s="1"/>
      <c r="L1767" s="4"/>
      <c r="M1767" s="4"/>
    </row>
    <row r="1768" spans="1:13" x14ac:dyDescent="0.2">
      <c r="A1768" s="2"/>
      <c r="C1768" s="4"/>
      <c r="G1768" s="4"/>
      <c r="H1768" s="1"/>
      <c r="I1768" s="7"/>
      <c r="J1768" s="7"/>
      <c r="K1768" s="1"/>
      <c r="L1768" s="4"/>
      <c r="M1768" s="4"/>
    </row>
    <row r="1769" spans="1:13" x14ac:dyDescent="0.2">
      <c r="A1769" s="2"/>
      <c r="C1769" s="4"/>
      <c r="G1769" s="4"/>
      <c r="H1769" s="1"/>
      <c r="I1769" s="7"/>
      <c r="J1769" s="7"/>
      <c r="K1769" s="1"/>
      <c r="L1769" s="4"/>
      <c r="M1769" s="4"/>
    </row>
    <row r="1770" spans="1:13" x14ac:dyDescent="0.2">
      <c r="A1770" s="2"/>
      <c r="C1770" s="4"/>
      <c r="G1770" s="4"/>
      <c r="H1770" s="1"/>
      <c r="I1770" s="7"/>
      <c r="J1770" s="7"/>
      <c r="K1770" s="1"/>
      <c r="L1770" s="4"/>
      <c r="M1770" s="4"/>
    </row>
    <row r="1771" spans="1:13" x14ac:dyDescent="0.2">
      <c r="A1771" s="2"/>
      <c r="C1771" s="4"/>
      <c r="G1771" s="4"/>
      <c r="H1771" s="1"/>
      <c r="I1771" s="7"/>
      <c r="J1771" s="7"/>
      <c r="K1771" s="1"/>
      <c r="L1771" s="4"/>
      <c r="M1771" s="4"/>
    </row>
    <row r="1772" spans="1:13" x14ac:dyDescent="0.2">
      <c r="A1772" s="2"/>
      <c r="C1772" s="4"/>
      <c r="G1772" s="4"/>
      <c r="H1772" s="1"/>
      <c r="I1772" s="7"/>
      <c r="J1772" s="7"/>
      <c r="K1772" s="1"/>
      <c r="L1772" s="4"/>
      <c r="M1772" s="4"/>
    </row>
    <row r="1773" spans="1:13" x14ac:dyDescent="0.2">
      <c r="A1773" s="2"/>
      <c r="C1773" s="4"/>
      <c r="G1773" s="4"/>
      <c r="H1773" s="1"/>
      <c r="I1773" s="7"/>
      <c r="J1773" s="7"/>
      <c r="K1773" s="1"/>
      <c r="L1773" s="4"/>
      <c r="M1773" s="4"/>
    </row>
    <row r="1774" spans="1:13" x14ac:dyDescent="0.2">
      <c r="A1774" s="2"/>
      <c r="C1774" s="4"/>
      <c r="G1774" s="4"/>
      <c r="H1774" s="1"/>
      <c r="I1774" s="7"/>
      <c r="J1774" s="7"/>
      <c r="K1774" s="1"/>
      <c r="L1774" s="4"/>
      <c r="M1774" s="4"/>
    </row>
    <row r="1775" spans="1:13" x14ac:dyDescent="0.2">
      <c r="A1775" s="2"/>
      <c r="C1775" s="4"/>
      <c r="G1775" s="4"/>
      <c r="H1775" s="1"/>
      <c r="I1775" s="7"/>
      <c r="J1775" s="7"/>
      <c r="K1775" s="1"/>
      <c r="L1775" s="4"/>
      <c r="M1775" s="4"/>
    </row>
    <row r="1776" spans="1:13" x14ac:dyDescent="0.2">
      <c r="A1776" s="2"/>
      <c r="C1776" s="4"/>
      <c r="G1776" s="4"/>
      <c r="H1776" s="1"/>
      <c r="I1776" s="7"/>
      <c r="J1776" s="7"/>
      <c r="K1776" s="1"/>
      <c r="L1776" s="4"/>
      <c r="M1776" s="4"/>
    </row>
    <row r="1777" spans="1:13" x14ac:dyDescent="0.2">
      <c r="A1777" s="2"/>
      <c r="C1777" s="4"/>
      <c r="G1777" s="4"/>
      <c r="H1777" s="1"/>
      <c r="I1777" s="7"/>
      <c r="J1777" s="7"/>
      <c r="K1777" s="1"/>
      <c r="L1777" s="4"/>
      <c r="M1777" s="4"/>
    </row>
    <row r="1778" spans="1:13" x14ac:dyDescent="0.2">
      <c r="A1778" s="2"/>
      <c r="C1778" s="4"/>
      <c r="G1778" s="4"/>
      <c r="H1778" s="1"/>
      <c r="I1778" s="7"/>
      <c r="J1778" s="7"/>
      <c r="K1778" s="1"/>
      <c r="L1778" s="4"/>
      <c r="M1778" s="4"/>
    </row>
    <row r="1779" spans="1:13" x14ac:dyDescent="0.2">
      <c r="A1779" s="2"/>
      <c r="C1779" s="4"/>
      <c r="G1779" s="4"/>
      <c r="H1779" s="1"/>
      <c r="I1779" s="7"/>
      <c r="J1779" s="7"/>
      <c r="K1779" s="1"/>
      <c r="L1779" s="4"/>
      <c r="M1779" s="4"/>
    </row>
    <row r="1780" spans="1:13" x14ac:dyDescent="0.2">
      <c r="A1780" s="2"/>
      <c r="C1780" s="4"/>
      <c r="G1780" s="4"/>
      <c r="H1780" s="1"/>
      <c r="I1780" s="7"/>
      <c r="J1780" s="7"/>
      <c r="K1780" s="1"/>
      <c r="L1780" s="4"/>
      <c r="M1780" s="4"/>
    </row>
    <row r="1781" spans="1:13" x14ac:dyDescent="0.2">
      <c r="A1781" s="2"/>
      <c r="C1781" s="4"/>
      <c r="G1781" s="4"/>
      <c r="H1781" s="1"/>
      <c r="I1781" s="7"/>
      <c r="J1781" s="7"/>
      <c r="K1781" s="1"/>
      <c r="L1781" s="4"/>
      <c r="M1781" s="4"/>
    </row>
    <row r="1782" spans="1:13" x14ac:dyDescent="0.2">
      <c r="A1782" s="2"/>
      <c r="C1782" s="4"/>
      <c r="G1782" s="4"/>
      <c r="H1782" s="1"/>
      <c r="I1782" s="7"/>
      <c r="J1782" s="7"/>
      <c r="K1782" s="1"/>
      <c r="L1782" s="4"/>
      <c r="M1782" s="4"/>
    </row>
    <row r="1783" spans="1:13" x14ac:dyDescent="0.2">
      <c r="A1783" s="2"/>
      <c r="C1783" s="4"/>
      <c r="G1783" s="4"/>
      <c r="H1783" s="1"/>
      <c r="I1783" s="7"/>
      <c r="J1783" s="7"/>
      <c r="K1783" s="1"/>
      <c r="L1783" s="4"/>
      <c r="M1783" s="4"/>
    </row>
    <row r="1784" spans="1:13" x14ac:dyDescent="0.2">
      <c r="A1784" s="2"/>
      <c r="C1784" s="4"/>
      <c r="G1784" s="4"/>
      <c r="H1784" s="1"/>
      <c r="I1784" s="7"/>
      <c r="J1784" s="7"/>
      <c r="K1784" s="1"/>
      <c r="L1784" s="4"/>
      <c r="M1784" s="4"/>
    </row>
    <row r="1785" spans="1:13" x14ac:dyDescent="0.2">
      <c r="A1785" s="2"/>
      <c r="C1785" s="4"/>
      <c r="G1785" s="4"/>
      <c r="H1785" s="1"/>
      <c r="I1785" s="7"/>
      <c r="J1785" s="7"/>
      <c r="K1785" s="1"/>
      <c r="L1785" s="4"/>
      <c r="M1785" s="4"/>
    </row>
    <row r="1786" spans="1:13" x14ac:dyDescent="0.2">
      <c r="A1786" s="2"/>
      <c r="C1786" s="4"/>
      <c r="G1786" s="4"/>
      <c r="H1786" s="1"/>
      <c r="I1786" s="7"/>
      <c r="J1786" s="7"/>
      <c r="K1786" s="1"/>
      <c r="L1786" s="4"/>
      <c r="M1786" s="4"/>
    </row>
    <row r="1787" spans="1:13" x14ac:dyDescent="0.2">
      <c r="A1787" s="2"/>
      <c r="C1787" s="4"/>
      <c r="G1787" s="4"/>
      <c r="H1787" s="1"/>
      <c r="I1787" s="7"/>
      <c r="J1787" s="7"/>
      <c r="K1787" s="1"/>
      <c r="L1787" s="4"/>
      <c r="M1787" s="4"/>
    </row>
    <row r="1788" spans="1:13" x14ac:dyDescent="0.2">
      <c r="A1788" s="2"/>
      <c r="C1788" s="4"/>
      <c r="G1788" s="4"/>
      <c r="H1788" s="1"/>
      <c r="I1788" s="7"/>
      <c r="J1788" s="7"/>
      <c r="K1788" s="1"/>
      <c r="L1788" s="4"/>
      <c r="M1788" s="4"/>
    </row>
    <row r="1789" spans="1:13" x14ac:dyDescent="0.2">
      <c r="A1789" s="2"/>
      <c r="C1789" s="4"/>
      <c r="G1789" s="4"/>
      <c r="H1789" s="1"/>
      <c r="I1789" s="7"/>
      <c r="J1789" s="7"/>
      <c r="K1789" s="1"/>
      <c r="L1789" s="4"/>
      <c r="M1789" s="4"/>
    </row>
    <row r="1790" spans="1:13" x14ac:dyDescent="0.2">
      <c r="A1790" s="2"/>
      <c r="C1790" s="4"/>
      <c r="G1790" s="4"/>
      <c r="H1790" s="1"/>
      <c r="I1790" s="7"/>
      <c r="J1790" s="7"/>
      <c r="K1790" s="1"/>
      <c r="L1790" s="4"/>
      <c r="M1790" s="4"/>
    </row>
    <row r="1791" spans="1:13" x14ac:dyDescent="0.2">
      <c r="A1791" s="2"/>
      <c r="C1791" s="4"/>
      <c r="G1791" s="4"/>
      <c r="H1791" s="1"/>
      <c r="I1791" s="7"/>
      <c r="J1791" s="7"/>
      <c r="K1791" s="1"/>
      <c r="L1791" s="4"/>
      <c r="M1791" s="4"/>
    </row>
    <row r="1792" spans="1:13" x14ac:dyDescent="0.2">
      <c r="A1792" s="2"/>
      <c r="C1792" s="4"/>
      <c r="G1792" s="4"/>
      <c r="H1792" s="1"/>
      <c r="I1792" s="7"/>
      <c r="J1792" s="7"/>
      <c r="K1792" s="1"/>
      <c r="L1792" s="4"/>
      <c r="M1792" s="4"/>
    </row>
    <row r="1793" spans="1:13" x14ac:dyDescent="0.2">
      <c r="A1793" s="2"/>
      <c r="C1793" s="4"/>
      <c r="G1793" s="4"/>
      <c r="H1793" s="1"/>
      <c r="I1793" s="7"/>
      <c r="J1793" s="7"/>
      <c r="K1793" s="1"/>
      <c r="L1793" s="4"/>
      <c r="M1793" s="4"/>
    </row>
    <row r="1794" spans="1:13" x14ac:dyDescent="0.2">
      <c r="A1794" s="2"/>
      <c r="C1794" s="4"/>
      <c r="G1794" s="4"/>
      <c r="H1794" s="1"/>
      <c r="I1794" s="7"/>
      <c r="J1794" s="7"/>
      <c r="K1794" s="1"/>
      <c r="L1794" s="4"/>
      <c r="M1794" s="4"/>
    </row>
    <row r="1795" spans="1:13" x14ac:dyDescent="0.2">
      <c r="A1795" s="2"/>
      <c r="C1795" s="4"/>
      <c r="G1795" s="4"/>
      <c r="H1795" s="1"/>
      <c r="I1795" s="7"/>
      <c r="J1795" s="7"/>
      <c r="K1795" s="1"/>
      <c r="L1795" s="4"/>
      <c r="M1795" s="4"/>
    </row>
    <row r="1796" spans="1:13" x14ac:dyDescent="0.2">
      <c r="A1796" s="2"/>
      <c r="C1796" s="4"/>
      <c r="G1796" s="4"/>
      <c r="H1796" s="1"/>
      <c r="I1796" s="7"/>
      <c r="J1796" s="7"/>
      <c r="K1796" s="1"/>
      <c r="L1796" s="4"/>
      <c r="M1796" s="4"/>
    </row>
    <row r="1797" spans="1:13" x14ac:dyDescent="0.2">
      <c r="A1797" s="2"/>
      <c r="C1797" s="4"/>
      <c r="G1797" s="4"/>
      <c r="H1797" s="1"/>
      <c r="I1797" s="7"/>
      <c r="J1797" s="7"/>
      <c r="K1797" s="1"/>
      <c r="L1797" s="4"/>
      <c r="M1797" s="4"/>
    </row>
    <row r="1798" spans="1:13" x14ac:dyDescent="0.2">
      <c r="A1798" s="2"/>
      <c r="C1798" s="4"/>
      <c r="G1798" s="4"/>
      <c r="H1798" s="1"/>
      <c r="I1798" s="7"/>
      <c r="J1798" s="7"/>
      <c r="K1798" s="1"/>
      <c r="L1798" s="4"/>
      <c r="M1798" s="4"/>
    </row>
    <row r="1799" spans="1:13" x14ac:dyDescent="0.2">
      <c r="A1799" s="2"/>
      <c r="C1799" s="4"/>
      <c r="G1799" s="4"/>
      <c r="H1799" s="1"/>
      <c r="I1799" s="7"/>
      <c r="J1799" s="7"/>
      <c r="K1799" s="1"/>
      <c r="L1799" s="4"/>
      <c r="M1799" s="4"/>
    </row>
    <row r="1800" spans="1:13" x14ac:dyDescent="0.2">
      <c r="A1800" s="2"/>
      <c r="C1800" s="4"/>
      <c r="G1800" s="4"/>
      <c r="H1800" s="1"/>
      <c r="I1800" s="7"/>
      <c r="J1800" s="7"/>
      <c r="K1800" s="1"/>
      <c r="L1800" s="4"/>
      <c r="M1800" s="4"/>
    </row>
    <row r="1801" spans="1:13" x14ac:dyDescent="0.2">
      <c r="A1801" s="2"/>
      <c r="C1801" s="4"/>
      <c r="G1801" s="4"/>
      <c r="H1801" s="1"/>
      <c r="I1801" s="7"/>
      <c r="J1801" s="7"/>
      <c r="K1801" s="1"/>
      <c r="L1801" s="4"/>
      <c r="M1801" s="4"/>
    </row>
    <row r="1802" spans="1:13" x14ac:dyDescent="0.2">
      <c r="A1802" s="2"/>
      <c r="C1802" s="4"/>
      <c r="G1802" s="4"/>
      <c r="H1802" s="1"/>
      <c r="I1802" s="7"/>
      <c r="J1802" s="7"/>
      <c r="K1802" s="1"/>
      <c r="L1802" s="4"/>
      <c r="M1802" s="4"/>
    </row>
    <row r="1803" spans="1:13" x14ac:dyDescent="0.2">
      <c r="A1803" s="2"/>
      <c r="C1803" s="4"/>
      <c r="G1803" s="4"/>
      <c r="H1803" s="1"/>
      <c r="I1803" s="7"/>
      <c r="J1803" s="7"/>
      <c r="K1803" s="1"/>
      <c r="L1803" s="4"/>
      <c r="M1803" s="4"/>
    </row>
    <row r="1804" spans="1:13" x14ac:dyDescent="0.2">
      <c r="A1804" s="2"/>
      <c r="C1804" s="4"/>
      <c r="G1804" s="4"/>
      <c r="H1804" s="1"/>
      <c r="I1804" s="7"/>
      <c r="J1804" s="7"/>
      <c r="K1804" s="1"/>
      <c r="L1804" s="4"/>
      <c r="M1804" s="4"/>
    </row>
    <row r="1805" spans="1:13" x14ac:dyDescent="0.2">
      <c r="A1805" s="2"/>
      <c r="C1805" s="4"/>
      <c r="G1805" s="4"/>
      <c r="H1805" s="1"/>
      <c r="I1805" s="7"/>
      <c r="J1805" s="7"/>
      <c r="K1805" s="1"/>
      <c r="L1805" s="4"/>
      <c r="M1805" s="4"/>
    </row>
    <row r="1806" spans="1:13" x14ac:dyDescent="0.2">
      <c r="A1806" s="2"/>
      <c r="C1806" s="4"/>
      <c r="G1806" s="4"/>
      <c r="H1806" s="1"/>
      <c r="I1806" s="7"/>
      <c r="J1806" s="7"/>
      <c r="K1806" s="1"/>
      <c r="L1806" s="4"/>
      <c r="M1806" s="4"/>
    </row>
    <row r="1807" spans="1:13" x14ac:dyDescent="0.2">
      <c r="A1807" s="2"/>
      <c r="C1807" s="4"/>
      <c r="G1807" s="4"/>
      <c r="H1807" s="1"/>
      <c r="I1807" s="7"/>
      <c r="J1807" s="7"/>
      <c r="K1807" s="1"/>
      <c r="L1807" s="4"/>
      <c r="M1807" s="4"/>
    </row>
    <row r="1808" spans="1:13" x14ac:dyDescent="0.2">
      <c r="A1808" s="2"/>
      <c r="C1808" s="4"/>
      <c r="G1808" s="4"/>
      <c r="H1808" s="1"/>
      <c r="I1808" s="7"/>
      <c r="J1808" s="7"/>
      <c r="K1808" s="1"/>
      <c r="L1808" s="4"/>
      <c r="M1808" s="4"/>
    </row>
    <row r="1809" spans="1:13" x14ac:dyDescent="0.2">
      <c r="A1809" s="2"/>
      <c r="C1809" s="4"/>
      <c r="G1809" s="4"/>
      <c r="H1809" s="1"/>
      <c r="I1809" s="7"/>
      <c r="J1809" s="7"/>
      <c r="K1809" s="1"/>
      <c r="L1809" s="4"/>
      <c r="M1809" s="4"/>
    </row>
    <row r="1810" spans="1:13" x14ac:dyDescent="0.2">
      <c r="A1810" s="2"/>
      <c r="C1810" s="4"/>
      <c r="G1810" s="4"/>
      <c r="H1810" s="1"/>
      <c r="I1810" s="7"/>
      <c r="J1810" s="7"/>
      <c r="K1810" s="1"/>
      <c r="L1810" s="4"/>
      <c r="M1810" s="4"/>
    </row>
    <row r="1811" spans="1:13" x14ac:dyDescent="0.2">
      <c r="A1811" s="2"/>
      <c r="C1811" s="4"/>
      <c r="G1811" s="4"/>
      <c r="H1811" s="1"/>
      <c r="I1811" s="7"/>
      <c r="J1811" s="7"/>
      <c r="K1811" s="1"/>
      <c r="L1811" s="4"/>
      <c r="M1811" s="4"/>
    </row>
    <row r="1812" spans="1:13" x14ac:dyDescent="0.2">
      <c r="A1812" s="2"/>
      <c r="C1812" s="4"/>
      <c r="G1812" s="4"/>
      <c r="H1812" s="1"/>
      <c r="I1812" s="7"/>
      <c r="J1812" s="7"/>
      <c r="K1812" s="1"/>
      <c r="L1812" s="4"/>
      <c r="M1812" s="4"/>
    </row>
    <row r="1813" spans="1:13" x14ac:dyDescent="0.2">
      <c r="A1813" s="2"/>
      <c r="C1813" s="4"/>
      <c r="G1813" s="4"/>
      <c r="H1813" s="1"/>
      <c r="I1813" s="7"/>
      <c r="J1813" s="7"/>
      <c r="K1813" s="1"/>
      <c r="L1813" s="4"/>
      <c r="M1813" s="4"/>
    </row>
    <row r="1814" spans="1:13" x14ac:dyDescent="0.2">
      <c r="A1814" s="2"/>
      <c r="C1814" s="4"/>
      <c r="G1814" s="4"/>
      <c r="H1814" s="1"/>
      <c r="I1814" s="7"/>
      <c r="J1814" s="7"/>
      <c r="K1814" s="1"/>
      <c r="L1814" s="4"/>
      <c r="M1814" s="4"/>
    </row>
    <row r="1815" spans="1:13" x14ac:dyDescent="0.2">
      <c r="A1815" s="2"/>
      <c r="C1815" s="4"/>
      <c r="G1815" s="4"/>
      <c r="H1815" s="1"/>
      <c r="I1815" s="7"/>
      <c r="J1815" s="7"/>
      <c r="K1815" s="1"/>
      <c r="L1815" s="4"/>
      <c r="M1815" s="4"/>
    </row>
    <row r="1816" spans="1:13" x14ac:dyDescent="0.2">
      <c r="A1816" s="2"/>
      <c r="C1816" s="4"/>
      <c r="G1816" s="4"/>
      <c r="H1816" s="1"/>
      <c r="I1816" s="7"/>
      <c r="J1816" s="7"/>
      <c r="K1816" s="1"/>
      <c r="L1816" s="4"/>
      <c r="M1816" s="4"/>
    </row>
    <row r="1817" spans="1:13" x14ac:dyDescent="0.2">
      <c r="A1817" s="2"/>
      <c r="C1817" s="4"/>
      <c r="G1817" s="4"/>
      <c r="H1817" s="1"/>
      <c r="I1817" s="7"/>
      <c r="J1817" s="7"/>
      <c r="K1817" s="1"/>
      <c r="L1817" s="4"/>
      <c r="M1817" s="4"/>
    </row>
    <row r="1818" spans="1:13" x14ac:dyDescent="0.2">
      <c r="A1818" s="2"/>
      <c r="C1818" s="4"/>
      <c r="G1818" s="4"/>
      <c r="H1818" s="1"/>
      <c r="I1818" s="7"/>
      <c r="J1818" s="7"/>
      <c r="K1818" s="1"/>
      <c r="L1818" s="4"/>
      <c r="M1818" s="4"/>
    </row>
    <row r="1819" spans="1:13" x14ac:dyDescent="0.2">
      <c r="A1819" s="2"/>
      <c r="C1819" s="4"/>
      <c r="G1819" s="4"/>
      <c r="H1819" s="1"/>
      <c r="I1819" s="7"/>
      <c r="J1819" s="7"/>
      <c r="K1819" s="1"/>
      <c r="L1819" s="4"/>
      <c r="M1819" s="4"/>
    </row>
    <row r="1820" spans="1:13" x14ac:dyDescent="0.2">
      <c r="A1820" s="2"/>
      <c r="C1820" s="4"/>
      <c r="G1820" s="4"/>
      <c r="H1820" s="1"/>
      <c r="I1820" s="7"/>
      <c r="J1820" s="7"/>
      <c r="K1820" s="1"/>
      <c r="L1820" s="4"/>
      <c r="M1820" s="4"/>
    </row>
    <row r="1821" spans="1:13" x14ac:dyDescent="0.2">
      <c r="A1821" s="2"/>
      <c r="C1821" s="4"/>
      <c r="G1821" s="4"/>
      <c r="H1821" s="1"/>
      <c r="I1821" s="7"/>
      <c r="J1821" s="7"/>
      <c r="K1821" s="1"/>
      <c r="L1821" s="4"/>
      <c r="M1821" s="4"/>
    </row>
    <row r="1822" spans="1:13" x14ac:dyDescent="0.2">
      <c r="A1822" s="2"/>
      <c r="C1822" s="4"/>
      <c r="G1822" s="4"/>
      <c r="H1822" s="1"/>
      <c r="I1822" s="7"/>
      <c r="J1822" s="7"/>
      <c r="K1822" s="1"/>
      <c r="L1822" s="4"/>
      <c r="M1822" s="4"/>
    </row>
    <row r="1823" spans="1:13" x14ac:dyDescent="0.2">
      <c r="A1823" s="2"/>
      <c r="C1823" s="4"/>
      <c r="G1823" s="4"/>
      <c r="H1823" s="1"/>
      <c r="I1823" s="7"/>
      <c r="J1823" s="7"/>
      <c r="K1823" s="1"/>
      <c r="L1823" s="4"/>
      <c r="M1823" s="4"/>
    </row>
    <row r="1824" spans="1:13" x14ac:dyDescent="0.2">
      <c r="A1824" s="2"/>
      <c r="C1824" s="4"/>
      <c r="G1824" s="4"/>
      <c r="H1824" s="1"/>
      <c r="I1824" s="7"/>
      <c r="J1824" s="7"/>
      <c r="K1824" s="1"/>
      <c r="L1824" s="4"/>
      <c r="M1824" s="4"/>
    </row>
    <row r="1825" spans="1:13" x14ac:dyDescent="0.2">
      <c r="A1825" s="2"/>
      <c r="C1825" s="4"/>
      <c r="G1825" s="4"/>
      <c r="H1825" s="1"/>
      <c r="I1825" s="7"/>
      <c r="J1825" s="7"/>
      <c r="K1825" s="1"/>
      <c r="L1825" s="4"/>
      <c r="M1825" s="4"/>
    </row>
    <row r="1826" spans="1:13" x14ac:dyDescent="0.2">
      <c r="A1826" s="2"/>
      <c r="C1826" s="4"/>
      <c r="G1826" s="4"/>
      <c r="H1826" s="1"/>
      <c r="I1826" s="7"/>
      <c r="J1826" s="7"/>
      <c r="K1826" s="1"/>
      <c r="L1826" s="4"/>
      <c r="M1826" s="4"/>
    </row>
    <row r="1827" spans="1:13" x14ac:dyDescent="0.2">
      <c r="A1827" s="2"/>
      <c r="C1827" s="4"/>
      <c r="G1827" s="4"/>
      <c r="H1827" s="1"/>
      <c r="I1827" s="7"/>
      <c r="J1827" s="7"/>
      <c r="K1827" s="1"/>
      <c r="L1827" s="4"/>
      <c r="M1827" s="4"/>
    </row>
    <row r="1828" spans="1:13" x14ac:dyDescent="0.2">
      <c r="A1828" s="2"/>
      <c r="C1828" s="4"/>
      <c r="G1828" s="4"/>
      <c r="H1828" s="1"/>
      <c r="I1828" s="7"/>
      <c r="J1828" s="7"/>
      <c r="K1828" s="1"/>
      <c r="L1828" s="4"/>
      <c r="M1828" s="4"/>
    </row>
    <row r="1829" spans="1:13" x14ac:dyDescent="0.2">
      <c r="A1829" s="2"/>
      <c r="C1829" s="4"/>
      <c r="G1829" s="4"/>
      <c r="H1829" s="1"/>
      <c r="I1829" s="7"/>
      <c r="J1829" s="7"/>
      <c r="K1829" s="1"/>
      <c r="L1829" s="4"/>
      <c r="M1829" s="4"/>
    </row>
    <row r="1830" spans="1:13" x14ac:dyDescent="0.2">
      <c r="A1830" s="2"/>
      <c r="C1830" s="4"/>
      <c r="G1830" s="4"/>
      <c r="H1830" s="1"/>
      <c r="I1830" s="7"/>
      <c r="J1830" s="7"/>
      <c r="K1830" s="1"/>
      <c r="L1830" s="4"/>
      <c r="M1830" s="4"/>
    </row>
    <row r="1831" spans="1:13" x14ac:dyDescent="0.2">
      <c r="A1831" s="2"/>
      <c r="C1831" s="4"/>
      <c r="G1831" s="4"/>
      <c r="H1831" s="1"/>
      <c r="I1831" s="7"/>
      <c r="J1831" s="7"/>
      <c r="K1831" s="1"/>
      <c r="L1831" s="4"/>
      <c r="M1831" s="4"/>
    </row>
    <row r="1832" spans="1:13" x14ac:dyDescent="0.2">
      <c r="A1832" s="2"/>
      <c r="C1832" s="4"/>
      <c r="G1832" s="4"/>
      <c r="H1832" s="1"/>
      <c r="I1832" s="7"/>
      <c r="J1832" s="7"/>
      <c r="K1832" s="1"/>
      <c r="L1832" s="4"/>
      <c r="M1832" s="4"/>
    </row>
    <row r="1833" spans="1:13" x14ac:dyDescent="0.2">
      <c r="A1833" s="2"/>
      <c r="C1833" s="4"/>
      <c r="G1833" s="4"/>
      <c r="H1833" s="1"/>
      <c r="I1833" s="7"/>
      <c r="J1833" s="7"/>
      <c r="K1833" s="1"/>
      <c r="L1833" s="4"/>
      <c r="M1833" s="4"/>
    </row>
    <row r="1834" spans="1:13" x14ac:dyDescent="0.2">
      <c r="A1834" s="2"/>
      <c r="C1834" s="4"/>
      <c r="G1834" s="4"/>
      <c r="H1834" s="1"/>
      <c r="I1834" s="7"/>
      <c r="J1834" s="7"/>
      <c r="K1834" s="1"/>
      <c r="L1834" s="4"/>
      <c r="M1834" s="4"/>
    </row>
    <row r="1835" spans="1:13" x14ac:dyDescent="0.2">
      <c r="A1835" s="2"/>
      <c r="C1835" s="4"/>
      <c r="G1835" s="4"/>
      <c r="H1835" s="1"/>
      <c r="I1835" s="7"/>
      <c r="J1835" s="7"/>
      <c r="K1835" s="1"/>
      <c r="L1835" s="4"/>
      <c r="M1835" s="4"/>
    </row>
    <row r="1836" spans="1:13" x14ac:dyDescent="0.2">
      <c r="A1836" s="2"/>
      <c r="C1836" s="4"/>
      <c r="G1836" s="4"/>
      <c r="H1836" s="1"/>
      <c r="I1836" s="7"/>
      <c r="J1836" s="7"/>
      <c r="K1836" s="1"/>
      <c r="L1836" s="4"/>
      <c r="M1836" s="4"/>
    </row>
    <row r="1837" spans="1:13" x14ac:dyDescent="0.2">
      <c r="A1837" s="2"/>
      <c r="C1837" s="4"/>
      <c r="G1837" s="4"/>
      <c r="H1837" s="1"/>
      <c r="I1837" s="7"/>
      <c r="J1837" s="7"/>
      <c r="K1837" s="1"/>
      <c r="L1837" s="4"/>
      <c r="M1837" s="4"/>
    </row>
    <row r="1838" spans="1:13" x14ac:dyDescent="0.2">
      <c r="A1838" s="2"/>
      <c r="C1838" s="4"/>
      <c r="G1838" s="4"/>
      <c r="H1838" s="1"/>
      <c r="I1838" s="7"/>
      <c r="J1838" s="7"/>
      <c r="K1838" s="1"/>
      <c r="L1838" s="4"/>
      <c r="M1838" s="4"/>
    </row>
    <row r="1839" spans="1:13" x14ac:dyDescent="0.2">
      <c r="A1839" s="2"/>
      <c r="C1839" s="4"/>
      <c r="G1839" s="4"/>
      <c r="H1839" s="1"/>
      <c r="I1839" s="7"/>
      <c r="J1839" s="7"/>
      <c r="K1839" s="1"/>
      <c r="L1839" s="4"/>
      <c r="M1839" s="4"/>
    </row>
    <row r="1840" spans="1:13" x14ac:dyDescent="0.2">
      <c r="A1840" s="2"/>
      <c r="C1840" s="4"/>
      <c r="G1840" s="4"/>
      <c r="H1840" s="1"/>
      <c r="I1840" s="7"/>
      <c r="J1840" s="7"/>
      <c r="K1840" s="1"/>
      <c r="L1840" s="4"/>
      <c r="M1840" s="4"/>
    </row>
    <row r="1841" spans="1:13" x14ac:dyDescent="0.2">
      <c r="A1841" s="2"/>
      <c r="C1841" s="4"/>
      <c r="G1841" s="4"/>
      <c r="H1841" s="1"/>
      <c r="I1841" s="7"/>
      <c r="J1841" s="7"/>
      <c r="K1841" s="1"/>
      <c r="L1841" s="4"/>
      <c r="M1841" s="4"/>
    </row>
    <row r="1842" spans="1:13" x14ac:dyDescent="0.2">
      <c r="A1842" s="2"/>
      <c r="C1842" s="4"/>
      <c r="G1842" s="4"/>
      <c r="H1842" s="1"/>
      <c r="I1842" s="7"/>
      <c r="J1842" s="7"/>
      <c r="K1842" s="1"/>
      <c r="L1842" s="4"/>
      <c r="M1842" s="4"/>
    </row>
    <row r="1843" spans="1:13" x14ac:dyDescent="0.2">
      <c r="A1843" s="2"/>
      <c r="C1843" s="4"/>
      <c r="G1843" s="4"/>
      <c r="H1843" s="1"/>
      <c r="I1843" s="7"/>
      <c r="J1843" s="7"/>
      <c r="K1843" s="1"/>
      <c r="L1843" s="4"/>
      <c r="M1843" s="4"/>
    </row>
    <row r="1844" spans="1:13" x14ac:dyDescent="0.2">
      <c r="A1844" s="2"/>
      <c r="C1844" s="4"/>
      <c r="G1844" s="4"/>
      <c r="H1844" s="1"/>
      <c r="I1844" s="7"/>
      <c r="J1844" s="7"/>
      <c r="K1844" s="1"/>
      <c r="L1844" s="4"/>
      <c r="M1844" s="4"/>
    </row>
    <row r="1845" spans="1:13" x14ac:dyDescent="0.2">
      <c r="A1845" s="2"/>
      <c r="C1845" s="4"/>
      <c r="G1845" s="4"/>
      <c r="H1845" s="1"/>
      <c r="I1845" s="7"/>
      <c r="J1845" s="7"/>
      <c r="K1845" s="1"/>
      <c r="L1845" s="4"/>
      <c r="M1845" s="4"/>
    </row>
    <row r="1846" spans="1:13" x14ac:dyDescent="0.2">
      <c r="A1846" s="2"/>
      <c r="C1846" s="4"/>
      <c r="G1846" s="4"/>
      <c r="H1846" s="1"/>
      <c r="I1846" s="7"/>
      <c r="J1846" s="7"/>
      <c r="K1846" s="1"/>
      <c r="L1846" s="4"/>
      <c r="M1846" s="4"/>
    </row>
    <row r="1847" spans="1:13" x14ac:dyDescent="0.2">
      <c r="A1847" s="2"/>
      <c r="C1847" s="4"/>
      <c r="G1847" s="4"/>
      <c r="H1847" s="1"/>
      <c r="I1847" s="7"/>
      <c r="J1847" s="7"/>
      <c r="K1847" s="1"/>
      <c r="L1847" s="4"/>
      <c r="M1847" s="4"/>
    </row>
    <row r="1848" spans="1:13" x14ac:dyDescent="0.2">
      <c r="A1848" s="2"/>
      <c r="C1848" s="4"/>
      <c r="G1848" s="4"/>
      <c r="H1848" s="1"/>
      <c r="I1848" s="7"/>
      <c r="J1848" s="7"/>
      <c r="K1848" s="1"/>
      <c r="L1848" s="4"/>
      <c r="M1848" s="4"/>
    </row>
    <row r="1849" spans="1:13" x14ac:dyDescent="0.2">
      <c r="A1849" s="2"/>
      <c r="C1849" s="4"/>
      <c r="G1849" s="4"/>
      <c r="H1849" s="1"/>
      <c r="I1849" s="7"/>
      <c r="J1849" s="7"/>
      <c r="K1849" s="1"/>
      <c r="L1849" s="4"/>
      <c r="M1849" s="4"/>
    </row>
    <row r="1850" spans="1:13" x14ac:dyDescent="0.2">
      <c r="A1850" s="2"/>
      <c r="C1850" s="4"/>
      <c r="G1850" s="4"/>
      <c r="H1850" s="1"/>
      <c r="I1850" s="7"/>
      <c r="J1850" s="7"/>
      <c r="K1850" s="1"/>
      <c r="L1850" s="4"/>
      <c r="M1850" s="4"/>
    </row>
    <row r="1851" spans="1:13" x14ac:dyDescent="0.2">
      <c r="A1851" s="2"/>
      <c r="C1851" s="4"/>
      <c r="G1851" s="4"/>
      <c r="H1851" s="1"/>
      <c r="I1851" s="7"/>
      <c r="J1851" s="7"/>
      <c r="K1851" s="1"/>
      <c r="L1851" s="4"/>
      <c r="M1851" s="4"/>
    </row>
    <row r="1852" spans="1:13" x14ac:dyDescent="0.2">
      <c r="A1852" s="2"/>
      <c r="C1852" s="4"/>
      <c r="G1852" s="4"/>
      <c r="H1852" s="1"/>
      <c r="I1852" s="7"/>
      <c r="J1852" s="7"/>
      <c r="K1852" s="1"/>
      <c r="L1852" s="4"/>
      <c r="M1852" s="4"/>
    </row>
    <row r="1853" spans="1:13" x14ac:dyDescent="0.2">
      <c r="A1853" s="2"/>
      <c r="C1853" s="4"/>
      <c r="G1853" s="4"/>
      <c r="H1853" s="1"/>
      <c r="I1853" s="7"/>
      <c r="J1853" s="7"/>
      <c r="K1853" s="1"/>
      <c r="L1853" s="4"/>
      <c r="M1853" s="4"/>
    </row>
    <row r="1854" spans="1:13" x14ac:dyDescent="0.2">
      <c r="A1854" s="2"/>
      <c r="C1854" s="4"/>
      <c r="G1854" s="4"/>
      <c r="H1854" s="1"/>
      <c r="I1854" s="7"/>
      <c r="J1854" s="7"/>
      <c r="K1854" s="1"/>
      <c r="L1854" s="4"/>
      <c r="M1854" s="4"/>
    </row>
    <row r="1855" spans="1:13" x14ac:dyDescent="0.2">
      <c r="A1855" s="2"/>
      <c r="C1855" s="4"/>
      <c r="G1855" s="4"/>
      <c r="H1855" s="1"/>
      <c r="I1855" s="7"/>
      <c r="J1855" s="7"/>
      <c r="K1855" s="1"/>
      <c r="L1855" s="4"/>
      <c r="M1855" s="4"/>
    </row>
    <row r="1856" spans="1:13" x14ac:dyDescent="0.2">
      <c r="A1856" s="2"/>
      <c r="C1856" s="4"/>
      <c r="G1856" s="4"/>
      <c r="H1856" s="1"/>
      <c r="I1856" s="7"/>
      <c r="J1856" s="7"/>
      <c r="K1856" s="1"/>
      <c r="L1856" s="4"/>
      <c r="M1856" s="4"/>
    </row>
    <row r="1857" spans="1:13" x14ac:dyDescent="0.2">
      <c r="A1857" s="2"/>
      <c r="C1857" s="4"/>
      <c r="G1857" s="4"/>
      <c r="H1857" s="1"/>
      <c r="I1857" s="7"/>
      <c r="J1857" s="7"/>
      <c r="K1857" s="1"/>
      <c r="L1857" s="4"/>
      <c r="M1857" s="4"/>
    </row>
    <row r="1858" spans="1:13" x14ac:dyDescent="0.2">
      <c r="A1858" s="2"/>
      <c r="C1858" s="4"/>
      <c r="G1858" s="4"/>
      <c r="H1858" s="1"/>
      <c r="I1858" s="7"/>
      <c r="J1858" s="7"/>
      <c r="K1858" s="1"/>
      <c r="L1858" s="4"/>
      <c r="M1858" s="4"/>
    </row>
    <row r="1859" spans="1:13" x14ac:dyDescent="0.2">
      <c r="A1859" s="2"/>
      <c r="C1859" s="4"/>
      <c r="G1859" s="4"/>
      <c r="H1859" s="1"/>
      <c r="I1859" s="7"/>
      <c r="J1859" s="7"/>
      <c r="K1859" s="1"/>
      <c r="L1859" s="4"/>
      <c r="M1859" s="4"/>
    </row>
    <row r="1860" spans="1:13" x14ac:dyDescent="0.2">
      <c r="A1860" s="2"/>
      <c r="C1860" s="4"/>
      <c r="G1860" s="4"/>
      <c r="H1860" s="1"/>
      <c r="I1860" s="7"/>
      <c r="J1860" s="7"/>
      <c r="K1860" s="1"/>
      <c r="L1860" s="4"/>
      <c r="M1860" s="4"/>
    </row>
    <row r="1861" spans="1:13" x14ac:dyDescent="0.2">
      <c r="A1861" s="2"/>
      <c r="C1861" s="4"/>
      <c r="G1861" s="4"/>
      <c r="H1861" s="1"/>
      <c r="I1861" s="7"/>
      <c r="J1861" s="7"/>
      <c r="K1861" s="1"/>
      <c r="L1861" s="4"/>
      <c r="M1861" s="4"/>
    </row>
    <row r="1862" spans="1:13" x14ac:dyDescent="0.2">
      <c r="A1862" s="2"/>
      <c r="C1862" s="4"/>
      <c r="G1862" s="4"/>
      <c r="H1862" s="1"/>
      <c r="I1862" s="7"/>
      <c r="J1862" s="7"/>
      <c r="K1862" s="1"/>
      <c r="L1862" s="4"/>
      <c r="M1862" s="4"/>
    </row>
    <row r="1863" spans="1:13" x14ac:dyDescent="0.2">
      <c r="A1863" s="2"/>
      <c r="C1863" s="4"/>
      <c r="G1863" s="4"/>
      <c r="H1863" s="1"/>
      <c r="I1863" s="7"/>
      <c r="J1863" s="7"/>
      <c r="K1863" s="1"/>
      <c r="L1863" s="4"/>
      <c r="M1863" s="4"/>
    </row>
    <row r="1864" spans="1:13" x14ac:dyDescent="0.2">
      <c r="A1864" s="2"/>
      <c r="C1864" s="4"/>
      <c r="G1864" s="4"/>
      <c r="H1864" s="1"/>
      <c r="I1864" s="7"/>
      <c r="J1864" s="7"/>
      <c r="K1864" s="1"/>
      <c r="L1864" s="4"/>
      <c r="M1864" s="4"/>
    </row>
    <row r="1865" spans="1:13" x14ac:dyDescent="0.2">
      <c r="A1865" s="2"/>
      <c r="C1865" s="4"/>
      <c r="G1865" s="4"/>
      <c r="H1865" s="1"/>
      <c r="I1865" s="7"/>
      <c r="J1865" s="7"/>
      <c r="K1865" s="1"/>
      <c r="L1865" s="4"/>
      <c r="M1865" s="4"/>
    </row>
    <row r="1866" spans="1:13" x14ac:dyDescent="0.2">
      <c r="A1866" s="2"/>
      <c r="C1866" s="4"/>
      <c r="G1866" s="4"/>
      <c r="H1866" s="1"/>
      <c r="I1866" s="7"/>
      <c r="J1866" s="7"/>
      <c r="K1866" s="1"/>
      <c r="L1866" s="4"/>
      <c r="M1866" s="4"/>
    </row>
    <row r="1867" spans="1:13" x14ac:dyDescent="0.2">
      <c r="A1867" s="2"/>
      <c r="C1867" s="4"/>
      <c r="G1867" s="4"/>
      <c r="H1867" s="1"/>
      <c r="I1867" s="7"/>
      <c r="J1867" s="7"/>
      <c r="K1867" s="1"/>
      <c r="L1867" s="4"/>
      <c r="M1867" s="4"/>
    </row>
    <row r="1868" spans="1:13" x14ac:dyDescent="0.2">
      <c r="A1868" s="2"/>
      <c r="C1868" s="4"/>
      <c r="G1868" s="4"/>
      <c r="H1868" s="1"/>
      <c r="I1868" s="7"/>
      <c r="J1868" s="7"/>
      <c r="K1868" s="1"/>
      <c r="L1868" s="4"/>
      <c r="M1868" s="4"/>
    </row>
    <row r="1869" spans="1:13" x14ac:dyDescent="0.2">
      <c r="A1869" s="2"/>
      <c r="C1869" s="4"/>
      <c r="G1869" s="4"/>
      <c r="H1869" s="1"/>
      <c r="I1869" s="7"/>
      <c r="J1869" s="7"/>
      <c r="K1869" s="1"/>
      <c r="L1869" s="4"/>
      <c r="M1869" s="4"/>
    </row>
    <row r="1870" spans="1:13" x14ac:dyDescent="0.2">
      <c r="A1870" s="2"/>
      <c r="C1870" s="4"/>
      <c r="G1870" s="4"/>
      <c r="H1870" s="1"/>
      <c r="I1870" s="7"/>
      <c r="J1870" s="7"/>
      <c r="K1870" s="1"/>
      <c r="L1870" s="4"/>
      <c r="M1870" s="4"/>
    </row>
    <row r="1871" spans="1:13" x14ac:dyDescent="0.2">
      <c r="A1871" s="2"/>
      <c r="C1871" s="4"/>
      <c r="G1871" s="4"/>
      <c r="H1871" s="1"/>
      <c r="I1871" s="7"/>
      <c r="J1871" s="7"/>
      <c r="K1871" s="1"/>
      <c r="L1871" s="4"/>
      <c r="M1871" s="4"/>
    </row>
    <row r="1872" spans="1:13" x14ac:dyDescent="0.2">
      <c r="A1872" s="2"/>
      <c r="C1872" s="4"/>
      <c r="G1872" s="4"/>
      <c r="H1872" s="1"/>
      <c r="I1872" s="7"/>
      <c r="J1872" s="7"/>
      <c r="K1872" s="1"/>
      <c r="L1872" s="4"/>
      <c r="M1872" s="4"/>
    </row>
    <row r="1873" spans="1:13" x14ac:dyDescent="0.2">
      <c r="A1873" s="2"/>
      <c r="C1873" s="4"/>
      <c r="G1873" s="4"/>
      <c r="H1873" s="1"/>
      <c r="I1873" s="7"/>
      <c r="J1873" s="7"/>
      <c r="K1873" s="1"/>
      <c r="L1873" s="4"/>
      <c r="M1873" s="4"/>
    </row>
    <row r="1874" spans="1:13" x14ac:dyDescent="0.2">
      <c r="A1874" s="2"/>
      <c r="C1874" s="4"/>
      <c r="G1874" s="4"/>
      <c r="H1874" s="1"/>
      <c r="I1874" s="7"/>
      <c r="J1874" s="7"/>
      <c r="K1874" s="1"/>
      <c r="L1874" s="4"/>
      <c r="M1874" s="4"/>
    </row>
    <row r="1875" spans="1:13" x14ac:dyDescent="0.2">
      <c r="A1875" s="2"/>
      <c r="C1875" s="4"/>
      <c r="G1875" s="4"/>
      <c r="H1875" s="1"/>
      <c r="I1875" s="7"/>
      <c r="J1875" s="7"/>
      <c r="K1875" s="1"/>
      <c r="L1875" s="4"/>
      <c r="M1875" s="4"/>
    </row>
    <row r="1876" spans="1:13" x14ac:dyDescent="0.2">
      <c r="A1876" s="2"/>
      <c r="C1876" s="4"/>
      <c r="G1876" s="4"/>
      <c r="H1876" s="1"/>
      <c r="I1876" s="7"/>
      <c r="J1876" s="7"/>
      <c r="K1876" s="1"/>
      <c r="L1876" s="4"/>
      <c r="M1876" s="4"/>
    </row>
    <row r="1877" spans="1:13" x14ac:dyDescent="0.2">
      <c r="A1877" s="2"/>
      <c r="C1877" s="4"/>
      <c r="G1877" s="4"/>
      <c r="H1877" s="1"/>
      <c r="I1877" s="7"/>
      <c r="J1877" s="7"/>
      <c r="K1877" s="1"/>
      <c r="L1877" s="4"/>
      <c r="M1877" s="4"/>
    </row>
    <row r="1878" spans="1:13" x14ac:dyDescent="0.2">
      <c r="A1878" s="2"/>
      <c r="C1878" s="4"/>
      <c r="G1878" s="4"/>
      <c r="H1878" s="1"/>
      <c r="I1878" s="7"/>
      <c r="J1878" s="7"/>
      <c r="K1878" s="1"/>
      <c r="L1878" s="4"/>
      <c r="M1878" s="4"/>
    </row>
    <row r="1879" spans="1:13" x14ac:dyDescent="0.2">
      <c r="A1879" s="2"/>
      <c r="C1879" s="4"/>
      <c r="G1879" s="4"/>
      <c r="H1879" s="1"/>
      <c r="I1879" s="7"/>
      <c r="J1879" s="7"/>
      <c r="K1879" s="1"/>
      <c r="L1879" s="4"/>
      <c r="M1879" s="4"/>
    </row>
    <row r="1880" spans="1:13" x14ac:dyDescent="0.2">
      <c r="A1880" s="2"/>
      <c r="C1880" s="4"/>
      <c r="G1880" s="4"/>
      <c r="H1880" s="1"/>
      <c r="I1880" s="7"/>
      <c r="J1880" s="7"/>
      <c r="K1880" s="1"/>
      <c r="L1880" s="4"/>
      <c r="M1880" s="4"/>
    </row>
    <row r="1881" spans="1:13" x14ac:dyDescent="0.2">
      <c r="A1881" s="2"/>
      <c r="C1881" s="4"/>
      <c r="G1881" s="4"/>
      <c r="H1881" s="1"/>
      <c r="I1881" s="7"/>
      <c r="J1881" s="7"/>
      <c r="K1881" s="1"/>
      <c r="L1881" s="4"/>
      <c r="M1881" s="4"/>
    </row>
    <row r="1882" spans="1:13" x14ac:dyDescent="0.2">
      <c r="A1882" s="2"/>
      <c r="C1882" s="4"/>
      <c r="G1882" s="4"/>
      <c r="H1882" s="1"/>
      <c r="I1882" s="7"/>
      <c r="J1882" s="7"/>
      <c r="K1882" s="1"/>
      <c r="L1882" s="4"/>
      <c r="M1882" s="4"/>
    </row>
    <row r="1883" spans="1:13" x14ac:dyDescent="0.2">
      <c r="A1883" s="2"/>
      <c r="C1883" s="4"/>
      <c r="G1883" s="4"/>
      <c r="H1883" s="1"/>
      <c r="I1883" s="7"/>
      <c r="J1883" s="7"/>
      <c r="K1883" s="1"/>
      <c r="L1883" s="4"/>
      <c r="M1883" s="4"/>
    </row>
    <row r="1884" spans="1:13" x14ac:dyDescent="0.2">
      <c r="A1884" s="2"/>
      <c r="C1884" s="4"/>
      <c r="G1884" s="4"/>
      <c r="H1884" s="1"/>
      <c r="I1884" s="7"/>
      <c r="J1884" s="7"/>
      <c r="K1884" s="1"/>
      <c r="L1884" s="4"/>
      <c r="M1884" s="4"/>
    </row>
    <row r="1885" spans="1:13" x14ac:dyDescent="0.2">
      <c r="A1885" s="2"/>
      <c r="C1885" s="4"/>
      <c r="G1885" s="4"/>
      <c r="H1885" s="1"/>
      <c r="I1885" s="7"/>
      <c r="J1885" s="7"/>
      <c r="K1885" s="1"/>
      <c r="L1885" s="4"/>
      <c r="M1885" s="4"/>
    </row>
    <row r="1886" spans="1:13" x14ac:dyDescent="0.2">
      <c r="A1886" s="2"/>
      <c r="C1886" s="4"/>
      <c r="G1886" s="4"/>
      <c r="H1886" s="1"/>
      <c r="I1886" s="7"/>
      <c r="J1886" s="7"/>
      <c r="K1886" s="1"/>
      <c r="L1886" s="4"/>
      <c r="M1886" s="4"/>
    </row>
    <row r="1887" spans="1:13" x14ac:dyDescent="0.2">
      <c r="A1887" s="2"/>
      <c r="C1887" s="4"/>
      <c r="G1887" s="4"/>
      <c r="H1887" s="1"/>
      <c r="I1887" s="7"/>
      <c r="J1887" s="7"/>
      <c r="K1887" s="1"/>
      <c r="L1887" s="4"/>
      <c r="M1887" s="4"/>
    </row>
    <row r="1888" spans="1:13" x14ac:dyDescent="0.2">
      <c r="A1888" s="2"/>
      <c r="C1888" s="4"/>
      <c r="G1888" s="4"/>
      <c r="H1888" s="1"/>
      <c r="I1888" s="7"/>
      <c r="J1888" s="7"/>
      <c r="K1888" s="1"/>
      <c r="L1888" s="4"/>
      <c r="M1888" s="4"/>
    </row>
    <row r="1889" spans="1:13" x14ac:dyDescent="0.2">
      <c r="A1889" s="2"/>
      <c r="C1889" s="4"/>
      <c r="G1889" s="4"/>
      <c r="H1889" s="1"/>
      <c r="I1889" s="7"/>
      <c r="J1889" s="7"/>
      <c r="K1889" s="1"/>
      <c r="L1889" s="4"/>
      <c r="M1889" s="4"/>
    </row>
    <row r="1890" spans="1:13" x14ac:dyDescent="0.2">
      <c r="A1890" s="2"/>
      <c r="C1890" s="4"/>
      <c r="G1890" s="4"/>
      <c r="H1890" s="1"/>
      <c r="I1890" s="7"/>
      <c r="J1890" s="7"/>
      <c r="K1890" s="1"/>
      <c r="L1890" s="4"/>
      <c r="M1890" s="4"/>
    </row>
    <row r="1891" spans="1:13" x14ac:dyDescent="0.2">
      <c r="A1891" s="2"/>
      <c r="C1891" s="4"/>
      <c r="G1891" s="4"/>
      <c r="H1891" s="1"/>
      <c r="I1891" s="7"/>
      <c r="J1891" s="7"/>
      <c r="K1891" s="1"/>
      <c r="L1891" s="4"/>
      <c r="M1891" s="4"/>
    </row>
    <row r="1892" spans="1:13" x14ac:dyDescent="0.2">
      <c r="A1892" s="2"/>
      <c r="C1892" s="4"/>
      <c r="G1892" s="4"/>
      <c r="H1892" s="1"/>
      <c r="I1892" s="7"/>
      <c r="J1892" s="7"/>
      <c r="K1892" s="1"/>
      <c r="L1892" s="4"/>
      <c r="M1892" s="4"/>
    </row>
    <row r="1893" spans="1:13" x14ac:dyDescent="0.2">
      <c r="A1893" s="2"/>
      <c r="C1893" s="4"/>
      <c r="G1893" s="4"/>
      <c r="H1893" s="1"/>
      <c r="I1893" s="7"/>
      <c r="J1893" s="7"/>
      <c r="K1893" s="1"/>
      <c r="L1893" s="4"/>
      <c r="M1893" s="4"/>
    </row>
    <row r="1894" spans="1:13" x14ac:dyDescent="0.2">
      <c r="A1894" s="2"/>
      <c r="C1894" s="4"/>
      <c r="G1894" s="4"/>
      <c r="H1894" s="1"/>
      <c r="I1894" s="7"/>
      <c r="J1894" s="7"/>
      <c r="K1894" s="1"/>
      <c r="L1894" s="4"/>
      <c r="M1894" s="4"/>
    </row>
    <row r="1895" spans="1:13" x14ac:dyDescent="0.2">
      <c r="A1895" s="2"/>
      <c r="C1895" s="4"/>
      <c r="G1895" s="4"/>
      <c r="H1895" s="1"/>
      <c r="I1895" s="7"/>
      <c r="J1895" s="7"/>
      <c r="K1895" s="1"/>
      <c r="L1895" s="4"/>
      <c r="M1895" s="4"/>
    </row>
    <row r="1896" spans="1:13" x14ac:dyDescent="0.2">
      <c r="A1896" s="2"/>
      <c r="C1896" s="4"/>
      <c r="G1896" s="4"/>
      <c r="H1896" s="1"/>
      <c r="I1896" s="7"/>
      <c r="J1896" s="7"/>
      <c r="K1896" s="1"/>
      <c r="L1896" s="4"/>
      <c r="M1896" s="4"/>
    </row>
    <row r="1897" spans="1:13" x14ac:dyDescent="0.2">
      <c r="A1897" s="2"/>
      <c r="C1897" s="4"/>
      <c r="G1897" s="4"/>
      <c r="H1897" s="1"/>
      <c r="I1897" s="7"/>
      <c r="J1897" s="7"/>
      <c r="K1897" s="1"/>
      <c r="L1897" s="4"/>
      <c r="M1897" s="4"/>
    </row>
    <row r="1898" spans="1:13" x14ac:dyDescent="0.2">
      <c r="A1898" s="2"/>
      <c r="C1898" s="4"/>
      <c r="G1898" s="4"/>
      <c r="H1898" s="1"/>
      <c r="I1898" s="7"/>
      <c r="J1898" s="7"/>
      <c r="K1898" s="1"/>
      <c r="L1898" s="4"/>
      <c r="M1898" s="4"/>
    </row>
    <row r="1899" spans="1:13" x14ac:dyDescent="0.2">
      <c r="A1899" s="2"/>
      <c r="C1899" s="4"/>
      <c r="G1899" s="4"/>
      <c r="H1899" s="1"/>
      <c r="I1899" s="7"/>
      <c r="J1899" s="7"/>
      <c r="K1899" s="1"/>
      <c r="L1899" s="4"/>
      <c r="M1899" s="4"/>
    </row>
    <row r="1900" spans="1:13" x14ac:dyDescent="0.2">
      <c r="A1900" s="2"/>
      <c r="C1900" s="4"/>
      <c r="G1900" s="4"/>
      <c r="H1900" s="1"/>
      <c r="I1900" s="7"/>
      <c r="J1900" s="7"/>
      <c r="K1900" s="1"/>
      <c r="L1900" s="4"/>
      <c r="M1900" s="4"/>
    </row>
    <row r="1901" spans="1:13" x14ac:dyDescent="0.2">
      <c r="A1901" s="2"/>
      <c r="C1901" s="4"/>
      <c r="G1901" s="4"/>
      <c r="H1901" s="1"/>
      <c r="I1901" s="7"/>
      <c r="J1901" s="7"/>
      <c r="K1901" s="1"/>
      <c r="L1901" s="4"/>
      <c r="M1901" s="4"/>
    </row>
    <row r="1902" spans="1:13" x14ac:dyDescent="0.2">
      <c r="A1902" s="2"/>
      <c r="C1902" s="4"/>
      <c r="G1902" s="4"/>
      <c r="H1902" s="1"/>
      <c r="I1902" s="7"/>
      <c r="J1902" s="7"/>
      <c r="K1902" s="1"/>
      <c r="L1902" s="4"/>
      <c r="M1902" s="4"/>
    </row>
    <row r="1903" spans="1:13" x14ac:dyDescent="0.2">
      <c r="A1903" s="2"/>
      <c r="C1903" s="4"/>
      <c r="G1903" s="4"/>
      <c r="H1903" s="1"/>
      <c r="I1903" s="7"/>
      <c r="J1903" s="7"/>
      <c r="K1903" s="1"/>
      <c r="L1903" s="4"/>
      <c r="M1903" s="4"/>
    </row>
    <row r="1904" spans="1:13" x14ac:dyDescent="0.2">
      <c r="A1904" s="2"/>
      <c r="C1904" s="4"/>
      <c r="G1904" s="4"/>
      <c r="H1904" s="1"/>
      <c r="I1904" s="7"/>
      <c r="J1904" s="7"/>
      <c r="K1904" s="1"/>
      <c r="L1904" s="4"/>
      <c r="M1904" s="4"/>
    </row>
    <row r="1905" spans="1:13" x14ac:dyDescent="0.2">
      <c r="A1905" s="2"/>
      <c r="C1905" s="4"/>
      <c r="G1905" s="4"/>
      <c r="H1905" s="1"/>
      <c r="I1905" s="7"/>
      <c r="J1905" s="7"/>
      <c r="K1905" s="1"/>
      <c r="L1905" s="4"/>
      <c r="M1905" s="4"/>
    </row>
    <row r="1906" spans="1:13" x14ac:dyDescent="0.2">
      <c r="A1906" s="2"/>
      <c r="C1906" s="4"/>
      <c r="G1906" s="4"/>
      <c r="H1906" s="1"/>
      <c r="I1906" s="7"/>
      <c r="J1906" s="7"/>
      <c r="K1906" s="1"/>
      <c r="L1906" s="4"/>
      <c r="M1906" s="4"/>
    </row>
    <row r="1907" spans="1:13" x14ac:dyDescent="0.2">
      <c r="A1907" s="2"/>
      <c r="C1907" s="4"/>
      <c r="G1907" s="4"/>
      <c r="H1907" s="1"/>
      <c r="I1907" s="7"/>
      <c r="J1907" s="7"/>
      <c r="K1907" s="1"/>
      <c r="L1907" s="4"/>
      <c r="M1907" s="4"/>
    </row>
    <row r="1908" spans="1:13" x14ac:dyDescent="0.2">
      <c r="A1908" s="2"/>
      <c r="C1908" s="4"/>
      <c r="G1908" s="4"/>
      <c r="H1908" s="1"/>
      <c r="I1908" s="7"/>
      <c r="J1908" s="7"/>
      <c r="K1908" s="1"/>
      <c r="L1908" s="4"/>
      <c r="M1908" s="4"/>
    </row>
    <row r="1909" spans="1:13" x14ac:dyDescent="0.2">
      <c r="A1909" s="2"/>
      <c r="C1909" s="4"/>
      <c r="G1909" s="4"/>
      <c r="H1909" s="1"/>
      <c r="I1909" s="7"/>
      <c r="J1909" s="7"/>
      <c r="K1909" s="1"/>
      <c r="L1909" s="4"/>
      <c r="M1909" s="4"/>
    </row>
    <row r="1910" spans="1:13" x14ac:dyDescent="0.2">
      <c r="A1910" s="2"/>
      <c r="C1910" s="4"/>
      <c r="G1910" s="4"/>
      <c r="H1910" s="1"/>
      <c r="I1910" s="7"/>
      <c r="J1910" s="7"/>
      <c r="K1910" s="1"/>
      <c r="L1910" s="4"/>
      <c r="M1910" s="4"/>
    </row>
    <row r="1911" spans="1:13" x14ac:dyDescent="0.2">
      <c r="A1911" s="2"/>
      <c r="C1911" s="4"/>
      <c r="G1911" s="4"/>
      <c r="H1911" s="1"/>
      <c r="I1911" s="7"/>
      <c r="J1911" s="7"/>
      <c r="K1911" s="1"/>
      <c r="L1911" s="4"/>
      <c r="M1911" s="4"/>
    </row>
    <row r="1912" spans="1:13" x14ac:dyDescent="0.2">
      <c r="A1912" s="2"/>
      <c r="C1912" s="4"/>
      <c r="G1912" s="4"/>
      <c r="H1912" s="1"/>
      <c r="I1912" s="7"/>
      <c r="J1912" s="7"/>
      <c r="K1912" s="1"/>
      <c r="L1912" s="4"/>
      <c r="M1912" s="4"/>
    </row>
    <row r="1913" spans="1:13" x14ac:dyDescent="0.2">
      <c r="A1913" s="2"/>
      <c r="C1913" s="4"/>
      <c r="G1913" s="4"/>
      <c r="H1913" s="1"/>
      <c r="I1913" s="7"/>
      <c r="J1913" s="7"/>
      <c r="K1913" s="1"/>
      <c r="L1913" s="4"/>
      <c r="M1913" s="4"/>
    </row>
    <row r="1914" spans="1:13" x14ac:dyDescent="0.2">
      <c r="A1914" s="2"/>
      <c r="C1914" s="4"/>
      <c r="G1914" s="4"/>
      <c r="H1914" s="1"/>
      <c r="I1914" s="7"/>
      <c r="J1914" s="7"/>
      <c r="K1914" s="1"/>
      <c r="L1914" s="4"/>
      <c r="M1914" s="4"/>
    </row>
    <row r="1915" spans="1:13" x14ac:dyDescent="0.2">
      <c r="A1915" s="2"/>
      <c r="C1915" s="4"/>
      <c r="G1915" s="4"/>
      <c r="H1915" s="1"/>
      <c r="I1915" s="7"/>
      <c r="J1915" s="7"/>
      <c r="K1915" s="1"/>
      <c r="L1915" s="4"/>
      <c r="M1915" s="4"/>
    </row>
    <row r="1916" spans="1:13" x14ac:dyDescent="0.2">
      <c r="A1916" s="2"/>
      <c r="C1916" s="4"/>
      <c r="G1916" s="4"/>
      <c r="H1916" s="1"/>
      <c r="I1916" s="7"/>
      <c r="J1916" s="7"/>
      <c r="K1916" s="1"/>
      <c r="L1916" s="4"/>
      <c r="M1916" s="4"/>
    </row>
    <row r="1917" spans="1:13" x14ac:dyDescent="0.2">
      <c r="A1917" s="2"/>
      <c r="C1917" s="4"/>
      <c r="G1917" s="4"/>
      <c r="H1917" s="1"/>
      <c r="I1917" s="7"/>
      <c r="J1917" s="7"/>
      <c r="K1917" s="1"/>
      <c r="L1917" s="4"/>
      <c r="M1917" s="4"/>
    </row>
    <row r="1918" spans="1:13" x14ac:dyDescent="0.2">
      <c r="A1918" s="2"/>
      <c r="C1918" s="4"/>
      <c r="G1918" s="4"/>
      <c r="H1918" s="1"/>
      <c r="I1918" s="7"/>
      <c r="J1918" s="7"/>
      <c r="K1918" s="1"/>
      <c r="L1918" s="4"/>
      <c r="M1918" s="4"/>
    </row>
    <row r="1919" spans="1:13" x14ac:dyDescent="0.2">
      <c r="A1919" s="2"/>
      <c r="C1919" s="4"/>
      <c r="G1919" s="4"/>
      <c r="H1919" s="1"/>
      <c r="I1919" s="7"/>
      <c r="J1919" s="7"/>
      <c r="K1919" s="1"/>
      <c r="L1919" s="4"/>
      <c r="M1919" s="4"/>
    </row>
    <row r="1920" spans="1:13" x14ac:dyDescent="0.2">
      <c r="A1920" s="2"/>
      <c r="C1920" s="4"/>
      <c r="G1920" s="4"/>
      <c r="H1920" s="1"/>
      <c r="I1920" s="7"/>
      <c r="J1920" s="7"/>
      <c r="K1920" s="1"/>
      <c r="L1920" s="4"/>
      <c r="M1920" s="4"/>
    </row>
    <row r="1921" spans="1:13" x14ac:dyDescent="0.2">
      <c r="A1921" s="2"/>
      <c r="C1921" s="4"/>
      <c r="G1921" s="4"/>
      <c r="H1921" s="1"/>
      <c r="I1921" s="7"/>
      <c r="J1921" s="7"/>
      <c r="K1921" s="1"/>
      <c r="L1921" s="4"/>
      <c r="M1921" s="4"/>
    </row>
    <row r="1922" spans="1:13" x14ac:dyDescent="0.2">
      <c r="A1922" s="2"/>
      <c r="C1922" s="4"/>
      <c r="G1922" s="4"/>
      <c r="H1922" s="1"/>
      <c r="I1922" s="7"/>
      <c r="J1922" s="7"/>
      <c r="K1922" s="1"/>
      <c r="L1922" s="4"/>
      <c r="M1922" s="4"/>
    </row>
    <row r="1923" spans="1:13" x14ac:dyDescent="0.2">
      <c r="A1923" s="2"/>
      <c r="C1923" s="4"/>
      <c r="G1923" s="4"/>
      <c r="H1923" s="1"/>
      <c r="I1923" s="7"/>
      <c r="J1923" s="7"/>
      <c r="K1923" s="1"/>
      <c r="L1923" s="4"/>
      <c r="M1923" s="4"/>
    </row>
    <row r="1924" spans="1:13" x14ac:dyDescent="0.2">
      <c r="A1924" s="2"/>
      <c r="C1924" s="4"/>
      <c r="G1924" s="4"/>
      <c r="H1924" s="1"/>
      <c r="I1924" s="7"/>
      <c r="J1924" s="7"/>
      <c r="K1924" s="1"/>
      <c r="L1924" s="4"/>
      <c r="M1924" s="4"/>
    </row>
    <row r="1925" spans="1:13" x14ac:dyDescent="0.2">
      <c r="A1925" s="2"/>
      <c r="C1925" s="4"/>
      <c r="G1925" s="4"/>
      <c r="H1925" s="1"/>
      <c r="I1925" s="7"/>
      <c r="J1925" s="7"/>
      <c r="K1925" s="1"/>
      <c r="L1925" s="4"/>
      <c r="M1925" s="4"/>
    </row>
    <row r="1926" spans="1:13" x14ac:dyDescent="0.2">
      <c r="A1926" s="2"/>
      <c r="C1926" s="4"/>
      <c r="G1926" s="4"/>
      <c r="H1926" s="1"/>
      <c r="I1926" s="7"/>
      <c r="J1926" s="7"/>
      <c r="K1926" s="1"/>
      <c r="L1926" s="4"/>
      <c r="M1926" s="4"/>
    </row>
    <row r="1927" spans="1:13" x14ac:dyDescent="0.2">
      <c r="A1927" s="2"/>
      <c r="C1927" s="4"/>
      <c r="G1927" s="4"/>
      <c r="H1927" s="1"/>
      <c r="I1927" s="7"/>
      <c r="J1927" s="7"/>
      <c r="K1927" s="1"/>
      <c r="L1927" s="4"/>
      <c r="M1927" s="4"/>
    </row>
    <row r="1928" spans="1:13" x14ac:dyDescent="0.2">
      <c r="A1928" s="2"/>
      <c r="C1928" s="4"/>
      <c r="G1928" s="4"/>
      <c r="H1928" s="1"/>
      <c r="I1928" s="7"/>
      <c r="J1928" s="7"/>
      <c r="K1928" s="1"/>
      <c r="L1928" s="4"/>
      <c r="M1928" s="4"/>
    </row>
    <row r="1929" spans="1:13" x14ac:dyDescent="0.2">
      <c r="A1929" s="2"/>
      <c r="C1929" s="4"/>
      <c r="G1929" s="4"/>
      <c r="H1929" s="1"/>
      <c r="I1929" s="7"/>
      <c r="J1929" s="7"/>
      <c r="K1929" s="1"/>
      <c r="L1929" s="4"/>
      <c r="M1929" s="4"/>
    </row>
    <row r="1930" spans="1:13" x14ac:dyDescent="0.2">
      <c r="A1930" s="2"/>
      <c r="C1930" s="4"/>
      <c r="G1930" s="4"/>
      <c r="H1930" s="1"/>
      <c r="I1930" s="7"/>
      <c r="J1930" s="7"/>
      <c r="K1930" s="1"/>
      <c r="L1930" s="4"/>
      <c r="M1930" s="4"/>
    </row>
    <row r="1931" spans="1:13" x14ac:dyDescent="0.2">
      <c r="A1931" s="2"/>
      <c r="C1931" s="4"/>
      <c r="G1931" s="4"/>
      <c r="H1931" s="1"/>
      <c r="I1931" s="7"/>
      <c r="J1931" s="7"/>
      <c r="K1931" s="1"/>
      <c r="L1931" s="4"/>
      <c r="M1931" s="4"/>
    </row>
    <row r="1932" spans="1:13" x14ac:dyDescent="0.2">
      <c r="A1932" s="2"/>
      <c r="C1932" s="4"/>
      <c r="G1932" s="4"/>
      <c r="H1932" s="1"/>
      <c r="I1932" s="7"/>
      <c r="J1932" s="7"/>
      <c r="K1932" s="1"/>
      <c r="L1932" s="4"/>
      <c r="M1932" s="4"/>
    </row>
    <row r="1933" spans="1:13" x14ac:dyDescent="0.2">
      <c r="A1933" s="2"/>
      <c r="C1933" s="4"/>
      <c r="G1933" s="4"/>
      <c r="H1933" s="1"/>
      <c r="I1933" s="7"/>
      <c r="J1933" s="7"/>
      <c r="K1933" s="1"/>
      <c r="L1933" s="4"/>
      <c r="M1933" s="4"/>
    </row>
    <row r="1934" spans="1:13" x14ac:dyDescent="0.2">
      <c r="A1934" s="2"/>
      <c r="C1934" s="4"/>
      <c r="G1934" s="4"/>
      <c r="H1934" s="1"/>
      <c r="I1934" s="7"/>
      <c r="J1934" s="7"/>
      <c r="K1934" s="1"/>
      <c r="L1934" s="4"/>
      <c r="M1934" s="4"/>
    </row>
    <row r="1935" spans="1:13" x14ac:dyDescent="0.2">
      <c r="A1935" s="2"/>
      <c r="C1935" s="4"/>
      <c r="G1935" s="4"/>
      <c r="H1935" s="1"/>
      <c r="I1935" s="7"/>
      <c r="J1935" s="7"/>
      <c r="K1935" s="1"/>
      <c r="L1935" s="4"/>
      <c r="M1935" s="4"/>
    </row>
    <row r="1936" spans="1:13" x14ac:dyDescent="0.2">
      <c r="A1936" s="2"/>
      <c r="C1936" s="4"/>
      <c r="G1936" s="4"/>
      <c r="H1936" s="1"/>
      <c r="I1936" s="7"/>
      <c r="J1936" s="7"/>
      <c r="K1936" s="1"/>
      <c r="L1936" s="4"/>
      <c r="M1936" s="4"/>
    </row>
    <row r="1937" spans="1:13" x14ac:dyDescent="0.2">
      <c r="A1937" s="2"/>
      <c r="C1937" s="4"/>
      <c r="G1937" s="4"/>
      <c r="H1937" s="1"/>
      <c r="I1937" s="7"/>
      <c r="J1937" s="7"/>
      <c r="K1937" s="1"/>
      <c r="L1937" s="4"/>
      <c r="M1937" s="4"/>
    </row>
    <row r="1938" spans="1:13" x14ac:dyDescent="0.2">
      <c r="A1938" s="2"/>
      <c r="C1938" s="4"/>
      <c r="G1938" s="4"/>
      <c r="H1938" s="1"/>
      <c r="I1938" s="7"/>
      <c r="J1938" s="7"/>
      <c r="K1938" s="1"/>
      <c r="L1938" s="4"/>
      <c r="M1938" s="4"/>
    </row>
    <row r="1939" spans="1:13" x14ac:dyDescent="0.2">
      <c r="A1939" s="2"/>
      <c r="C1939" s="4"/>
      <c r="G1939" s="4"/>
      <c r="H1939" s="1"/>
      <c r="I1939" s="7"/>
      <c r="J1939" s="7"/>
      <c r="K1939" s="1"/>
      <c r="L1939" s="4"/>
      <c r="M1939" s="4"/>
    </row>
    <row r="1940" spans="1:13" x14ac:dyDescent="0.2">
      <c r="A1940" s="2"/>
      <c r="C1940" s="4"/>
      <c r="G1940" s="4"/>
      <c r="H1940" s="1"/>
      <c r="I1940" s="7"/>
      <c r="J1940" s="7"/>
      <c r="K1940" s="1"/>
      <c r="L1940" s="4"/>
      <c r="M1940" s="4"/>
    </row>
    <row r="1941" spans="1:13" x14ac:dyDescent="0.2">
      <c r="A1941" s="2"/>
      <c r="C1941" s="4"/>
      <c r="G1941" s="4"/>
      <c r="H1941" s="1"/>
      <c r="I1941" s="7"/>
      <c r="J1941" s="7"/>
      <c r="K1941" s="1"/>
      <c r="L1941" s="4"/>
      <c r="M1941" s="4"/>
    </row>
    <row r="1942" spans="1:13" x14ac:dyDescent="0.2">
      <c r="A1942" s="2"/>
      <c r="C1942" s="4"/>
      <c r="G1942" s="4"/>
      <c r="H1942" s="1"/>
      <c r="I1942" s="7"/>
      <c r="J1942" s="7"/>
      <c r="K1942" s="1"/>
      <c r="L1942" s="4"/>
      <c r="M1942" s="4"/>
    </row>
    <row r="1943" spans="1:13" x14ac:dyDescent="0.2">
      <c r="A1943" s="2"/>
      <c r="C1943" s="4"/>
      <c r="G1943" s="4"/>
      <c r="H1943" s="1"/>
      <c r="I1943" s="7"/>
      <c r="J1943" s="7"/>
      <c r="K1943" s="1"/>
      <c r="L1943" s="4"/>
      <c r="M1943" s="4"/>
    </row>
    <row r="1944" spans="1:13" x14ac:dyDescent="0.2">
      <c r="A1944" s="2"/>
      <c r="C1944" s="4"/>
      <c r="G1944" s="4"/>
      <c r="H1944" s="1"/>
      <c r="I1944" s="7"/>
      <c r="J1944" s="7"/>
      <c r="K1944" s="1"/>
      <c r="L1944" s="4"/>
      <c r="M1944" s="4"/>
    </row>
    <row r="1945" spans="1:13" x14ac:dyDescent="0.2">
      <c r="A1945" s="2"/>
      <c r="C1945" s="4"/>
      <c r="G1945" s="4"/>
      <c r="H1945" s="1"/>
      <c r="I1945" s="7"/>
      <c r="J1945" s="7"/>
      <c r="K1945" s="1"/>
      <c r="L1945" s="4"/>
      <c r="M1945" s="4"/>
    </row>
    <row r="1946" spans="1:13" x14ac:dyDescent="0.2">
      <c r="A1946" s="2"/>
      <c r="C1946" s="4"/>
      <c r="G1946" s="4"/>
      <c r="H1946" s="1"/>
      <c r="I1946" s="7"/>
      <c r="J1946" s="7"/>
      <c r="K1946" s="1"/>
      <c r="L1946" s="4"/>
      <c r="M1946" s="4"/>
    </row>
    <row r="1947" spans="1:13" x14ac:dyDescent="0.2">
      <c r="A1947" s="2"/>
      <c r="C1947" s="4"/>
      <c r="G1947" s="4"/>
      <c r="H1947" s="1"/>
      <c r="I1947" s="7"/>
      <c r="J1947" s="7"/>
      <c r="K1947" s="1"/>
      <c r="L1947" s="4"/>
      <c r="M1947" s="4"/>
    </row>
    <row r="1948" spans="1:13" x14ac:dyDescent="0.2">
      <c r="A1948" s="2"/>
      <c r="C1948" s="4"/>
      <c r="G1948" s="4"/>
      <c r="H1948" s="1"/>
      <c r="I1948" s="7"/>
      <c r="J1948" s="7"/>
      <c r="K1948" s="1"/>
      <c r="L1948" s="4"/>
      <c r="M1948" s="4"/>
    </row>
    <row r="1949" spans="1:13" x14ac:dyDescent="0.2">
      <c r="A1949" s="2"/>
      <c r="C1949" s="4"/>
      <c r="G1949" s="4"/>
      <c r="H1949" s="1"/>
      <c r="I1949" s="7"/>
      <c r="J1949" s="7"/>
      <c r="K1949" s="1"/>
      <c r="L1949" s="4"/>
      <c r="M1949" s="4"/>
    </row>
    <row r="1950" spans="1:13" x14ac:dyDescent="0.2">
      <c r="A1950" s="2"/>
      <c r="C1950" s="4"/>
      <c r="G1950" s="4"/>
      <c r="H1950" s="1"/>
      <c r="I1950" s="7"/>
      <c r="J1950" s="7"/>
      <c r="K1950" s="1"/>
      <c r="L1950" s="4"/>
      <c r="M1950" s="4"/>
    </row>
    <row r="1951" spans="1:13" x14ac:dyDescent="0.2">
      <c r="A1951" s="2"/>
      <c r="C1951" s="4"/>
      <c r="G1951" s="4"/>
      <c r="H1951" s="1"/>
      <c r="I1951" s="7"/>
      <c r="J1951" s="7"/>
      <c r="K1951" s="1"/>
      <c r="L1951" s="4"/>
      <c r="M1951" s="4"/>
    </row>
    <row r="1952" spans="1:13" x14ac:dyDescent="0.2">
      <c r="A1952" s="2"/>
      <c r="C1952" s="4"/>
      <c r="G1952" s="4"/>
      <c r="H1952" s="1"/>
      <c r="I1952" s="7"/>
      <c r="J1952" s="7"/>
      <c r="K1952" s="1"/>
      <c r="L1952" s="4"/>
      <c r="M1952" s="4"/>
    </row>
    <row r="1953" spans="1:13" x14ac:dyDescent="0.2">
      <c r="A1953" s="2"/>
      <c r="C1953" s="4"/>
      <c r="G1953" s="4"/>
      <c r="H1953" s="1"/>
      <c r="I1953" s="7"/>
      <c r="J1953" s="7"/>
      <c r="K1953" s="1"/>
      <c r="L1953" s="4"/>
      <c r="M1953" s="4"/>
    </row>
    <row r="1954" spans="1:13" x14ac:dyDescent="0.2">
      <c r="A1954" s="2"/>
      <c r="C1954" s="4"/>
      <c r="G1954" s="4"/>
      <c r="H1954" s="1"/>
      <c r="I1954" s="7"/>
      <c r="J1954" s="7"/>
      <c r="K1954" s="1"/>
      <c r="L1954" s="4"/>
      <c r="M1954" s="4"/>
    </row>
    <row r="1955" spans="1:13" x14ac:dyDescent="0.2">
      <c r="A1955" s="2"/>
      <c r="C1955" s="4"/>
      <c r="G1955" s="4"/>
      <c r="H1955" s="1"/>
      <c r="I1955" s="7"/>
      <c r="J1955" s="7"/>
      <c r="K1955" s="1"/>
      <c r="L1955" s="4"/>
      <c r="M1955" s="4"/>
    </row>
    <row r="1956" spans="1:13" x14ac:dyDescent="0.2">
      <c r="A1956" s="2"/>
      <c r="C1956" s="4"/>
      <c r="G1956" s="4"/>
      <c r="H1956" s="1"/>
      <c r="I1956" s="7"/>
      <c r="J1956" s="7"/>
      <c r="K1956" s="1"/>
      <c r="L1956" s="4"/>
      <c r="M1956" s="4"/>
    </row>
    <row r="1957" spans="1:13" x14ac:dyDescent="0.2">
      <c r="A1957" s="2"/>
      <c r="C1957" s="4"/>
      <c r="G1957" s="4"/>
      <c r="H1957" s="1"/>
      <c r="I1957" s="7"/>
      <c r="J1957" s="7"/>
      <c r="K1957" s="1"/>
      <c r="L1957" s="4"/>
      <c r="M1957" s="4"/>
    </row>
    <row r="1958" spans="1:13" x14ac:dyDescent="0.2">
      <c r="A1958" s="2"/>
      <c r="C1958" s="4"/>
      <c r="G1958" s="4"/>
      <c r="H1958" s="1"/>
      <c r="I1958" s="7"/>
      <c r="J1958" s="7"/>
      <c r="K1958" s="1"/>
      <c r="L1958" s="4"/>
      <c r="M1958" s="4"/>
    </row>
    <row r="1959" spans="1:13" x14ac:dyDescent="0.2">
      <c r="A1959" s="2"/>
      <c r="C1959" s="4"/>
      <c r="G1959" s="4"/>
      <c r="H1959" s="1"/>
      <c r="I1959" s="7"/>
      <c r="J1959" s="7"/>
      <c r="K1959" s="1"/>
      <c r="L1959" s="4"/>
      <c r="M1959" s="4"/>
    </row>
    <row r="1960" spans="1:13" x14ac:dyDescent="0.2">
      <c r="A1960" s="2"/>
      <c r="C1960" s="4"/>
      <c r="G1960" s="4"/>
      <c r="H1960" s="1"/>
      <c r="I1960" s="7"/>
      <c r="J1960" s="7"/>
      <c r="K1960" s="1"/>
      <c r="L1960" s="4"/>
      <c r="M1960" s="4"/>
    </row>
    <row r="1961" spans="1:13" x14ac:dyDescent="0.2">
      <c r="A1961" s="2"/>
      <c r="C1961" s="4"/>
      <c r="G1961" s="4"/>
      <c r="H1961" s="1"/>
      <c r="I1961" s="7"/>
      <c r="J1961" s="7"/>
      <c r="K1961" s="1"/>
      <c r="L1961" s="4"/>
      <c r="M1961" s="4"/>
    </row>
    <row r="1962" spans="1:13" x14ac:dyDescent="0.2">
      <c r="A1962" s="2"/>
      <c r="C1962" s="4"/>
      <c r="G1962" s="4"/>
      <c r="H1962" s="1"/>
      <c r="I1962" s="7"/>
      <c r="J1962" s="7"/>
      <c r="K1962" s="1"/>
      <c r="L1962" s="4"/>
      <c r="M1962" s="4"/>
    </row>
    <row r="1963" spans="1:13" x14ac:dyDescent="0.2">
      <c r="A1963" s="2"/>
      <c r="C1963" s="4"/>
      <c r="G1963" s="4"/>
      <c r="H1963" s="1"/>
      <c r="I1963" s="7"/>
      <c r="J1963" s="7"/>
      <c r="K1963" s="1"/>
      <c r="L1963" s="4"/>
      <c r="M1963" s="4"/>
    </row>
    <row r="1964" spans="1:13" x14ac:dyDescent="0.2">
      <c r="A1964" s="2"/>
      <c r="C1964" s="4"/>
      <c r="G1964" s="4"/>
      <c r="H1964" s="1"/>
      <c r="I1964" s="7"/>
      <c r="J1964" s="7"/>
      <c r="K1964" s="1"/>
      <c r="L1964" s="4"/>
      <c r="M1964" s="4"/>
    </row>
    <row r="1965" spans="1:13" x14ac:dyDescent="0.2">
      <c r="A1965" s="2"/>
      <c r="C1965" s="4"/>
      <c r="G1965" s="4"/>
      <c r="H1965" s="1"/>
      <c r="I1965" s="7"/>
      <c r="J1965" s="7"/>
      <c r="K1965" s="1"/>
      <c r="L1965" s="4"/>
      <c r="M1965" s="4"/>
    </row>
    <row r="1966" spans="1:13" x14ac:dyDescent="0.2">
      <c r="A1966" s="2"/>
      <c r="C1966" s="4"/>
      <c r="G1966" s="4"/>
      <c r="H1966" s="1"/>
      <c r="I1966" s="7"/>
      <c r="J1966" s="7"/>
      <c r="K1966" s="1"/>
      <c r="L1966" s="4"/>
      <c r="M1966" s="4"/>
    </row>
    <row r="1967" spans="1:13" x14ac:dyDescent="0.2">
      <c r="A1967" s="2"/>
      <c r="C1967" s="4"/>
      <c r="G1967" s="4"/>
      <c r="H1967" s="1"/>
      <c r="I1967" s="7"/>
      <c r="J1967" s="7"/>
      <c r="K1967" s="1"/>
      <c r="L1967" s="4"/>
      <c r="M1967" s="4"/>
    </row>
    <row r="1968" spans="1:13" x14ac:dyDescent="0.2">
      <c r="A1968" s="2"/>
      <c r="C1968" s="4"/>
      <c r="G1968" s="4"/>
      <c r="H1968" s="1"/>
      <c r="I1968" s="7"/>
      <c r="J1968" s="7"/>
      <c r="K1968" s="1"/>
      <c r="L1968" s="4"/>
      <c r="M1968" s="4"/>
    </row>
    <row r="1969" spans="1:13" x14ac:dyDescent="0.2">
      <c r="A1969" s="2"/>
      <c r="C1969" s="4"/>
      <c r="G1969" s="4"/>
      <c r="H1969" s="1"/>
      <c r="I1969" s="7"/>
      <c r="J1969" s="7"/>
      <c r="K1969" s="1"/>
      <c r="L1969" s="4"/>
      <c r="M1969" s="4"/>
    </row>
    <row r="1970" spans="1:13" x14ac:dyDescent="0.2">
      <c r="A1970" s="2"/>
      <c r="C1970" s="4"/>
      <c r="G1970" s="4"/>
      <c r="H1970" s="1"/>
      <c r="I1970" s="7"/>
      <c r="J1970" s="7"/>
      <c r="K1970" s="1"/>
      <c r="L1970" s="4"/>
      <c r="M1970" s="4"/>
    </row>
    <row r="1971" spans="1:13" x14ac:dyDescent="0.2">
      <c r="A1971" s="2"/>
      <c r="C1971" s="4"/>
      <c r="G1971" s="4"/>
      <c r="H1971" s="1"/>
      <c r="I1971" s="7"/>
      <c r="J1971" s="7"/>
      <c r="K1971" s="1"/>
      <c r="L1971" s="4"/>
      <c r="M1971" s="4"/>
    </row>
    <row r="1972" spans="1:13" x14ac:dyDescent="0.2">
      <c r="A1972" s="2"/>
      <c r="C1972" s="4"/>
      <c r="G1972" s="4"/>
      <c r="H1972" s="1"/>
      <c r="I1972" s="7"/>
      <c r="J1972" s="7"/>
      <c r="K1972" s="1"/>
      <c r="L1972" s="4"/>
      <c r="M1972" s="4"/>
    </row>
    <row r="1973" spans="1:13" x14ac:dyDescent="0.2">
      <c r="A1973" s="2"/>
      <c r="C1973" s="4"/>
      <c r="G1973" s="4"/>
      <c r="H1973" s="1"/>
      <c r="I1973" s="7"/>
      <c r="J1973" s="7"/>
      <c r="K1973" s="1"/>
      <c r="L1973" s="4"/>
      <c r="M1973" s="4"/>
    </row>
    <row r="1974" spans="1:13" x14ac:dyDescent="0.2">
      <c r="A1974" s="2"/>
      <c r="C1974" s="4"/>
      <c r="G1974" s="4"/>
      <c r="H1974" s="1"/>
      <c r="I1974" s="7"/>
      <c r="J1974" s="7"/>
      <c r="K1974" s="1"/>
      <c r="L1974" s="4"/>
      <c r="M1974" s="4"/>
    </row>
    <row r="1975" spans="1:13" x14ac:dyDescent="0.2">
      <c r="A1975" s="2"/>
      <c r="C1975" s="4"/>
      <c r="G1975" s="4"/>
      <c r="H1975" s="1"/>
      <c r="I1975" s="7"/>
      <c r="J1975" s="7"/>
      <c r="K1975" s="1"/>
      <c r="L1975" s="4"/>
      <c r="M1975" s="4"/>
    </row>
    <row r="1976" spans="1:13" x14ac:dyDescent="0.2">
      <c r="A1976" s="2"/>
      <c r="C1976" s="4"/>
      <c r="G1976" s="4"/>
      <c r="H1976" s="1"/>
      <c r="I1976" s="7"/>
      <c r="J1976" s="7"/>
      <c r="K1976" s="1"/>
      <c r="L1976" s="4"/>
      <c r="M1976" s="4"/>
    </row>
    <row r="1977" spans="1:13" x14ac:dyDescent="0.2">
      <c r="A1977" s="2"/>
      <c r="C1977" s="4"/>
      <c r="G1977" s="4"/>
      <c r="H1977" s="1"/>
      <c r="I1977" s="7"/>
      <c r="J1977" s="7"/>
      <c r="K1977" s="1"/>
      <c r="L1977" s="4"/>
      <c r="M1977" s="4"/>
    </row>
    <row r="1978" spans="1:13" x14ac:dyDescent="0.2">
      <c r="A1978" s="2"/>
      <c r="C1978" s="4"/>
      <c r="G1978" s="4"/>
      <c r="H1978" s="1"/>
      <c r="I1978" s="7"/>
      <c r="J1978" s="7"/>
      <c r="K1978" s="1"/>
      <c r="L1978" s="4"/>
      <c r="M1978" s="4"/>
    </row>
    <row r="1979" spans="1:13" x14ac:dyDescent="0.2">
      <c r="A1979" s="2"/>
      <c r="C1979" s="4"/>
      <c r="G1979" s="4"/>
      <c r="H1979" s="1"/>
      <c r="I1979" s="7"/>
      <c r="J1979" s="7"/>
      <c r="K1979" s="1"/>
      <c r="L1979" s="4"/>
      <c r="M1979" s="4"/>
    </row>
    <row r="1980" spans="1:13" x14ac:dyDescent="0.2">
      <c r="A1980" s="2"/>
      <c r="C1980" s="4"/>
      <c r="G1980" s="4"/>
      <c r="H1980" s="1"/>
      <c r="I1980" s="7"/>
      <c r="J1980" s="7"/>
      <c r="K1980" s="1"/>
      <c r="L1980" s="4"/>
      <c r="M1980" s="4"/>
    </row>
    <row r="1981" spans="1:13" x14ac:dyDescent="0.2">
      <c r="A1981" s="2"/>
      <c r="C1981" s="4"/>
      <c r="G1981" s="4"/>
      <c r="H1981" s="1"/>
      <c r="I1981" s="7"/>
      <c r="J1981" s="7"/>
      <c r="K1981" s="1"/>
      <c r="L1981" s="4"/>
      <c r="M1981" s="4"/>
    </row>
    <row r="1982" spans="1:13" x14ac:dyDescent="0.2">
      <c r="A1982" s="2"/>
      <c r="C1982" s="4"/>
      <c r="G1982" s="4"/>
      <c r="H1982" s="1"/>
      <c r="I1982" s="7"/>
      <c r="J1982" s="7"/>
      <c r="K1982" s="1"/>
      <c r="L1982" s="4"/>
      <c r="M1982" s="4"/>
    </row>
    <row r="1983" spans="1:13" x14ac:dyDescent="0.2">
      <c r="A1983" s="2"/>
      <c r="C1983" s="4"/>
      <c r="G1983" s="4"/>
      <c r="H1983" s="1"/>
      <c r="I1983" s="7"/>
      <c r="J1983" s="7"/>
      <c r="K1983" s="1"/>
      <c r="L1983" s="4"/>
      <c r="M1983" s="4"/>
    </row>
    <row r="1984" spans="1:13" x14ac:dyDescent="0.2">
      <c r="A1984" s="2"/>
      <c r="C1984" s="4"/>
      <c r="G1984" s="4"/>
      <c r="H1984" s="1"/>
      <c r="I1984" s="7"/>
      <c r="J1984" s="7"/>
      <c r="K1984" s="1"/>
      <c r="L1984" s="4"/>
      <c r="M1984" s="4"/>
    </row>
    <row r="1985" spans="1:13" x14ac:dyDescent="0.2">
      <c r="A1985" s="2"/>
      <c r="C1985" s="4"/>
      <c r="G1985" s="4"/>
      <c r="H1985" s="1"/>
      <c r="I1985" s="7"/>
      <c r="J1985" s="7"/>
      <c r="K1985" s="1"/>
      <c r="L1985" s="4"/>
      <c r="M1985" s="4"/>
    </row>
    <row r="1986" spans="1:13" x14ac:dyDescent="0.2">
      <c r="A1986" s="2"/>
      <c r="C1986" s="4"/>
      <c r="G1986" s="4"/>
      <c r="H1986" s="1"/>
      <c r="I1986" s="7"/>
      <c r="J1986" s="7"/>
      <c r="K1986" s="1"/>
      <c r="L1986" s="4"/>
      <c r="M1986" s="4"/>
    </row>
    <row r="1987" spans="1:13" x14ac:dyDescent="0.2">
      <c r="A1987" s="2"/>
      <c r="C1987" s="4"/>
      <c r="G1987" s="4"/>
      <c r="H1987" s="1"/>
      <c r="I1987" s="7"/>
      <c r="J1987" s="7"/>
      <c r="K1987" s="1"/>
      <c r="L1987" s="4"/>
      <c r="M1987" s="4"/>
    </row>
    <row r="1988" spans="1:13" x14ac:dyDescent="0.2">
      <c r="A1988" s="2"/>
      <c r="C1988" s="4"/>
      <c r="G1988" s="4"/>
      <c r="H1988" s="1"/>
      <c r="I1988" s="7"/>
      <c r="J1988" s="7"/>
      <c r="K1988" s="1"/>
      <c r="L1988" s="4"/>
      <c r="M1988" s="4"/>
    </row>
    <row r="1989" spans="1:13" x14ac:dyDescent="0.2">
      <c r="A1989" s="2"/>
      <c r="C1989" s="4"/>
      <c r="G1989" s="4"/>
      <c r="H1989" s="1"/>
      <c r="I1989" s="7"/>
      <c r="J1989" s="7"/>
      <c r="K1989" s="1"/>
      <c r="L1989" s="4"/>
      <c r="M1989" s="4"/>
    </row>
    <row r="1990" spans="1:13" x14ac:dyDescent="0.2">
      <c r="A1990" s="2"/>
      <c r="C1990" s="4"/>
      <c r="G1990" s="4"/>
      <c r="H1990" s="1"/>
      <c r="I1990" s="7"/>
      <c r="J1990" s="7"/>
      <c r="K1990" s="1"/>
      <c r="L1990" s="4"/>
      <c r="M1990" s="4"/>
    </row>
    <row r="1991" spans="1:13" x14ac:dyDescent="0.2">
      <c r="A1991" s="2"/>
      <c r="C1991" s="4"/>
      <c r="G1991" s="4"/>
      <c r="H1991" s="1"/>
      <c r="I1991" s="7"/>
      <c r="J1991" s="7"/>
      <c r="K1991" s="1"/>
      <c r="L1991" s="4"/>
      <c r="M1991" s="4"/>
    </row>
    <row r="1992" spans="1:13" x14ac:dyDescent="0.2">
      <c r="A1992" s="2"/>
      <c r="C1992" s="4"/>
      <c r="G1992" s="4"/>
      <c r="H1992" s="1"/>
      <c r="I1992" s="7"/>
      <c r="J1992" s="7"/>
      <c r="K1992" s="1"/>
      <c r="L1992" s="4"/>
      <c r="M1992" s="4"/>
    </row>
  </sheetData>
  <conditionalFormatting sqref="F2:F1496">
    <cfRule type="top10" dxfId="15" priority="1" percent="1" bottom="1" rank="10"/>
    <cfRule type="top10" dxfId="14" priority="2" percent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annual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Full-Time Faculty and Administrative Staff Salaries, 2017-2018</dc:title>
  <dc:subject/>
  <dc:creator>Bowling Green State (University)</dc:creator>
  <cp:keywords/>
  <cp:lastModifiedBy>Mark</cp:lastModifiedBy>
  <cp:lastPrinted>2018-04-14T07:42:24Z</cp:lastPrinted>
  <dcterms:modified xsi:type="dcterms:W3CDTF">2018-04-14T07:44:04Z</dcterms:modified>
</cp:coreProperties>
</file>