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dawsontam/Desktop/SF_Housing_Market/SF_Housing_Market/"/>
    </mc:Choice>
  </mc:AlternateContent>
  <xr:revisionPtr revIDLastSave="0" documentId="13_ncr:1_{373E99FC-6906-334F-8CBE-976EBA5BAF0D}" xr6:coauthVersionLast="47" xr6:coauthVersionMax="47" xr10:uidLastSave="{00000000-0000-0000-0000-000000000000}"/>
  <bookViews>
    <workbookView xWindow="-30240" yWindow="740" windowWidth="30240" windowHeight="18900" activeTab="1" xr2:uid="{B299121B-2EC4-0247-BEF0-1D2FA4162264}"/>
  </bookViews>
  <sheets>
    <sheet name="Source Data" sheetId="1" r:id="rId1"/>
    <sheet name="Dashboard Wireframe 1" sheetId="4" r:id="rId2"/>
    <sheet name="Working_Sheet"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3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8" i="4" l="1"/>
  <c r="X18" i="4"/>
  <c r="W19" i="4"/>
  <c r="X19" i="4"/>
  <c r="W20" i="4"/>
  <c r="X20" i="4"/>
  <c r="W21" i="4"/>
  <c r="X21" i="4"/>
  <c r="W22" i="4"/>
  <c r="X22" i="4"/>
  <c r="W23" i="4"/>
  <c r="X23" i="4"/>
  <c r="W24" i="4"/>
  <c r="X24" i="4"/>
  <c r="W25" i="4"/>
  <c r="X25" i="4"/>
  <c r="W26" i="4"/>
  <c r="X26" i="4"/>
  <c r="X17" i="4"/>
  <c r="W17" i="4"/>
  <c r="Y17" i="4" s="1"/>
  <c r="Q18" i="4"/>
  <c r="R18" i="4"/>
  <c r="Q19" i="4"/>
  <c r="R19" i="4"/>
  <c r="Q20" i="4"/>
  <c r="R20" i="4"/>
  <c r="Q21" i="4"/>
  <c r="R21" i="4"/>
  <c r="Q22" i="4"/>
  <c r="R22" i="4"/>
  <c r="Q23" i="4"/>
  <c r="R23" i="4"/>
  <c r="Q24" i="4"/>
  <c r="R24" i="4"/>
  <c r="Q25" i="4"/>
  <c r="R25" i="4"/>
  <c r="Q26" i="4"/>
  <c r="R26" i="4"/>
  <c r="R17" i="4"/>
  <c r="Q17" i="4"/>
  <c r="K18" i="4"/>
  <c r="L18" i="4"/>
  <c r="K19" i="4"/>
  <c r="M19" i="4" s="1"/>
  <c r="L19" i="4"/>
  <c r="K20" i="4"/>
  <c r="L20" i="4"/>
  <c r="K21" i="4"/>
  <c r="L21" i="4"/>
  <c r="K22" i="4"/>
  <c r="L22" i="4"/>
  <c r="K23" i="4"/>
  <c r="L23" i="4"/>
  <c r="K24" i="4"/>
  <c r="L24" i="4"/>
  <c r="K25" i="4"/>
  <c r="L25" i="4"/>
  <c r="K26" i="4"/>
  <c r="L26" i="4"/>
  <c r="L17" i="4"/>
  <c r="M20" i="4"/>
  <c r="M21" i="4"/>
  <c r="K17" i="4"/>
  <c r="M18" i="4"/>
  <c r="D18" i="4"/>
  <c r="E18" i="4"/>
  <c r="F18" i="4"/>
  <c r="D19" i="4"/>
  <c r="E19" i="4"/>
  <c r="F19" i="4"/>
  <c r="D20" i="4"/>
  <c r="E20" i="4"/>
  <c r="F20" i="4"/>
  <c r="D21" i="4"/>
  <c r="E21" i="4"/>
  <c r="F21" i="4"/>
  <c r="D22" i="4"/>
  <c r="E22" i="4"/>
  <c r="F22" i="4"/>
  <c r="D23" i="4"/>
  <c r="E23" i="4"/>
  <c r="F23" i="4"/>
  <c r="D24" i="4"/>
  <c r="E24" i="4"/>
  <c r="F24" i="4"/>
  <c r="D25" i="4"/>
  <c r="E25" i="4"/>
  <c r="F25" i="4"/>
  <c r="D26" i="4"/>
  <c r="E26" i="4"/>
  <c r="F26" i="4"/>
  <c r="E17" i="4"/>
  <c r="F17" i="4"/>
  <c r="D17" i="4"/>
  <c r="V18" i="4"/>
  <c r="V19" i="4"/>
  <c r="V20" i="4"/>
  <c r="V21" i="4"/>
  <c r="V22" i="4"/>
  <c r="V23" i="4"/>
  <c r="V24" i="4"/>
  <c r="V25" i="4"/>
  <c r="V26" i="4"/>
  <c r="V17" i="4"/>
  <c r="P18" i="4"/>
  <c r="P19" i="4"/>
  <c r="P20" i="4"/>
  <c r="P21" i="4"/>
  <c r="P22" i="4"/>
  <c r="P23" i="4"/>
  <c r="P24" i="4"/>
  <c r="P25" i="4"/>
  <c r="P26" i="4"/>
  <c r="P17" i="4"/>
  <c r="J18" i="4"/>
  <c r="J19" i="4"/>
  <c r="J20" i="4"/>
  <c r="J21" i="4"/>
  <c r="J22" i="4"/>
  <c r="J23" i="4"/>
  <c r="J24" i="4"/>
  <c r="J25" i="4"/>
  <c r="J26" i="4"/>
  <c r="J17" i="4"/>
  <c r="F79" i="3"/>
  <c r="G79" i="3"/>
  <c r="F80" i="3"/>
  <c r="G80" i="3"/>
  <c r="F81" i="3"/>
  <c r="G81" i="3"/>
  <c r="F82" i="3"/>
  <c r="G82" i="3"/>
  <c r="F83" i="3"/>
  <c r="G83" i="3"/>
  <c r="F84" i="3"/>
  <c r="G84" i="3"/>
  <c r="F85" i="3"/>
  <c r="G85" i="3"/>
  <c r="F86" i="3"/>
  <c r="G86" i="3"/>
  <c r="F87" i="3"/>
  <c r="G87" i="3"/>
  <c r="F88" i="3"/>
  <c r="G88" i="3"/>
  <c r="F89" i="3"/>
  <c r="G89" i="3"/>
  <c r="F90" i="3"/>
  <c r="G90" i="3"/>
  <c r="F91" i="3"/>
  <c r="G91" i="3"/>
  <c r="F92" i="3"/>
  <c r="G92" i="3"/>
  <c r="F93" i="3"/>
  <c r="G93" i="3"/>
  <c r="F94" i="3"/>
  <c r="G94" i="3"/>
  <c r="F95" i="3"/>
  <c r="G95" i="3"/>
  <c r="F96" i="3"/>
  <c r="G96" i="3"/>
  <c r="F97" i="3"/>
  <c r="G97" i="3"/>
  <c r="F98" i="3"/>
  <c r="G98" i="3"/>
  <c r="F99" i="3"/>
  <c r="G99" i="3"/>
  <c r="F100" i="3"/>
  <c r="G100" i="3"/>
  <c r="F101" i="3"/>
  <c r="G101" i="3"/>
  <c r="F102" i="3"/>
  <c r="G102" i="3"/>
  <c r="F103" i="3"/>
  <c r="G103" i="3"/>
  <c r="F104" i="3"/>
  <c r="G104" i="3"/>
  <c r="F105" i="3"/>
  <c r="G105" i="3"/>
  <c r="F106" i="3"/>
  <c r="G106" i="3"/>
  <c r="F107" i="3"/>
  <c r="G107" i="3"/>
  <c r="F108" i="3"/>
  <c r="G108" i="3"/>
  <c r="F109" i="3"/>
  <c r="G109" i="3"/>
  <c r="F110" i="3"/>
  <c r="G110" i="3"/>
  <c r="F111" i="3"/>
  <c r="G111" i="3"/>
  <c r="F112" i="3"/>
  <c r="G112" i="3"/>
  <c r="F113" i="3"/>
  <c r="G113" i="3"/>
  <c r="F114" i="3"/>
  <c r="G114" i="3"/>
  <c r="F115" i="3"/>
  <c r="G115" i="3"/>
  <c r="F116" i="3"/>
  <c r="G116" i="3"/>
  <c r="F117" i="3"/>
  <c r="G117" i="3"/>
  <c r="F118" i="3"/>
  <c r="G118" i="3"/>
  <c r="F119" i="3"/>
  <c r="G119" i="3"/>
  <c r="F120" i="3"/>
  <c r="G120" i="3"/>
  <c r="F121" i="3"/>
  <c r="G121" i="3"/>
  <c r="F122" i="3"/>
  <c r="G122" i="3"/>
  <c r="F123" i="3"/>
  <c r="G123" i="3"/>
  <c r="F124" i="3"/>
  <c r="G124" i="3"/>
  <c r="F125" i="3"/>
  <c r="G125" i="3"/>
  <c r="F126" i="3"/>
  <c r="G126" i="3"/>
  <c r="F127" i="3"/>
  <c r="G127"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79" i="3"/>
  <c r="I72" i="3"/>
  <c r="G58" i="3"/>
  <c r="H58" i="3"/>
  <c r="I58" i="3" s="1"/>
  <c r="G59" i="3"/>
  <c r="H59" i="3"/>
  <c r="I59" i="3" s="1"/>
  <c r="G60" i="3"/>
  <c r="H60" i="3"/>
  <c r="I60" i="3" s="1"/>
  <c r="G61" i="3"/>
  <c r="H61" i="3"/>
  <c r="I61" i="3" s="1"/>
  <c r="G62" i="3"/>
  <c r="H62" i="3"/>
  <c r="I62" i="3" s="1"/>
  <c r="G63" i="3"/>
  <c r="H63" i="3"/>
  <c r="I63" i="3" s="1"/>
  <c r="G64" i="3"/>
  <c r="H64" i="3"/>
  <c r="I64" i="3" s="1"/>
  <c r="G65" i="3"/>
  <c r="H65" i="3"/>
  <c r="I65" i="3" s="1"/>
  <c r="G66" i="3"/>
  <c r="H66" i="3"/>
  <c r="I66" i="3" s="1"/>
  <c r="G67" i="3"/>
  <c r="H67" i="3"/>
  <c r="I67" i="3" s="1"/>
  <c r="G68" i="3"/>
  <c r="H68" i="3"/>
  <c r="I68" i="3" s="1"/>
  <c r="G69" i="3"/>
  <c r="H69" i="3"/>
  <c r="I69" i="3" s="1"/>
  <c r="G70" i="3"/>
  <c r="H70" i="3"/>
  <c r="I70" i="3" s="1"/>
  <c r="G71" i="3"/>
  <c r="H71" i="3"/>
  <c r="I71" i="3" s="1"/>
  <c r="G72" i="3"/>
  <c r="H72" i="3"/>
  <c r="G73" i="3"/>
  <c r="H73" i="3"/>
  <c r="I73" i="3" s="1"/>
  <c r="F62" i="3"/>
  <c r="F66" i="3"/>
  <c r="F70" i="3"/>
  <c r="F58" i="3"/>
  <c r="F4" i="3"/>
  <c r="E4" i="3"/>
  <c r="K27" i="4" l="1"/>
  <c r="Y26" i="4"/>
  <c r="M17" i="4"/>
  <c r="M25" i="4"/>
  <c r="Y20" i="4"/>
  <c r="Y24" i="4"/>
  <c r="Y25" i="4"/>
  <c r="X27" i="4"/>
  <c r="Y23" i="4"/>
  <c r="S24" i="4"/>
  <c r="Y22" i="4"/>
  <c r="Y21" i="4"/>
  <c r="Y19" i="4"/>
  <c r="Y18" i="4"/>
  <c r="W27" i="4"/>
  <c r="S23" i="4"/>
  <c r="S26" i="4"/>
  <c r="S25" i="4"/>
  <c r="R27" i="4"/>
  <c r="S20" i="4"/>
  <c r="S19" i="4"/>
  <c r="S18" i="4"/>
  <c r="Q27" i="4"/>
  <c r="S22" i="4"/>
  <c r="S21" i="4"/>
  <c r="S17" i="4"/>
  <c r="M24" i="4"/>
  <c r="M26" i="4"/>
  <c r="M22" i="4"/>
  <c r="L27" i="4"/>
  <c r="M27" i="4" s="1"/>
  <c r="M23" i="4"/>
  <c r="G26" i="4"/>
  <c r="G20" i="4"/>
  <c r="G17" i="4"/>
  <c r="G22" i="4"/>
  <c r="G23" i="4"/>
  <c r="G19" i="4"/>
  <c r="G18" i="4"/>
  <c r="G25" i="4"/>
  <c r="G21" i="4"/>
  <c r="G24" i="4"/>
  <c r="F27" i="4"/>
  <c r="E27" i="4"/>
  <c r="Y27" i="4" l="1"/>
  <c r="S27" i="4"/>
  <c r="G27" i="4"/>
</calcChain>
</file>

<file path=xl/sharedStrings.xml><?xml version="1.0" encoding="utf-8"?>
<sst xmlns="http://schemas.openxmlformats.org/spreadsheetml/2006/main" count="130110" uniqueCount="10964">
  <si>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</si>
  <si>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</si>
  <si>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</si>
  <si>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</si>
  <si>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</si>
  <si>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</si>
  <si>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</si>
  <si>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</si>
  <si>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</si>
  <si>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</si>
  <si>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</si>
  <si>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</si>
  <si>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</si>
  <si>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</si>
  <si>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</si>
  <si>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</si>
  <si>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</si>
  <si>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</si>
  <si>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</si>
  <si>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</si>
  <si>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</si>
  <si>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</si>
  <si>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</si>
  <si>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</si>
  <si>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</si>
  <si>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</si>
  <si>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</si>
  <si>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</si>
  <si>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</si>
  <si>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</si>
  <si>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</si>
  <si>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</si>
  <si>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</si>
  <si>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</si>
  <si>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</si>
  <si>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</si>
  <si>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</si>
  <si>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</si>
  <si>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</si>
  <si>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</si>
  <si>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</si>
  <si>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</si>
  <si>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</si>
  <si>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</si>
  <si>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</si>
  <si>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</si>
  <si>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</si>
  <si>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</si>
  <si>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</si>
  <si>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</si>
  <si>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</si>
  <si>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</si>
  <si>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</si>
  <si>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</si>
  <si>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</si>
  <si>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</si>
  <si>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</si>
  <si>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</si>
  <si>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</si>
  <si>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</si>
  <si>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</si>
  <si>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</si>
  <si>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</si>
  <si>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</si>
  <si>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</si>
  <si>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</si>
  <si>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</si>
  <si>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</si>
  <si>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</si>
  <si>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</si>
  <si>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</si>
  <si>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</si>
  <si>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</si>
  <si>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</si>
  <si>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</si>
  <si>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</si>
  <si>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</si>
  <si>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</si>
  <si>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</si>
  <si>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</si>
  <si>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</si>
  <si>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</si>
  <si>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</si>
  <si>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</si>
  <si>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</si>
  <si>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</si>
  <si>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</si>
  <si>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</si>
  <si>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</si>
  <si>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</si>
  <si>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</si>
  <si>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</si>
  <si>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</si>
  <si>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</si>
  <si>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</si>
  <si>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</si>
  <si>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</si>
  <si>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</si>
  <si>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</si>
  <si>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</si>
  <si>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</si>
  <si>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</si>
  <si>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</si>
  <si>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</si>
  <si>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</si>
  <si>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</si>
  <si>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</si>
  <si>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</si>
  <si>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</si>
  <si>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</si>
  <si>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</si>
  <si>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</si>
  <si>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</si>
  <si>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</si>
  <si>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</si>
  <si>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</si>
  <si>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</si>
  <si>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</si>
  <si>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</si>
  <si>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</si>
  <si>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</si>
  <si>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</si>
  <si>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</si>
  <si>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</si>
  <si>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</si>
  <si>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</si>
  <si>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</si>
  <si>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</si>
  <si>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</si>
  <si>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</si>
  <si>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</si>
  <si>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</si>
  <si>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</si>
  <si>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</si>
  <si>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</si>
  <si>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</si>
  <si>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</si>
  <si>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</si>
  <si>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</si>
  <si>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</si>
  <si>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</si>
  <si>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</si>
  <si>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</si>
  <si>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</si>
  <si>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</si>
  <si>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</si>
  <si>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</si>
  <si>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</si>
  <si>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</si>
  <si>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</si>
  <si>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</si>
  <si>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</si>
  <si>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</si>
  <si>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</si>
  <si>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</si>
  <si>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</si>
  <si>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</si>
  <si>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</si>
  <si>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</si>
  <si>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</si>
  <si>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</si>
  <si>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</si>
  <si>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</si>
  <si>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</si>
  <si>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</si>
  <si>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</si>
  <si>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</si>
  <si>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</si>
  <si>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</si>
  <si>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</si>
  <si>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</si>
  <si>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</si>
  <si>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</si>
  <si>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</si>
  <si>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</si>
  <si>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</si>
  <si>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</si>
  <si>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</si>
  <si>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</si>
  <si>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</si>
  <si>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</si>
  <si>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</si>
  <si>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</si>
  <si>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</si>
  <si>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</si>
  <si>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</si>
  <si>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</si>
  <si>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</si>
  <si>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</si>
  <si>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</si>
  <si>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</si>
  <si>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</si>
  <si>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</si>
  <si>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</si>
  <si>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</si>
  <si>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</si>
  <si>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</si>
  <si>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</si>
  <si>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</si>
  <si>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</si>
  <si>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</si>
  <si>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</si>
  <si>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</si>
  <si>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</si>
  <si>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</si>
  <si>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</si>
  <si>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</si>
  <si>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</si>
  <si>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</si>
  <si>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</si>
  <si>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</si>
  <si>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</si>
  <si>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</si>
  <si>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</si>
  <si>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</si>
  <si>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</si>
  <si>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</si>
  <si>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</si>
  <si>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</si>
  <si>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</si>
  <si>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</si>
  <si>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</si>
  <si>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</si>
  <si>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</si>
  <si>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</si>
  <si>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</si>
  <si>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</si>
  <si>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</si>
  <si>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</si>
  <si>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</si>
  <si>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</si>
  <si>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</si>
  <si>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</si>
  <si>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</si>
  <si>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</si>
  <si>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</si>
  <si>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</si>
  <si>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</si>
  <si>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</si>
  <si>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</si>
  <si>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</si>
  <si>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</si>
  <si>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</si>
  <si>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</si>
  <si>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</si>
  <si>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</si>
  <si>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</si>
  <si>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</si>
  <si>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</si>
  <si>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</si>
  <si>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</si>
  <si>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</si>
  <si>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</si>
  <si>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</si>
  <si>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</si>
  <si>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</si>
  <si>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</si>
  <si>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</si>
  <si>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</si>
  <si>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</si>
  <si>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</si>
  <si>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</si>
  <si>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</si>
  <si>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</si>
  <si>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</si>
  <si>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</si>
  <si>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</si>
  <si>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</si>
  <si>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</si>
  <si>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</si>
  <si>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</si>
  <si>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</si>
  <si>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</si>
  <si>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</si>
  <si>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</si>
  <si>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</si>
  <si>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</si>
  <si>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</si>
  <si>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</si>
  <si>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</si>
  <si>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</si>
  <si>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</si>
  <si>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</si>
  <si>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</si>
  <si>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</si>
  <si>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</si>
  <si>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</si>
  <si>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</si>
  <si>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</si>
  <si>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</si>
  <si>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</si>
  <si>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</si>
  <si>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</si>
  <si>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</si>
  <si>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</si>
  <si>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</si>
  <si>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</si>
  <si>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</si>
  <si>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</si>
  <si>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</si>
  <si>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</si>
  <si>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</si>
  <si>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</si>
  <si>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</si>
  <si>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</si>
  <si>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</si>
  <si>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</si>
  <si>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</si>
  <si>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</si>
  <si>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</si>
  <si>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</si>
  <si>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</si>
  <si>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</si>
  <si>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</si>
  <si>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</si>
  <si>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</si>
  <si>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</si>
  <si>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</si>
  <si>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</si>
  <si>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</si>
  <si>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</si>
  <si>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</si>
  <si>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</si>
  <si>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</si>
  <si>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</si>
  <si>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</si>
  <si>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</si>
  <si>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</si>
  <si>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</si>
  <si>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</si>
  <si>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</si>
  <si>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</si>
  <si>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</si>
  <si>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</si>
  <si>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</si>
  <si>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</si>
  <si>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</si>
  <si>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</si>
  <si>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</si>
  <si>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</si>
  <si>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</si>
  <si>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</si>
  <si>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</si>
  <si>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</si>
  <si>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</si>
  <si>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</si>
  <si>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</si>
  <si>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</si>
  <si>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</si>
  <si>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</si>
  <si>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</si>
  <si>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</si>
  <si>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</si>
  <si>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</si>
  <si>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</si>
  <si>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</si>
  <si>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</si>
  <si>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</si>
  <si>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</si>
  <si>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</si>
  <si>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</si>
  <si>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</si>
  <si>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</si>
  <si>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</si>
  <si>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</si>
  <si>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</si>
  <si>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</si>
  <si>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</si>
  <si>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</si>
  <si>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</si>
  <si>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</si>
  <si>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</si>
  <si>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</si>
  <si>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</si>
  <si>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</si>
  <si>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</si>
  <si>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</si>
  <si>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</si>
  <si>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</si>
  <si>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</si>
  <si>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</si>
  <si>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</si>
  <si>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</si>
  <si>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</si>
  <si>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</si>
  <si>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</si>
  <si>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</si>
  <si>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</si>
  <si>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</si>
  <si>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</si>
  <si>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</si>
  <si>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</si>
  <si>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</si>
  <si>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</si>
  <si>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</si>
  <si>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</si>
  <si>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</si>
  <si>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</si>
  <si>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</si>
  <si>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</si>
  <si>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</si>
  <si>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</si>
  <si>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</si>
  <si>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</si>
  <si>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</si>
  <si>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</si>
  <si>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</si>
  <si>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</si>
  <si>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</si>
  <si>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</si>
  <si>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</si>
  <si>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</si>
  <si>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</si>
  <si>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</si>
  <si>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</si>
  <si>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</si>
  <si>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</si>
  <si>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</si>
  <si>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</si>
  <si>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</si>
  <si>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</si>
  <si>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</si>
  <si>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</si>
  <si>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</si>
  <si>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</si>
  <si>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</si>
  <si>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</si>
  <si>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</si>
  <si>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</si>
  <si>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</si>
  <si>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</si>
  <si>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</si>
  <si>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</si>
  <si>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</si>
  <si>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</si>
  <si>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</si>
  <si>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</si>
  <si>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</si>
  <si>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</si>
  <si>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</si>
  <si>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</si>
  <si>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</si>
  <si>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</si>
  <si>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</si>
  <si>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</si>
  <si>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</si>
  <si>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</si>
  <si>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</si>
  <si>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</si>
  <si>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</si>
  <si>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</si>
  <si>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</si>
  <si>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</si>
  <si>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</si>
  <si>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</si>
  <si>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</si>
  <si>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</si>
  <si>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</si>
  <si>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</si>
  <si>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</si>
  <si>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</si>
  <si>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</si>
  <si>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</si>
  <si>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</si>
  <si>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</si>
  <si>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</si>
  <si>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</si>
  <si>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</si>
  <si>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</si>
  <si>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</si>
  <si>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</si>
  <si>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</si>
  <si>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</si>
  <si>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</si>
  <si>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</si>
  <si>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</si>
  <si>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</si>
  <si>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</si>
  <si>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</si>
  <si>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</si>
  <si>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</si>
  <si>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</si>
  <si>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</si>
  <si>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</si>
  <si>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</si>
  <si>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</si>
  <si>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</si>
  <si>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</si>
  <si>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</si>
  <si>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</si>
  <si>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</si>
  <si>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</si>
  <si>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</si>
  <si>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</si>
  <si>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</si>
  <si>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</si>
  <si>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</si>
  <si>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</si>
  <si>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</si>
  <si>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</si>
  <si>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</si>
  <si>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</si>
  <si>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</si>
  <si>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</si>
  <si>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</si>
  <si>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</si>
  <si>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</si>
  <si>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</si>
  <si>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</si>
  <si>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</si>
  <si>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</si>
  <si>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</si>
  <si>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</si>
  <si>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</si>
  <si>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</si>
  <si>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</si>
  <si>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</si>
  <si>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</si>
  <si>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</si>
  <si>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</si>
  <si>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</si>
  <si>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</si>
  <si>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</si>
  <si>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</si>
  <si>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</si>
  <si>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</si>
  <si>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</si>
  <si>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</si>
  <si>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</si>
  <si>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</si>
  <si>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</si>
  <si>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</si>
  <si>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</si>
  <si>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</si>
  <si>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</si>
  <si>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</si>
  <si>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</si>
  <si>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</si>
  <si>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</si>
  <si>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</si>
  <si>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</si>
  <si>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</si>
  <si>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</si>
  <si>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</si>
  <si>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</si>
  <si>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</si>
  <si>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</si>
  <si>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</si>
  <si>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</si>
  <si>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</si>
  <si>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</si>
  <si>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</si>
  <si>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</si>
  <si>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</si>
  <si>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</si>
  <si>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</si>
  <si>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</si>
  <si>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</si>
  <si>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</si>
  <si>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</si>
  <si>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</si>
  <si>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</si>
  <si>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</si>
  <si>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</si>
  <si>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</si>
  <si>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</si>
  <si>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</si>
  <si>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</si>
  <si>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</si>
  <si>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</si>
  <si>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</si>
  <si>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</si>
  <si>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</si>
  <si>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</si>
  <si>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</si>
  <si>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</si>
  <si>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</si>
  <si>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</si>
  <si>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</si>
  <si>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</si>
  <si>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</si>
  <si>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</si>
  <si>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</si>
  <si>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</si>
  <si>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</si>
  <si>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</si>
  <si>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</si>
  <si>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</si>
  <si>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</si>
  <si>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</si>
  <si>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</si>
  <si>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</si>
  <si>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</si>
  <si>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</si>
  <si>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</si>
  <si>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</si>
  <si>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</si>
  <si>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</si>
  <si>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</si>
  <si>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</si>
  <si>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</si>
  <si>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</si>
  <si>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</si>
  <si>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</si>
  <si>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</si>
  <si>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</si>
  <si>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</si>
  <si>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</si>
  <si>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</si>
  <si>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</si>
  <si>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</si>
  <si>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</si>
  <si>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</si>
  <si>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</si>
  <si>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</si>
  <si>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</si>
  <si>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</si>
  <si>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</si>
  <si>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</si>
  <si>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</si>
  <si>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</si>
  <si>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</si>
  <si>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</si>
  <si>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</si>
  <si>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</si>
  <si>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</si>
  <si>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</si>
  <si>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</si>
  <si>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</si>
  <si>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</si>
  <si>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</si>
  <si>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</si>
  <si>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</si>
  <si>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</si>
  <si>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</si>
  <si>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</si>
  <si>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</si>
  <si>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</si>
  <si>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</si>
  <si>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</si>
  <si>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</si>
  <si>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</si>
  <si>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</si>
  <si>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</si>
  <si>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</si>
  <si>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</si>
  <si>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</si>
  <si>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</si>
  <si>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</si>
  <si>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</si>
  <si>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</si>
  <si>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</si>
  <si>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</si>
  <si>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</si>
  <si>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</si>
  <si>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</si>
  <si>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</si>
  <si>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</si>
  <si>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</si>
  <si>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</si>
  <si>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</si>
  <si>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</si>
  <si>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</si>
  <si>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</si>
  <si>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</si>
  <si>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</si>
  <si>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</si>
  <si>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</si>
  <si>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</si>
  <si>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</si>
  <si>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</si>
  <si>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</si>
  <si>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</si>
  <si>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</si>
  <si>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</si>
  <si>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</si>
  <si>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</si>
  <si>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</si>
  <si>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</si>
  <si>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</si>
  <si>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</si>
  <si>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</si>
  <si>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</si>
  <si>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</si>
  <si>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</si>
  <si>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</si>
  <si>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</si>
  <si>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</si>
  <si>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</si>
  <si>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</si>
  <si>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</si>
  <si>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</si>
  <si>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</si>
  <si>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</si>
  <si>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</si>
  <si>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</si>
  <si>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</si>
  <si>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</si>
  <si>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</si>
  <si>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</si>
  <si>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</si>
  <si>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</si>
  <si>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</si>
  <si>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</si>
  <si>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</si>
  <si>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</si>
  <si>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</si>
  <si>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</si>
  <si>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</si>
  <si>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</si>
  <si>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</si>
  <si>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</si>
  <si>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</si>
  <si>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</si>
  <si>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</si>
  <si>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</si>
  <si>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</si>
  <si>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</si>
  <si>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</si>
  <si>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</si>
  <si>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</si>
  <si>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</si>
  <si>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</si>
  <si>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</si>
  <si>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</si>
  <si>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</si>
  <si>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</si>
  <si>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</si>
  <si>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</si>
  <si>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</si>
  <si>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</si>
  <si>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</si>
  <si>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</si>
  <si>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</si>
  <si>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</si>
  <si>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</si>
  <si>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</si>
  <si>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</si>
  <si>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</si>
  <si>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</si>
  <si>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</si>
  <si>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</si>
  <si>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</si>
  <si>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</si>
  <si>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</si>
  <si>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</si>
  <si>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</si>
  <si>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</si>
  <si>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</si>
  <si>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</si>
  <si>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</si>
  <si>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</si>
  <si>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</si>
  <si>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</si>
  <si>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</si>
  <si>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</si>
  <si>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</si>
  <si>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</si>
  <si>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</si>
  <si>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</si>
  <si>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</si>
  <si>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</si>
  <si>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</si>
  <si>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</si>
  <si>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</si>
  <si>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</si>
  <si>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</si>
  <si>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</si>
  <si>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</si>
  <si>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</si>
  <si>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</si>
  <si>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</si>
  <si>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</si>
  <si>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</si>
  <si>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</si>
  <si>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</si>
  <si>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</si>
  <si>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</si>
  <si>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</si>
  <si>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</si>
  <si>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</si>
  <si>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</si>
  <si>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</si>
  <si>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</si>
  <si>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</si>
  <si>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</si>
  <si>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</si>
  <si>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</si>
  <si>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</si>
  <si>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</si>
  <si>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</si>
  <si>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</si>
  <si>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</si>
  <si>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</si>
  <si>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</si>
  <si>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</si>
  <si>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</si>
  <si>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</si>
  <si>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</si>
  <si>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</si>
  <si>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</si>
  <si>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</si>
  <si>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</si>
  <si>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</si>
  <si>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</si>
  <si>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</si>
  <si>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</si>
  <si>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</si>
  <si>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</si>
  <si>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</si>
  <si>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</si>
  <si>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</si>
  <si>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</si>
  <si>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</si>
  <si>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</si>
  <si>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</si>
  <si>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</si>
  <si>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</si>
  <si>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</si>
  <si>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</si>
  <si>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</si>
  <si>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</si>
  <si>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</si>
  <si>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</si>
  <si>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</si>
  <si>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</si>
  <si>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</si>
  <si>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</si>
  <si>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</si>
  <si>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</si>
  <si>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</si>
  <si>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</si>
  <si>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</si>
  <si>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</si>
  <si>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</si>
  <si>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</si>
  <si>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</si>
  <si>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</si>
  <si>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</si>
  <si>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</si>
  <si>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</si>
  <si>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</si>
  <si>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</si>
  <si>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</si>
  <si>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</si>
  <si>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</si>
  <si>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</si>
  <si>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</si>
  <si>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</si>
  <si>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</si>
  <si>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</si>
  <si>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</si>
  <si>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</si>
  <si>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</si>
  <si>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</si>
  <si>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</si>
  <si>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</si>
  <si>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</si>
  <si>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</si>
  <si>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</si>
  <si>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</si>
  <si>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</si>
  <si>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</si>
  <si>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</si>
  <si>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</si>
  <si>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</si>
  <si>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</si>
  <si>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</si>
  <si>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</si>
  <si>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</si>
  <si>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</si>
  <si>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</si>
  <si>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</si>
  <si>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</si>
  <si>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</si>
  <si>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</si>
  <si>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</si>
  <si>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</si>
  <si>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</si>
  <si>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</si>
  <si>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</si>
  <si>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</si>
  <si>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</si>
  <si>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</si>
  <si>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</si>
  <si>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</si>
  <si>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</si>
  <si>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</si>
  <si>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</si>
  <si>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</si>
  <si>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</si>
  <si>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</si>
  <si>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</si>
  <si>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</si>
  <si>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</si>
  <si>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</si>
  <si>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</si>
  <si>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</si>
  <si>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</si>
  <si>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</si>
  <si>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</si>
  <si>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</si>
  <si>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</si>
  <si>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</si>
  <si>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</si>
  <si>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</si>
  <si>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</si>
  <si>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</si>
  <si>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</si>
  <si>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</si>
  <si>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</si>
  <si>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</si>
  <si>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</si>
  <si>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</si>
  <si>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</si>
  <si>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</si>
  <si>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</si>
  <si>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</si>
  <si>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</si>
  <si>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</si>
  <si>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</si>
  <si>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</si>
  <si>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</si>
  <si>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</si>
  <si>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</si>
  <si>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</si>
  <si>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</si>
  <si>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</si>
  <si>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</si>
  <si>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</si>
  <si>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</si>
  <si>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</si>
  <si>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</si>
  <si>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</si>
  <si>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</si>
  <si>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</si>
  <si>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</si>
  <si>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</si>
  <si>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</si>
  <si>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</si>
  <si>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</si>
  <si>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</si>
  <si>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</si>
  <si>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</si>
  <si>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</si>
  <si>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</si>
  <si>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</si>
  <si>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</si>
  <si>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</si>
  <si>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</si>
  <si>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</si>
  <si>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</si>
  <si>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</si>
  <si>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</si>
  <si>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</si>
  <si>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</si>
  <si>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</si>
  <si>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</si>
  <si>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</si>
  <si>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</si>
  <si>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</si>
  <si>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</si>
  <si>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</si>
  <si>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</si>
  <si>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</si>
  <si>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</si>
  <si>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</si>
  <si>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</si>
  <si>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</si>
  <si>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</si>
  <si>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</si>
  <si>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</si>
  <si>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</si>
  <si>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</si>
  <si>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</si>
  <si>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</si>
  <si>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</si>
  <si>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</si>
  <si>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</si>
  <si>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</si>
  <si>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</si>
  <si>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</si>
  <si>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</si>
  <si>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</si>
  <si>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</si>
  <si>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</si>
  <si>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</si>
  <si>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</si>
  <si>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</si>
  <si>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</si>
  <si>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</si>
  <si>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</si>
  <si>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</si>
  <si>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</si>
  <si>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</si>
  <si>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</si>
  <si>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</si>
  <si>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</si>
  <si>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</si>
  <si>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</si>
  <si>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</si>
  <si>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</si>
  <si>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</si>
  <si>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</si>
  <si>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</si>
  <si>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</si>
  <si>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</si>
  <si>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</si>
  <si>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</si>
  <si>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</si>
  <si>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</si>
  <si>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</si>
  <si>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</si>
  <si>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</si>
  <si>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</si>
  <si>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</si>
  <si>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</si>
  <si>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</si>
  <si>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</si>
  <si>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</si>
  <si>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</si>
  <si>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</si>
  <si>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</si>
  <si>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</si>
  <si>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</si>
  <si>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</si>
  <si>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</si>
  <si>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</si>
  <si>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</si>
  <si>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</si>
  <si>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</si>
  <si>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</si>
  <si>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</si>
  <si>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</si>
  <si>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</si>
  <si>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</si>
  <si>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</si>
  <si>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</si>
  <si>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</si>
  <si>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</si>
  <si>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</si>
  <si>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</si>
  <si>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</si>
  <si>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</si>
  <si>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</si>
  <si>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</si>
  <si>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</si>
  <si>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</si>
  <si>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</si>
  <si>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</si>
  <si>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</si>
  <si>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</si>
  <si>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</si>
  <si>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</si>
  <si>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</si>
  <si>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</si>
  <si>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</si>
  <si>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</si>
  <si>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</si>
  <si>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</si>
  <si>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</si>
  <si>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</si>
  <si>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</si>
  <si>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</si>
  <si>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</si>
  <si>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</si>
  <si>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</si>
  <si>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</si>
  <si>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</si>
  <si>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</si>
  <si>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</si>
  <si>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</si>
  <si>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</si>
  <si>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</si>
  <si>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</si>
  <si>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</si>
  <si>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</si>
  <si>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</si>
  <si>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</si>
  <si>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</si>
  <si>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</si>
  <si>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</si>
  <si>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</si>
  <si>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</si>
  <si>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</si>
  <si>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</si>
  <si>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</si>
  <si>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</si>
  <si>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</si>
  <si>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</si>
  <si>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</si>
  <si>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</si>
  <si>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</si>
  <si>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</si>
  <si>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</si>
  <si>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</si>
  <si>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</si>
  <si>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</si>
  <si>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</si>
  <si>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</si>
  <si>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</si>
  <si>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</si>
  <si>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</si>
  <si>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</si>
  <si>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</si>
  <si>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</si>
  <si>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</si>
  <si>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</si>
  <si>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</si>
  <si>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</si>
  <si>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</si>
  <si>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</si>
  <si>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</si>
  <si>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</si>
  <si>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</si>
  <si>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</si>
  <si>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</si>
  <si>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</si>
  <si>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</si>
  <si>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</si>
  <si>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</si>
  <si>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</si>
  <si>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</si>
  <si>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</si>
  <si>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</si>
  <si>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</si>
  <si>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</si>
  <si>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</si>
  <si>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</si>
  <si>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</si>
  <si>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</si>
  <si>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</si>
  <si>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</si>
  <si>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</si>
  <si>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</si>
  <si>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</si>
  <si>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</si>
  <si>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</si>
  <si>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</si>
  <si>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</si>
  <si>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</si>
  <si>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</si>
  <si>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</si>
  <si>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</si>
  <si>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</si>
  <si>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</si>
  <si>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</si>
  <si>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</si>
  <si>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</si>
  <si>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</si>
  <si>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</si>
  <si>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</si>
  <si>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</si>
  <si>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</si>
  <si>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</si>
  <si>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</si>
  <si>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</si>
  <si>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</si>
  <si>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</si>
  <si>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</si>
  <si>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</si>
  <si>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</si>
  <si>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</si>
  <si>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</si>
  <si>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</si>
  <si>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</si>
  <si>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</si>
  <si>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</si>
  <si>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</si>
  <si>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</si>
  <si>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</si>
  <si>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</si>
  <si>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</si>
  <si>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</si>
  <si>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</si>
  <si>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</si>
  <si>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</si>
  <si>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</si>
  <si>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</si>
  <si>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</si>
  <si>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</si>
  <si>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</si>
  <si>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</si>
  <si>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</si>
  <si>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</si>
  <si>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</si>
  <si>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</si>
  <si>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</si>
  <si>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</si>
  <si>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</si>
  <si>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</si>
  <si>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</si>
  <si>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</si>
  <si>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</si>
  <si>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</si>
  <si>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</si>
  <si>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</si>
  <si>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</si>
  <si>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</si>
  <si>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</si>
  <si>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</si>
  <si>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</si>
  <si>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</si>
  <si>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</si>
  <si>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</si>
  <si>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</si>
  <si>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</si>
  <si>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</si>
  <si>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</si>
  <si>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</si>
  <si>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</si>
  <si>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</si>
  <si>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</si>
  <si>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</si>
  <si>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</si>
  <si>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</si>
  <si>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</si>
  <si>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</si>
  <si>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</si>
  <si>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</si>
  <si>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</si>
  <si>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</si>
  <si>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</si>
  <si>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</si>
  <si>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</si>
  <si>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</si>
  <si>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</si>
  <si>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</si>
  <si>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</si>
  <si>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</si>
  <si>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</si>
  <si>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</si>
  <si>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</si>
  <si>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</si>
  <si>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</si>
  <si>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</si>
  <si>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</si>
  <si>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</si>
  <si>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</si>
  <si>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</si>
  <si>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</si>
  <si>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</si>
  <si>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</si>
  <si>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</si>
  <si>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</si>
  <si>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</si>
  <si>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</si>
  <si>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</si>
  <si>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</si>
  <si>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</si>
  <si>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</si>
  <si>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</si>
  <si>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</si>
  <si>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</si>
  <si>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</si>
  <si>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</si>
  <si>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</si>
  <si>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</si>
  <si>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</si>
  <si>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</si>
  <si>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</si>
  <si>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</si>
  <si>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</si>
  <si>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</si>
  <si>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</si>
  <si>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</si>
  <si>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</si>
  <si>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</si>
  <si>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</si>
  <si>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</si>
  <si>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</si>
  <si>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</si>
  <si>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</si>
  <si>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</si>
  <si>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</si>
  <si>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</si>
  <si>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</si>
  <si>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</si>
  <si>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</si>
  <si>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</si>
  <si>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</si>
  <si>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</si>
  <si>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</si>
  <si>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</si>
  <si>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</si>
  <si>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</si>
  <si>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</si>
  <si>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</si>
  <si>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</si>
  <si>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</si>
  <si>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</si>
  <si>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</si>
  <si>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</si>
  <si>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</si>
  <si>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</si>
  <si>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</si>
  <si>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</si>
  <si>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</si>
  <si>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</si>
  <si>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</si>
  <si>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</si>
  <si>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</si>
  <si>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</si>
  <si>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</si>
  <si>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</si>
  <si>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</si>
  <si>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</si>
  <si>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</si>
  <si>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</si>
  <si>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</si>
  <si>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</si>
  <si>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</si>
  <si>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</si>
  <si>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</si>
  <si>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</si>
  <si>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</si>
  <si>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</si>
  <si>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</si>
  <si>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</si>
  <si>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</si>
  <si>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</si>
  <si>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</si>
  <si>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</si>
  <si>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</si>
  <si>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</si>
  <si>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</si>
  <si>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</si>
  <si>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</si>
  <si>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</si>
  <si>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</si>
  <si>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</si>
  <si>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</si>
  <si>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</si>
  <si>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</si>
  <si>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</si>
  <si>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</si>
  <si>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</si>
  <si>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</si>
  <si>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</si>
  <si>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</si>
  <si>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</si>
  <si>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</si>
  <si>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</si>
  <si>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</si>
  <si>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</si>
  <si>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</si>
  <si>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</si>
  <si>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</si>
  <si>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</si>
  <si>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</si>
  <si>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</si>
  <si>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</si>
  <si>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</si>
  <si>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</si>
  <si>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</si>
  <si>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</si>
  <si>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</si>
  <si>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</si>
  <si>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</si>
  <si>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</si>
  <si>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</si>
  <si>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</si>
  <si>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</si>
  <si>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</si>
  <si>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</si>
  <si>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</si>
  <si>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</si>
  <si>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</si>
  <si>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</si>
  <si>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</si>
  <si>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</si>
  <si>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</si>
  <si>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</si>
  <si>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</si>
  <si>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</si>
  <si>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</si>
  <si>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</si>
  <si>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</si>
  <si>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</si>
  <si>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</si>
  <si>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</si>
  <si>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</si>
  <si>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</si>
  <si>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</si>
  <si>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</si>
  <si>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</si>
  <si>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</si>
  <si>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</si>
  <si>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</si>
  <si>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</si>
  <si>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</si>
  <si>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</si>
  <si>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</si>
  <si>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</si>
  <si>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</si>
  <si>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</si>
  <si>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</si>
  <si>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</si>
  <si>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</si>
  <si>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</si>
  <si>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</si>
  <si>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</si>
  <si>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</si>
  <si>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</si>
  <si>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</si>
  <si>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</si>
  <si>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</si>
  <si>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</si>
  <si>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</si>
  <si>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</si>
  <si>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</si>
  <si>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</si>
  <si>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</si>
  <si>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</si>
  <si>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</si>
  <si>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</si>
  <si>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</si>
  <si>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</si>
  <si>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</si>
  <si>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</si>
  <si>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</si>
  <si>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</si>
  <si>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</si>
  <si>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</si>
  <si>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</si>
  <si>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</si>
  <si>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</si>
  <si>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</si>
  <si>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</si>
  <si>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</si>
  <si>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</si>
  <si>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</si>
  <si>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</si>
  <si>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</si>
  <si>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</si>
  <si>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</si>
  <si>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</si>
  <si>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</si>
  <si>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</si>
  <si>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</si>
  <si>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</si>
  <si>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</si>
  <si>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</si>
  <si>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</si>
  <si>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</si>
  <si>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</si>
  <si>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</si>
  <si>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</si>
  <si>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</si>
  <si>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</si>
  <si>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</si>
  <si>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</si>
  <si>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</si>
  <si>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</si>
  <si>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</si>
  <si>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</si>
  <si>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</si>
  <si>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</si>
  <si>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</si>
  <si>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</si>
  <si>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</si>
  <si>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</si>
  <si>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</si>
  <si>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</si>
  <si>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</si>
  <si>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</si>
  <si>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</si>
  <si>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</si>
  <si>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</si>
  <si>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</si>
  <si>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</si>
  <si>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</si>
  <si>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</si>
  <si>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</si>
  <si>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</si>
  <si>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</si>
  <si>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</si>
  <si>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</si>
  <si>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</si>
  <si>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</si>
  <si>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</si>
  <si>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</si>
  <si>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</si>
  <si>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</si>
  <si>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</si>
  <si>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</si>
  <si>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</si>
  <si>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</si>
  <si>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</si>
  <si>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</si>
  <si>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</si>
  <si>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</si>
  <si>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</si>
  <si>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</si>
  <si>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</si>
  <si>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</si>
  <si>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</si>
  <si>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</si>
  <si>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</si>
  <si>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</si>
  <si>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</si>
  <si>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</si>
  <si>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</si>
  <si>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</si>
  <si>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</si>
  <si>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</si>
  <si>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</si>
  <si>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</si>
  <si>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</si>
  <si>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</si>
  <si>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</si>
  <si>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</si>
  <si>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</si>
  <si>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</si>
  <si>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</si>
  <si>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</si>
  <si>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</si>
  <si>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</si>
  <si>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</si>
  <si>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</si>
  <si>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</si>
  <si>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</si>
  <si>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</si>
  <si>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</si>
  <si>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</si>
  <si>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</si>
  <si>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</si>
  <si>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</si>
  <si>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</si>
  <si>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</si>
  <si>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</si>
  <si>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</si>
  <si>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</si>
  <si>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</si>
  <si>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</si>
  <si>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</si>
  <si>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</si>
  <si>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</si>
  <si>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</si>
  <si>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</si>
  <si>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</si>
  <si>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</si>
  <si>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</si>
  <si>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</si>
  <si>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</si>
  <si>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</si>
  <si>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</si>
  <si>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</si>
  <si>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</si>
  <si>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</si>
  <si>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</si>
  <si>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</si>
  <si>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</si>
  <si>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</si>
  <si>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</si>
  <si>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</si>
  <si>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</si>
  <si>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</si>
  <si>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</si>
  <si>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</si>
  <si>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</si>
  <si>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</si>
  <si>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</si>
  <si>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</si>
  <si>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</si>
  <si>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</si>
  <si>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</si>
  <si>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</si>
  <si>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</si>
  <si>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</si>
  <si>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</si>
  <si>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</si>
  <si>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</si>
  <si>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</si>
  <si>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</si>
  <si>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</si>
  <si>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</si>
  <si>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</si>
  <si>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</si>
  <si>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</si>
  <si>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</si>
  <si>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</si>
  <si>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</si>
  <si>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</si>
  <si>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</si>
  <si>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</si>
  <si>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</si>
  <si>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</si>
  <si>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</si>
  <si>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</si>
  <si>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</si>
  <si>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</si>
  <si>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</si>
  <si>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</si>
  <si>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</si>
  <si>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</si>
  <si>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</si>
  <si>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</si>
  <si>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</si>
  <si>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</si>
  <si>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</si>
  <si>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</si>
  <si>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</si>
  <si>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</si>
  <si>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</si>
  <si>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</si>
  <si>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</si>
  <si>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</si>
  <si>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</si>
  <si>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</si>
  <si>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</si>
  <si>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</si>
  <si>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</si>
  <si>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</si>
  <si>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</si>
  <si>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</si>
  <si>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</si>
  <si>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</si>
  <si>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</si>
  <si>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</si>
  <si>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</si>
  <si>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</si>
  <si>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</si>
  <si>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</si>
  <si>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</si>
  <si>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</si>
  <si>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</si>
  <si>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</si>
  <si>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</si>
  <si>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</si>
  <si>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</si>
  <si>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</si>
  <si>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</si>
  <si>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</si>
  <si>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</si>
  <si>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</si>
  <si>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</si>
  <si>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</si>
  <si>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</si>
  <si>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</si>
  <si>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</si>
  <si>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</si>
  <si>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</si>
  <si>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</si>
  <si>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</si>
  <si>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</si>
  <si>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</si>
  <si>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</si>
  <si>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</si>
  <si>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</si>
  <si>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</si>
  <si>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</si>
  <si>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</si>
  <si>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</si>
  <si>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</si>
  <si>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</si>
  <si>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</si>
  <si>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</si>
  <si>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</si>
  <si>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</si>
  <si>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</si>
  <si>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</si>
  <si>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</si>
  <si>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</si>
  <si>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</si>
  <si>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</si>
  <si>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</si>
  <si>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</si>
  <si>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</si>
  <si>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</si>
  <si>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</si>
  <si>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</si>
  <si>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</si>
  <si>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</si>
  <si>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</si>
  <si>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</si>
  <si>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</si>
  <si>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</si>
  <si>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</si>
  <si>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</si>
  <si>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</si>
  <si>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</si>
  <si>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</si>
  <si>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</si>
  <si>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</si>
  <si>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</si>
  <si>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</si>
  <si>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</si>
  <si>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</si>
  <si>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</si>
  <si>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</si>
  <si>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</si>
  <si>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</si>
  <si>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</si>
  <si>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</si>
  <si>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</si>
  <si>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</si>
  <si>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</si>
  <si>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</si>
  <si>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</si>
  <si>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</si>
  <si>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</si>
  <si>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</si>
  <si>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</si>
  <si>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</si>
  <si>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</si>
  <si>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</si>
  <si>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</si>
  <si>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</si>
  <si>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</si>
  <si>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</si>
  <si>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</si>
  <si>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</si>
  <si>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</si>
  <si>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</si>
  <si>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</si>
  <si>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</si>
  <si>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</si>
  <si>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</si>
  <si>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</si>
  <si>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</si>
  <si>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</si>
  <si>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</si>
  <si>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</si>
  <si>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</si>
  <si>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</si>
  <si>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</si>
  <si>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</si>
  <si>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</si>
  <si>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</si>
  <si>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</si>
  <si>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</si>
  <si>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</si>
  <si>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</si>
  <si>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</si>
  <si>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</si>
  <si>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</si>
  <si>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</si>
  <si>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</si>
  <si>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</si>
  <si>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</si>
  <si>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</si>
  <si>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</si>
  <si>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</si>
  <si>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</si>
  <si>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</si>
  <si>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</si>
  <si>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</si>
  <si>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</si>
  <si>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</si>
  <si>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</si>
  <si>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</si>
  <si>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</si>
  <si>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</si>
  <si>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</si>
  <si>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</si>
  <si>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</si>
  <si>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</si>
  <si>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</si>
  <si>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</si>
  <si>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</si>
  <si>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</si>
  <si>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</si>
  <si>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</si>
  <si>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</si>
  <si>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</si>
  <si>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</si>
  <si>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</si>
  <si>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</si>
  <si>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</si>
  <si>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</si>
  <si>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</si>
  <si>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</si>
  <si>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</si>
  <si>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</si>
  <si>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</si>
  <si>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</si>
  <si>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</si>
  <si>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</si>
  <si>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</si>
  <si>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</si>
  <si>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</si>
  <si>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</si>
  <si>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</si>
  <si>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</si>
  <si>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</si>
  <si>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</si>
  <si>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</si>
  <si>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</si>
  <si>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</si>
  <si>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</si>
  <si>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</si>
  <si>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</si>
  <si>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</si>
  <si>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</si>
  <si>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</si>
  <si>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</si>
  <si>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</si>
  <si>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</si>
  <si>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</si>
  <si>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</si>
  <si>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</si>
  <si>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</si>
  <si>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</si>
  <si>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</si>
  <si>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</si>
  <si>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</si>
  <si>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</si>
  <si>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</si>
  <si>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</si>
  <si>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</si>
  <si>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</si>
  <si>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</si>
  <si>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</si>
  <si>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</si>
  <si>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</si>
  <si>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</si>
  <si>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</si>
  <si>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</si>
  <si>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</si>
  <si>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</si>
  <si>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</si>
  <si>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</si>
  <si>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</si>
  <si>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</si>
  <si>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</si>
  <si>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</si>
  <si>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</si>
  <si>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</si>
  <si>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</si>
  <si>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</si>
  <si>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</si>
  <si>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</si>
  <si>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</si>
  <si>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</si>
  <si>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</si>
  <si>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</si>
  <si>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</si>
  <si>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</si>
  <si>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</si>
  <si>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</si>
  <si>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</si>
  <si>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</si>
  <si>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</si>
  <si>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</si>
  <si>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</si>
  <si>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</si>
  <si>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</si>
  <si>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</si>
  <si>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</si>
  <si>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</si>
  <si>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</si>
  <si>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</si>
  <si>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</si>
  <si>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</si>
  <si>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</si>
  <si>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</si>
  <si>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</si>
  <si>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</si>
  <si>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</si>
  <si>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</si>
  <si>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</si>
  <si>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</si>
  <si>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</si>
  <si>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</si>
  <si>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</si>
  <si>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</si>
  <si>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</si>
  <si>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</si>
  <si>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</si>
  <si>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</si>
  <si>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</si>
  <si>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</si>
  <si>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</si>
  <si>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</si>
  <si>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</si>
  <si>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</si>
  <si>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</si>
  <si>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</si>
  <si>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</si>
  <si>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</si>
  <si>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</si>
  <si>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</si>
  <si>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</si>
  <si>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</si>
  <si>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</si>
  <si>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</si>
  <si>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</si>
  <si>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</si>
  <si>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</si>
  <si>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</si>
  <si>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</si>
  <si>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</si>
  <si>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</si>
  <si>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</si>
  <si>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</si>
  <si>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</si>
  <si>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</si>
  <si>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</si>
  <si>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</si>
  <si>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</si>
  <si>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</si>
  <si>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</si>
  <si>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</si>
  <si>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</si>
  <si>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</si>
  <si>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</si>
  <si>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</si>
  <si>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</si>
  <si>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</si>
  <si>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</si>
  <si>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</si>
  <si>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</si>
  <si>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</si>
  <si>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</si>
  <si>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</si>
  <si>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</si>
  <si>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</si>
  <si>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</si>
  <si>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</si>
  <si>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</si>
  <si>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</si>
  <si>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</si>
  <si>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</si>
  <si>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</si>
  <si>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</si>
  <si>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</si>
  <si>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</si>
  <si>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</si>
  <si>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</si>
  <si>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</si>
  <si>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</si>
  <si>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</si>
  <si>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</si>
  <si>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</si>
  <si>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</si>
  <si>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</si>
  <si>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</si>
  <si>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</si>
  <si>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</si>
  <si>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</si>
  <si>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</si>
  <si>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</si>
  <si>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</si>
  <si>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</si>
  <si>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</si>
  <si>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</si>
  <si>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</si>
  <si>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</si>
  <si>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</si>
  <si>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</si>
  <si>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</si>
  <si>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</si>
  <si>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</si>
  <si>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</si>
  <si>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</si>
  <si>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</si>
  <si>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</si>
  <si>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</si>
  <si>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</si>
  <si>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</si>
  <si>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</si>
  <si>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</si>
  <si>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</si>
  <si>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</si>
  <si>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</si>
  <si>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</si>
  <si>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</si>
  <si>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</si>
  <si>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</si>
  <si>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</si>
  <si>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</si>
  <si>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</si>
  <si>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</si>
  <si>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</si>
  <si>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</si>
  <si>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</si>
  <si>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</si>
  <si>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</si>
  <si>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</si>
  <si>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</si>
  <si>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</si>
  <si>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</si>
  <si>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</si>
  <si>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</si>
  <si>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</si>
  <si>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</si>
  <si>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</si>
  <si>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</si>
  <si>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</si>
  <si>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</si>
  <si>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</si>
  <si>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</si>
  <si>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</si>
  <si>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</si>
  <si>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</si>
  <si>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</si>
  <si>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</si>
  <si>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</si>
  <si>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</si>
  <si>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</si>
  <si>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</si>
  <si>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</si>
  <si>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</si>
  <si>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</si>
  <si>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</si>
  <si>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</si>
  <si>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</si>
  <si>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</si>
  <si>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</si>
  <si>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</si>
  <si>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</si>
  <si>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</si>
  <si>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</si>
  <si>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</si>
  <si>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</si>
  <si>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</si>
  <si>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</si>
  <si>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</si>
  <si>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</si>
  <si>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</si>
  <si>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</si>
  <si>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</si>
  <si>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</si>
  <si>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</si>
  <si>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</si>
  <si>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</si>
  <si>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</si>
  <si>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</si>
  <si>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</si>
  <si>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</si>
  <si>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</si>
  <si>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</si>
  <si>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</si>
  <si>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</si>
  <si>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</si>
  <si>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</si>
  <si>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</si>
  <si>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</si>
  <si>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</si>
  <si>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</si>
  <si>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</si>
  <si>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</si>
  <si>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</si>
  <si>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</si>
  <si>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</si>
  <si>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</si>
  <si>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</si>
  <si>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</si>
  <si>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</si>
  <si>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</si>
  <si>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</si>
  <si>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</si>
  <si>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</si>
  <si>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</si>
  <si>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</si>
  <si>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</si>
  <si>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</si>
  <si>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</si>
  <si>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</si>
  <si>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</si>
  <si>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</si>
  <si>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</si>
  <si>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</si>
  <si>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</si>
  <si>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</si>
  <si>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</si>
  <si>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</si>
  <si>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</si>
  <si>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</si>
  <si>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</si>
  <si>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</si>
  <si>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</si>
  <si>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</si>
  <si>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</si>
  <si>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</si>
  <si>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</si>
  <si>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</si>
  <si>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</si>
  <si>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</si>
  <si>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</si>
  <si>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</si>
  <si>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</si>
  <si>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</si>
  <si>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</si>
  <si>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</si>
  <si>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</si>
  <si>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</si>
  <si>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</si>
  <si>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</si>
  <si>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</si>
  <si>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</si>
  <si>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</si>
  <si>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</si>
  <si>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</si>
  <si>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</si>
  <si>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</si>
  <si>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</si>
  <si>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</si>
  <si>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</si>
  <si>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</si>
  <si>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</si>
  <si>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</si>
  <si>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</si>
  <si>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</si>
  <si>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</si>
  <si>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</si>
  <si>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</si>
  <si>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</si>
  <si>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</si>
  <si>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</si>
  <si>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</si>
  <si>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</si>
  <si>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</si>
  <si>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</si>
  <si>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</si>
  <si>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</si>
  <si>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</si>
  <si>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</si>
  <si>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</si>
  <si>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</si>
  <si>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</si>
  <si>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</si>
  <si>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</si>
  <si>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</si>
  <si>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</si>
  <si>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</si>
  <si>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</si>
  <si>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</si>
  <si>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</si>
  <si>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</si>
  <si>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</si>
  <si>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</si>
  <si>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</si>
  <si>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</si>
  <si>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</si>
  <si>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</si>
  <si>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</si>
  <si>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</si>
  <si>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</si>
  <si>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</si>
  <si>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</si>
  <si>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</si>
  <si>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</si>
  <si>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</si>
  <si>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</si>
  <si>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</si>
  <si>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</si>
  <si>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</si>
  <si>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</si>
  <si>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</si>
  <si>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</si>
  <si>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</si>
  <si>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</si>
  <si>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</si>
  <si>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</si>
  <si>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</si>
  <si>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</si>
  <si>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</si>
  <si>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</si>
  <si>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</si>
  <si>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</si>
  <si>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</si>
  <si>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</si>
  <si>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</si>
  <si>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</si>
  <si>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</si>
  <si>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</si>
  <si>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</si>
  <si>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</si>
  <si>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</si>
  <si>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</si>
  <si>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</si>
  <si>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</si>
  <si>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</si>
  <si>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</si>
  <si>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</si>
  <si>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</si>
  <si>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</si>
  <si>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</si>
  <si>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</si>
  <si>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</si>
  <si>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</si>
  <si>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</si>
  <si>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</si>
  <si>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</si>
  <si>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</si>
  <si>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</si>
  <si>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</si>
  <si>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</si>
  <si>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</si>
  <si>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</si>
  <si>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</si>
  <si>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</si>
  <si>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</si>
  <si>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</si>
  <si>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</si>
  <si>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</si>
  <si>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</si>
  <si>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</si>
  <si>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</si>
  <si>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</si>
  <si>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</si>
  <si>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</si>
  <si>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</si>
  <si>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</si>
  <si>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</si>
  <si>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</si>
  <si>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</si>
  <si>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</si>
  <si>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</si>
  <si>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</si>
  <si>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</si>
  <si>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</si>
  <si>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</si>
  <si>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</si>
  <si>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</si>
  <si>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</si>
  <si>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</si>
  <si>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</si>
  <si>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</si>
  <si>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</si>
  <si>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</si>
  <si>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</si>
  <si>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</si>
  <si>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</si>
  <si>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</si>
  <si>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</si>
  <si>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</si>
  <si>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</si>
  <si>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</si>
  <si>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</si>
  <si>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</si>
  <si>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</si>
  <si>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</si>
  <si>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</si>
  <si>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</si>
  <si>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</si>
  <si>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</si>
  <si>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</si>
  <si>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</si>
  <si>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</si>
  <si>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</si>
  <si>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</si>
  <si>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</si>
  <si>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</si>
  <si>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</si>
  <si>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</si>
  <si>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</si>
  <si>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</si>
  <si>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</si>
  <si>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</si>
  <si>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</si>
  <si>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</si>
  <si>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</si>
  <si>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</si>
  <si>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</si>
  <si>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</si>
  <si>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</si>
  <si>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</si>
  <si>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</si>
  <si>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</si>
  <si>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</si>
  <si>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</si>
  <si>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</si>
  <si>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</si>
  <si>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</si>
  <si>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</si>
  <si>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</si>
  <si>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</si>
  <si>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</si>
  <si>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</si>
  <si>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</si>
  <si>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</si>
  <si>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</si>
  <si>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</si>
  <si>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</si>
  <si>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</si>
  <si>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</si>
  <si>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</si>
  <si>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</si>
  <si>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</si>
  <si>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</si>
  <si>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</si>
  <si>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</si>
  <si>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</si>
  <si>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</si>
  <si>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</si>
  <si>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</si>
  <si>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</si>
  <si>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</si>
  <si>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</si>
  <si>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</si>
  <si>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</si>
  <si>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</si>
  <si>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</si>
  <si>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</si>
  <si>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</si>
  <si>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</si>
  <si>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</si>
  <si>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</si>
  <si>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</si>
  <si>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</si>
  <si>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</si>
  <si>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</si>
  <si>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</si>
  <si>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</si>
  <si>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</si>
  <si>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</si>
  <si>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</si>
  <si>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</si>
  <si>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</si>
  <si>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</si>
  <si>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</si>
  <si>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</si>
  <si>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</si>
  <si>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</si>
  <si>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</si>
  <si>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</si>
  <si>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</si>
  <si>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</si>
  <si>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</si>
  <si>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</si>
  <si>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</si>
  <si>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</si>
  <si>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</si>
  <si>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</si>
  <si>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</si>
  <si>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</si>
  <si>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</si>
  <si>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</si>
  <si>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</si>
  <si>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</si>
  <si>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</si>
  <si>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</si>
  <si>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</si>
  <si>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</si>
  <si>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</si>
  <si>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</si>
  <si>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</si>
  <si>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</si>
  <si>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</si>
  <si>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</si>
  <si>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</si>
  <si>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</si>
  <si>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</si>
  <si>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</si>
  <si>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</si>
  <si>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</si>
  <si>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</si>
  <si>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</si>
  <si>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</si>
  <si>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</si>
  <si>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</si>
  <si>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</si>
  <si>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</si>
  <si>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</si>
  <si>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</si>
  <si>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</si>
  <si>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</si>
  <si>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</si>
  <si>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</si>
  <si>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</si>
  <si>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</si>
  <si>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</si>
  <si>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</si>
  <si>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</si>
  <si>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</si>
  <si>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</si>
  <si>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</si>
  <si>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</si>
  <si>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</si>
  <si>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</si>
  <si>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</si>
  <si>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</si>
  <si>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</si>
  <si>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</si>
  <si>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</si>
  <si>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</si>
  <si>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</si>
  <si>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</si>
  <si>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</si>
  <si>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</si>
  <si>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</si>
  <si>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</si>
  <si>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</si>
  <si>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</si>
  <si>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</si>
  <si>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</si>
  <si>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</si>
  <si>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</si>
  <si>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</si>
  <si>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</si>
  <si>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</si>
  <si>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</si>
  <si>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</si>
  <si>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</si>
  <si>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</si>
  <si>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</si>
  <si>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</si>
  <si>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</si>
  <si>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</si>
  <si>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</si>
  <si>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</si>
  <si>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</si>
  <si>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</si>
  <si>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</si>
  <si>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</si>
  <si>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</si>
  <si>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</si>
  <si>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</si>
  <si>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</si>
  <si>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</si>
  <si>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</si>
  <si>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</si>
  <si>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</si>
  <si>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</si>
  <si>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</si>
  <si>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</si>
  <si>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</si>
  <si>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</si>
  <si>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</si>
  <si>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</si>
  <si>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</si>
  <si>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</si>
  <si>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</si>
  <si>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</si>
  <si>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</si>
  <si>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</si>
  <si>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</si>
  <si>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</si>
  <si>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</si>
  <si>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</si>
  <si>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</si>
  <si>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</si>
  <si>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</si>
  <si>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</si>
  <si>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</si>
  <si>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</si>
  <si>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</si>
  <si>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</si>
  <si>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</si>
  <si>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</si>
  <si>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</si>
  <si>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</si>
  <si>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</si>
  <si>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</si>
  <si>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</si>
  <si>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</si>
  <si>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</si>
  <si>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</si>
  <si>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</si>
  <si>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</si>
  <si>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</si>
  <si>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</si>
  <si>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</si>
  <si>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</si>
  <si>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</si>
  <si>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</si>
  <si>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</si>
  <si>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</si>
  <si>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</si>
  <si>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</si>
  <si>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</si>
  <si>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</si>
  <si>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</si>
  <si>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</si>
  <si>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</si>
  <si>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</si>
  <si>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</si>
  <si>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</si>
  <si>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</si>
  <si>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</si>
  <si>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</si>
  <si>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</si>
  <si>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</si>
  <si>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</si>
  <si>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</si>
  <si>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</si>
  <si>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</si>
  <si>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</si>
  <si>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</si>
  <si>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</si>
  <si>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</si>
  <si>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</si>
  <si>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</si>
  <si>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</si>
  <si>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</si>
  <si>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</si>
  <si>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</si>
  <si>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</si>
  <si>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</si>
  <si>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</si>
  <si>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</si>
  <si>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</si>
  <si>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</si>
  <si>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</si>
  <si>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</si>
  <si>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</si>
  <si>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</si>
  <si>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</si>
  <si>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</si>
  <si>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</si>
  <si>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</si>
  <si>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</si>
  <si>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</si>
  <si>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</si>
  <si>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</si>
  <si>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</si>
  <si>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</si>
  <si>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</si>
  <si>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</si>
  <si>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</si>
  <si>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</si>
  <si>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</si>
  <si>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</si>
  <si>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</si>
  <si>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</si>
  <si>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</si>
  <si>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</si>
  <si>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</si>
  <si>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</si>
  <si>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</si>
  <si>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</si>
  <si>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</si>
  <si>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</si>
  <si>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</si>
  <si>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</si>
  <si>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</si>
  <si>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</si>
  <si>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</si>
  <si>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</si>
  <si>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</si>
  <si>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</si>
  <si>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</si>
  <si>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</si>
  <si>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</si>
  <si>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</si>
  <si>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</si>
  <si>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</si>
  <si>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</si>
  <si>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</si>
  <si>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</si>
  <si>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</si>
  <si>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</si>
  <si>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</si>
  <si>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</si>
  <si>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</si>
  <si>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</si>
  <si>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</si>
  <si>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</si>
  <si>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</si>
  <si>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</si>
  <si>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</si>
  <si>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</si>
  <si>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</si>
  <si>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</si>
  <si>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</si>
  <si>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</si>
  <si>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</si>
  <si>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</si>
  <si>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</si>
  <si>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</si>
  <si>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</si>
  <si>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</si>
  <si>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</si>
  <si>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</si>
  <si>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</si>
  <si>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</si>
  <si>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</si>
  <si>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</si>
  <si>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</si>
  <si>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</si>
  <si>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</si>
  <si>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</si>
  <si>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</si>
  <si>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</si>
  <si>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</si>
  <si>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</si>
  <si>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</si>
  <si>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</si>
  <si>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</si>
  <si>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</si>
  <si>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</si>
  <si>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</si>
  <si>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</si>
  <si>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</si>
  <si>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</si>
  <si>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</si>
  <si>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</si>
  <si>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</si>
  <si>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</si>
  <si>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</si>
  <si>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</si>
  <si>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</si>
  <si>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</si>
  <si>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</si>
  <si>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</si>
  <si>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</si>
  <si>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</si>
  <si>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</si>
  <si>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</si>
  <si>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</si>
  <si>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</si>
  <si>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</si>
  <si>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</si>
  <si>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</si>
  <si>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</si>
  <si>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</si>
  <si>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</si>
  <si>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</si>
  <si>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</si>
  <si>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</si>
  <si>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</si>
  <si>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</si>
  <si>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</si>
  <si>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</si>
  <si>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</si>
  <si>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</si>
  <si>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</si>
  <si>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</si>
  <si>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</si>
  <si>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</si>
  <si>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</si>
  <si>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</si>
  <si>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</si>
  <si>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</si>
  <si>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</si>
  <si>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</si>
  <si>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</si>
  <si>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</si>
  <si>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</si>
  <si>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</si>
  <si>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</si>
  <si>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</si>
  <si>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</si>
  <si>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</si>
  <si>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</si>
  <si>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</si>
  <si>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</si>
  <si>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</si>
  <si>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</si>
  <si>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</si>
  <si>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</si>
  <si>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</si>
  <si>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</si>
  <si>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</si>
  <si>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</si>
  <si>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</si>
  <si>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</si>
  <si>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</si>
  <si>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</si>
  <si>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</si>
  <si>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</si>
  <si>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</si>
  <si>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</si>
  <si>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</si>
  <si>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</si>
  <si>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</si>
  <si>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</si>
  <si>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</si>
  <si>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</si>
  <si>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</si>
  <si>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</si>
  <si>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</si>
  <si>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</si>
  <si>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</si>
  <si>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</si>
  <si>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</si>
  <si>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</si>
  <si>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</si>
  <si>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</si>
  <si>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</si>
  <si>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</si>
  <si>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</si>
  <si>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</si>
  <si>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</si>
  <si>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</si>
  <si>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</si>
  <si>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</si>
  <si>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</si>
  <si>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</si>
  <si>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</si>
  <si>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</si>
  <si>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</si>
  <si>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</si>
  <si>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</si>
  <si>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</si>
  <si>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</si>
  <si>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</si>
  <si>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</si>
  <si>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</si>
  <si>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</si>
  <si>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</si>
  <si>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</si>
  <si>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</si>
  <si>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</si>
  <si>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</si>
  <si>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</si>
  <si>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</si>
  <si>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</si>
  <si>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</si>
  <si>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</si>
  <si>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</si>
  <si>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</si>
  <si>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</si>
  <si>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</si>
  <si>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</si>
  <si>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</si>
  <si>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</si>
  <si>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</si>
  <si>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</si>
  <si>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</si>
  <si>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</si>
  <si>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</si>
  <si>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</si>
  <si>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</si>
  <si>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</si>
  <si>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</si>
  <si>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</si>
  <si>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</si>
  <si>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</si>
  <si>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</si>
  <si>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</si>
  <si>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</si>
  <si>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</si>
  <si>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</si>
  <si>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</si>
  <si>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</si>
  <si>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</si>
  <si>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</si>
  <si>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</si>
  <si>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</si>
  <si>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</si>
  <si>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</si>
  <si>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</si>
  <si>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</si>
  <si>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</si>
  <si>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</si>
  <si>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</si>
  <si>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</si>
  <si>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</si>
  <si>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</si>
  <si>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</si>
  <si>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</si>
  <si>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</si>
  <si>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</si>
  <si>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</si>
  <si>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</si>
  <si>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</si>
  <si>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</si>
  <si>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</si>
  <si>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</si>
  <si>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</si>
  <si>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</si>
  <si>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</si>
  <si>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</si>
  <si>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</si>
  <si>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</si>
  <si>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</si>
  <si>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</si>
  <si>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</si>
  <si>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</si>
  <si>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</si>
  <si>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</si>
  <si>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</si>
  <si>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</si>
  <si>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</si>
  <si>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</si>
  <si>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</si>
  <si>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</si>
  <si>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</si>
  <si>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</si>
  <si>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</si>
  <si>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</si>
  <si>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</si>
  <si>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</si>
  <si>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</si>
  <si>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</si>
  <si>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</si>
  <si>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</si>
  <si>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</si>
  <si>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</si>
  <si>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</si>
  <si>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</si>
  <si>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</si>
  <si>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</si>
  <si>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</si>
  <si>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</si>
  <si>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</si>
  <si>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</si>
  <si>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</si>
  <si>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</si>
  <si>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</si>
  <si>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</si>
  <si>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</si>
  <si>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</si>
  <si>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</si>
  <si>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</si>
  <si>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</si>
  <si>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</si>
  <si>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</si>
  <si>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</si>
  <si>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</si>
  <si>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</si>
  <si>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</si>
  <si>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</si>
  <si>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</si>
  <si>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</si>
  <si>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</si>
  <si>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</si>
  <si>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</si>
  <si>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</si>
  <si>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</si>
  <si>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</si>
  <si>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</si>
  <si>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</si>
  <si>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</si>
  <si>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</si>
  <si>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</si>
  <si>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</si>
  <si>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</si>
  <si>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</si>
  <si>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</si>
  <si>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</si>
  <si>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</si>
  <si>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</si>
  <si>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</si>
  <si>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</si>
  <si>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</si>
  <si>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</si>
  <si>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</si>
  <si>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</si>
  <si>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</si>
  <si>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</si>
  <si>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</si>
  <si>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</si>
  <si>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</si>
  <si>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</si>
  <si>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</si>
  <si>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</si>
  <si>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</si>
  <si>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</si>
  <si>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</si>
  <si>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</si>
  <si>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</si>
  <si>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</si>
  <si>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</si>
  <si>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</si>
  <si>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</si>
  <si>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</si>
  <si>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</si>
  <si>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</si>
  <si>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</si>
  <si>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</si>
  <si>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</si>
  <si>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</si>
  <si>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</si>
  <si>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</si>
  <si>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</si>
  <si>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</si>
  <si>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</si>
  <si>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</si>
  <si>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</si>
  <si>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</si>
  <si>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</si>
  <si>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</si>
  <si>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</si>
  <si>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</si>
  <si>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</si>
  <si>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</si>
  <si>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</si>
  <si>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</si>
  <si>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</si>
  <si>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</si>
  <si>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</si>
  <si>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</si>
  <si>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</si>
  <si>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</si>
  <si>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</si>
  <si>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</si>
  <si>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</si>
  <si>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</si>
  <si>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</si>
  <si>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</si>
  <si>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</si>
  <si>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</si>
  <si>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</si>
  <si>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</si>
  <si>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</si>
  <si>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</si>
  <si>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</si>
  <si>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</si>
  <si>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</si>
  <si>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</si>
  <si>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</si>
  <si>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</si>
  <si>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</si>
  <si>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</si>
  <si>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</si>
  <si>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</si>
  <si>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</si>
  <si>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</si>
  <si>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</si>
  <si>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</si>
  <si>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</si>
  <si>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</si>
  <si>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</si>
  <si>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</si>
  <si>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</si>
  <si>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</si>
  <si>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</si>
  <si>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</si>
  <si>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</si>
  <si>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</si>
  <si>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</si>
  <si>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</si>
  <si>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</si>
  <si>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</si>
  <si>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</si>
  <si>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</si>
  <si>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</si>
  <si>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</si>
  <si>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</si>
  <si>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</si>
  <si>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</si>
  <si>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</si>
  <si>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</si>
  <si>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</si>
  <si>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</si>
  <si>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</si>
  <si>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</si>
  <si>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</si>
  <si>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</si>
  <si>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</si>
  <si>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</si>
  <si>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</si>
  <si>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</si>
  <si>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</si>
  <si>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</si>
  <si>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</si>
  <si>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</si>
  <si>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</si>
  <si>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</si>
  <si>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</si>
  <si>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</si>
  <si>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</si>
  <si>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</si>
  <si>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</si>
  <si>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</si>
  <si>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</si>
  <si>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</si>
  <si>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</si>
  <si>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</si>
  <si>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</si>
  <si>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</si>
  <si>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</si>
  <si>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</si>
  <si>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</si>
  <si>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</si>
  <si>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</si>
  <si>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</si>
  <si>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</si>
  <si>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</si>
  <si>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</si>
  <si>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</si>
  <si>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</si>
  <si>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</si>
  <si>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</si>
  <si>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</si>
  <si>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</si>
  <si>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</si>
  <si>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</si>
  <si>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</si>
  <si>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</si>
  <si>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</si>
  <si>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</si>
  <si>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</si>
  <si>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</si>
  <si>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</si>
  <si>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</si>
  <si>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</si>
  <si>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</si>
  <si>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</si>
  <si>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</si>
  <si>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</si>
  <si>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</si>
  <si>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</si>
  <si>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</si>
  <si>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</si>
  <si>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</si>
  <si>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</si>
  <si>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</si>
  <si>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</si>
  <si>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</si>
  <si>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</si>
  <si>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</si>
  <si>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</si>
  <si>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</si>
  <si>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</si>
  <si>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</si>
  <si>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</si>
  <si>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</si>
  <si>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</si>
  <si>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</si>
  <si>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</si>
  <si>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</si>
  <si>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</si>
  <si>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</si>
  <si>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</si>
  <si>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</si>
  <si>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</si>
  <si>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</si>
  <si>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</si>
  <si>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</si>
  <si>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</si>
  <si>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</si>
  <si>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</si>
  <si>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</si>
  <si>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</si>
  <si>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</si>
  <si>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</si>
  <si>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</si>
  <si>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</si>
  <si>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</si>
  <si>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</si>
  <si>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</si>
  <si>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</si>
  <si>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</si>
  <si>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</si>
  <si>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</si>
  <si>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</si>
  <si>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</si>
  <si>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</si>
  <si>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</si>
  <si>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</si>
  <si>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</si>
  <si>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</si>
  <si>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</si>
  <si>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</si>
  <si>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</si>
  <si>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</si>
  <si>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</si>
  <si>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</si>
  <si>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</si>
  <si>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</si>
  <si>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</si>
  <si>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</si>
  <si>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</si>
  <si>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</si>
  <si>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</si>
  <si>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</si>
  <si>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</si>
  <si>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</si>
  <si>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</si>
  <si>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</si>
  <si>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</si>
  <si>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</si>
  <si>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</si>
  <si>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</si>
  <si>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</si>
  <si>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</si>
  <si>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</si>
  <si>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</si>
  <si>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</si>
  <si>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</si>
  <si>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</si>
  <si>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</si>
  <si>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</si>
  <si>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</si>
  <si>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</si>
  <si>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</si>
  <si>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</si>
  <si>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</si>
  <si>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</si>
  <si>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</si>
  <si>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</si>
  <si>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</si>
  <si>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</si>
  <si>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</si>
  <si>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</si>
  <si>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</si>
  <si>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</si>
  <si>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</si>
  <si>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</si>
  <si>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</si>
  <si>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</si>
  <si>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</si>
  <si>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</si>
  <si>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</si>
  <si>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</si>
  <si>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</si>
  <si>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</si>
  <si>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</si>
  <si>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</si>
  <si>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</si>
  <si>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</si>
  <si>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</si>
  <si>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</si>
  <si>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</si>
  <si>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</si>
  <si>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</si>
  <si>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</si>
  <si>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</si>
  <si>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</si>
  <si>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</si>
  <si>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</si>
  <si>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</si>
  <si>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</si>
  <si>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</si>
  <si>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</si>
  <si>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</si>
  <si>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</si>
  <si>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</si>
  <si>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</si>
  <si>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</si>
  <si>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</si>
  <si>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</si>
  <si>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</si>
  <si>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</si>
  <si>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</si>
  <si>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</si>
  <si>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</si>
  <si>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</si>
  <si>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</si>
  <si>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</si>
  <si>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</si>
  <si>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</si>
  <si>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</si>
  <si>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</si>
  <si>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</si>
  <si>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</si>
  <si>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</si>
  <si>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</si>
  <si>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</si>
  <si>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</si>
  <si>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</si>
  <si>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</si>
  <si>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</si>
  <si>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</si>
  <si>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</si>
  <si>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</si>
  <si>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</si>
  <si>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</si>
  <si>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</si>
  <si>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</si>
  <si>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</si>
  <si>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</si>
  <si>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</si>
  <si>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</si>
  <si>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</si>
  <si>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</si>
  <si>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</si>
  <si>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</si>
  <si>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</si>
  <si>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</si>
  <si>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</si>
  <si>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</si>
  <si>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</si>
  <si>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</si>
  <si>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</si>
  <si>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</si>
  <si>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</si>
  <si>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</si>
  <si>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</si>
  <si>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</si>
  <si>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</si>
  <si>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</si>
  <si>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</si>
  <si>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</si>
  <si>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</si>
  <si>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</si>
  <si>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</si>
  <si>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</si>
  <si>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</si>
  <si>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</si>
  <si>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</si>
  <si>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</si>
  <si>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</si>
  <si>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</si>
  <si>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</si>
  <si>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</si>
  <si>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</si>
  <si>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</si>
  <si>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</si>
  <si>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</si>
  <si>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</si>
  <si>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</si>
  <si>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</si>
  <si>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</si>
  <si>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</si>
  <si>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</si>
  <si>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</si>
  <si>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</si>
  <si>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</si>
  <si>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</si>
  <si>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</si>
  <si>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</si>
  <si>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</si>
  <si>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</si>
  <si>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</si>
  <si>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</si>
  <si>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</si>
  <si>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</si>
  <si>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</si>
  <si>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</si>
  <si>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</si>
  <si>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</si>
  <si>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</si>
  <si>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</si>
  <si>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</si>
  <si>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</si>
  <si>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</si>
  <si>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</si>
  <si>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</si>
  <si>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</si>
  <si>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</si>
  <si>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</si>
  <si>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</si>
  <si>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</si>
  <si>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</si>
  <si>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</si>
  <si>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</si>
  <si>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</si>
  <si>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</si>
  <si>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</si>
  <si>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</si>
  <si>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</si>
  <si>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</si>
  <si>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</si>
  <si>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</si>
  <si>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</si>
  <si>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</si>
  <si>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</si>
  <si>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</si>
  <si>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</si>
  <si>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</si>
  <si>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</si>
  <si>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</si>
  <si>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</si>
  <si>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</si>
  <si>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</si>
  <si>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</si>
  <si>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</si>
  <si>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</si>
  <si>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</si>
  <si>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</si>
  <si>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</si>
  <si>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</si>
  <si>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</si>
  <si>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</si>
  <si>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</si>
  <si>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</si>
  <si>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</si>
  <si>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</si>
  <si>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</si>
  <si>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</si>
  <si>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</si>
  <si>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</si>
  <si>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</si>
  <si>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</si>
  <si>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</si>
  <si>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</si>
  <si>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</si>
  <si>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</si>
  <si>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</si>
  <si>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</si>
  <si>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</si>
  <si>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</si>
  <si>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</si>
  <si>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</si>
  <si>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</si>
  <si>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</si>
  <si>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</si>
  <si>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</si>
  <si>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</si>
  <si>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</si>
  <si>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</si>
  <si>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</si>
  <si>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</si>
  <si>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</si>
  <si>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</si>
  <si>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</si>
  <si>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</si>
  <si>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</si>
  <si>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</si>
  <si>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</si>
  <si>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</si>
  <si>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</si>
  <si>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</si>
  <si>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</si>
  <si>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</si>
  <si>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</si>
  <si>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</si>
  <si>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</si>
  <si>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</si>
  <si>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</si>
  <si>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</si>
  <si>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</si>
  <si>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</si>
  <si>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</si>
  <si>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</si>
  <si>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</si>
  <si>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</si>
  <si>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</si>
  <si>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</si>
  <si>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</si>
  <si>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</si>
  <si>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</si>
  <si>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</si>
  <si>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</si>
  <si>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</si>
  <si>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</si>
  <si>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</si>
  <si>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</si>
  <si>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</si>
  <si>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</si>
  <si>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</si>
  <si>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</si>
  <si>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</si>
  <si>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</si>
  <si>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</si>
  <si>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</si>
  <si>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</si>
  <si>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</si>
  <si>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</si>
  <si>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</si>
  <si>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</si>
  <si>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</si>
  <si>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</si>
  <si>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</si>
  <si>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</si>
  <si>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</si>
  <si>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</si>
  <si>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</si>
  <si>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</si>
  <si>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</si>
  <si>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</si>
  <si>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</si>
  <si>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</si>
  <si>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</si>
  <si>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</si>
  <si>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</si>
  <si>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</si>
  <si>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</si>
  <si>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</si>
  <si>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</si>
  <si>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</si>
  <si>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</si>
  <si>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</si>
  <si>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</si>
  <si>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</si>
  <si>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</si>
  <si>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</si>
  <si>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</si>
  <si>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</si>
  <si>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</si>
  <si>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</si>
  <si>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</si>
  <si>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</si>
  <si>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</si>
  <si>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</si>
  <si>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</si>
  <si>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</si>
  <si>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</si>
  <si>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</si>
  <si>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</si>
  <si>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</si>
  <si>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</si>
  <si>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</si>
  <si>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</si>
  <si>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</si>
  <si>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</si>
  <si>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</si>
  <si>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</si>
  <si>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</si>
  <si>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</si>
  <si>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</si>
  <si>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</si>
  <si>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</si>
  <si>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</si>
  <si>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</si>
  <si>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</si>
  <si>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</si>
  <si>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</si>
  <si>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</si>
  <si>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</si>
  <si>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</si>
  <si>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</si>
  <si>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</si>
  <si>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</si>
  <si>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</si>
  <si>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</si>
  <si>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</si>
  <si>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</si>
  <si>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</si>
  <si>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</si>
  <si>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</si>
  <si>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</si>
  <si>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</si>
  <si>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</si>
  <si>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</si>
  <si>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</si>
  <si>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</si>
  <si>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</si>
  <si>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</si>
  <si>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</si>
  <si>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</si>
  <si>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</si>
  <si>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</si>
  <si>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</si>
  <si>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</si>
  <si>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</si>
  <si>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</si>
  <si>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</si>
  <si>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</si>
  <si>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</si>
  <si>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</si>
  <si>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</si>
  <si>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</si>
  <si>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</si>
  <si>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</si>
  <si>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</si>
  <si>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</si>
  <si>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</si>
  <si>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</si>
  <si>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</si>
  <si>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</si>
  <si>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</si>
  <si>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</si>
  <si>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</si>
  <si>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</si>
  <si>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</si>
  <si>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</si>
  <si>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</si>
  <si>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</si>
  <si>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</si>
  <si>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</si>
  <si>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</si>
  <si>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</si>
  <si>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</si>
  <si>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</si>
  <si>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</si>
  <si>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</si>
  <si>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</si>
  <si>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</si>
  <si>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</si>
  <si>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</si>
  <si>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</si>
  <si>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</si>
  <si>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</si>
  <si>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</si>
  <si>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</si>
  <si>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</si>
  <si>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</si>
  <si>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</si>
  <si>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</si>
  <si>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</si>
  <si>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</si>
  <si>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</si>
  <si>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</si>
  <si>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</si>
  <si>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</si>
  <si>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</si>
  <si>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</si>
  <si>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</si>
  <si>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</si>
  <si>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</si>
  <si>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</si>
  <si>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</si>
  <si>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</si>
  <si>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</si>
  <si>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</si>
  <si>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</si>
  <si>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</si>
  <si>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</si>
  <si>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</si>
  <si>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</si>
  <si>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</si>
  <si>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</si>
  <si>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</si>
  <si>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</si>
  <si>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</si>
  <si>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</si>
  <si>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</si>
  <si>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</si>
  <si>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</si>
  <si>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</si>
  <si>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</si>
  <si>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</si>
  <si>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</si>
  <si>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</si>
  <si>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</si>
  <si>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</si>
  <si>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</si>
  <si>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</si>
  <si>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</si>
  <si>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</si>
  <si>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</si>
  <si>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</si>
  <si>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</si>
  <si>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</si>
  <si>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</si>
  <si>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</si>
  <si>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</si>
  <si>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</si>
  <si>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</si>
  <si>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</si>
  <si>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</si>
  <si>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</si>
  <si>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</si>
  <si>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</si>
  <si>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</si>
  <si>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</si>
  <si>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</si>
  <si>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</si>
  <si>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</si>
  <si>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</si>
  <si>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</si>
  <si>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</si>
  <si>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</si>
  <si>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</si>
  <si>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</si>
  <si>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</si>
  <si>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</si>
  <si>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</si>
  <si>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</si>
  <si>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</si>
  <si>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</si>
  <si>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</si>
  <si>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</si>
  <si>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</si>
  <si>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</si>
  <si>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</si>
  <si>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</si>
  <si>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</si>
  <si>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</si>
  <si>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</si>
  <si>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</si>
  <si>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</si>
  <si>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</si>
  <si>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</si>
  <si>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</si>
  <si>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</si>
  <si>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</si>
  <si>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</si>
  <si>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</si>
  <si>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</si>
  <si>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</si>
  <si>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</si>
  <si>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</si>
  <si>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</si>
  <si>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</si>
  <si>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</si>
  <si>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</si>
  <si>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</si>
  <si>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</si>
  <si>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</si>
  <si>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</si>
  <si>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</si>
  <si>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</si>
  <si>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</si>
  <si>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</si>
  <si>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</si>
  <si>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</si>
  <si>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</si>
  <si>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</si>
  <si>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</si>
  <si>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</si>
  <si>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</si>
  <si>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</si>
  <si>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</si>
  <si>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</si>
  <si>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</si>
  <si>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</si>
  <si>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</si>
  <si>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</si>
  <si>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</si>
  <si>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</si>
  <si>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</si>
  <si>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</si>
  <si>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</si>
  <si>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</si>
  <si>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</si>
  <si>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</si>
  <si>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</si>
  <si>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</si>
  <si>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</si>
  <si>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</si>
  <si>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</si>
  <si>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</si>
  <si>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</si>
  <si>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</si>
  <si>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</si>
  <si>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</si>
  <si>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</si>
  <si>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</si>
  <si>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</si>
  <si>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</si>
  <si>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</si>
  <si>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</si>
  <si>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</si>
  <si>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</si>
  <si>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</si>
  <si>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</si>
  <si>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</si>
  <si>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</si>
  <si>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</si>
  <si>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</si>
  <si>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</si>
  <si>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</si>
  <si>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</si>
  <si>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</si>
  <si>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</si>
  <si>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</si>
  <si>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</si>
  <si>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</si>
  <si>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</si>
  <si>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</si>
  <si>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</si>
  <si>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</si>
  <si>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</si>
  <si>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</si>
  <si>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</si>
  <si>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</si>
  <si>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</si>
  <si>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</si>
  <si>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</si>
  <si>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</si>
  <si>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</si>
  <si>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</si>
  <si>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</si>
  <si>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</si>
  <si>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</si>
  <si>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</si>
  <si>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</si>
  <si>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</si>
  <si>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</si>
  <si>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</si>
  <si>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</si>
  <si>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</si>
  <si>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</si>
  <si>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</si>
  <si>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</si>
  <si>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</si>
  <si>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</si>
  <si>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</si>
  <si>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</si>
  <si>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</si>
  <si>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</si>
  <si>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</si>
  <si>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</si>
  <si>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</si>
  <si>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</si>
  <si>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</si>
  <si>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</si>
  <si>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</si>
  <si>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</si>
  <si>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</si>
  <si>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</si>
  <si>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</si>
  <si>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</si>
  <si>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</si>
  <si>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</si>
  <si>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</si>
  <si>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</si>
  <si>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</si>
  <si>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</si>
  <si>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</si>
  <si>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</si>
  <si>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</si>
  <si>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</si>
  <si>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</si>
  <si>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</si>
  <si>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</si>
  <si>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</si>
  <si>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</si>
  <si>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</si>
  <si>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</si>
  <si>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</si>
  <si>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</si>
  <si>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</si>
  <si>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</si>
  <si>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</si>
  <si>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</si>
  <si>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</si>
  <si>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</si>
  <si>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</si>
  <si>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</si>
  <si>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</si>
  <si>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</si>
  <si>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</si>
  <si>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</si>
  <si>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</si>
  <si>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</si>
  <si>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</si>
  <si>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</si>
  <si>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</si>
  <si>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</si>
  <si>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</si>
  <si>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</si>
  <si>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</si>
  <si>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</si>
  <si>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</si>
  <si>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</si>
  <si>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</si>
  <si>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</si>
  <si>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</si>
  <si>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</si>
  <si>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</si>
  <si>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</si>
  <si>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</si>
  <si>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</si>
  <si>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</si>
  <si>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</si>
  <si>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</si>
  <si>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</si>
  <si>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</si>
  <si>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</si>
  <si>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</si>
  <si>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</si>
  <si>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</si>
  <si>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</si>
  <si>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</si>
  <si>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</si>
  <si>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</si>
  <si>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</si>
  <si>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</si>
  <si>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</si>
  <si>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</si>
  <si>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</si>
  <si>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</si>
  <si>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</si>
  <si>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</si>
  <si>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</si>
  <si>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</si>
  <si>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</si>
  <si>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</si>
  <si>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</si>
  <si>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</si>
  <si>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</si>
  <si>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</si>
  <si>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</si>
  <si>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</si>
  <si>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</si>
  <si>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</si>
  <si>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</si>
  <si>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</si>
  <si>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</si>
  <si>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</si>
  <si>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</si>
  <si>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</si>
  <si>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</si>
  <si>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</si>
  <si>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</si>
  <si>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</si>
  <si>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</si>
  <si>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</si>
  <si>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</si>
  <si>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</si>
  <si>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</si>
  <si>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</si>
  <si>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</si>
  <si>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</si>
  <si>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</si>
  <si>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</si>
  <si>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</si>
  <si>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</si>
  <si>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</si>
  <si>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</si>
  <si>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</si>
  <si>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</si>
  <si>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</si>
  <si>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</si>
  <si>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</si>
  <si>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</si>
  <si>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</si>
  <si>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</si>
  <si>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</si>
  <si>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</si>
  <si>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</si>
  <si>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</si>
  <si>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</si>
  <si>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</si>
  <si>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</si>
  <si>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</si>
  <si>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</si>
  <si>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</si>
  <si>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</si>
  <si>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</si>
  <si>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</si>
  <si>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</si>
  <si>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</si>
  <si>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</si>
  <si>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</si>
  <si>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</si>
  <si>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</si>
  <si>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</si>
  <si>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</si>
  <si>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</si>
  <si>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</si>
  <si>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</si>
  <si>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</si>
  <si>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</si>
  <si>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</si>
  <si>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</si>
  <si>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</si>
  <si>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</si>
  <si>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</si>
  <si>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</si>
  <si>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</si>
  <si>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</si>
  <si>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</si>
  <si>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</si>
  <si>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</si>
  <si>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</si>
  <si>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</si>
  <si>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</si>
  <si>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</si>
  <si>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</si>
  <si>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</si>
  <si>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</si>
  <si>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</si>
  <si>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</si>
  <si>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</si>
  <si>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</si>
  <si>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</si>
  <si>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</si>
  <si>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</si>
  <si>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</si>
  <si>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</si>
  <si>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</si>
  <si>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</si>
  <si>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</si>
  <si>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</si>
  <si>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</si>
  <si>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</si>
  <si>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</si>
  <si>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</si>
  <si>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</si>
  <si>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</si>
  <si>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</si>
  <si>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</si>
  <si>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</si>
  <si>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</si>
  <si>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</si>
  <si>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</si>
  <si>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</si>
  <si>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</si>
  <si>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</si>
  <si>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</si>
  <si>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</si>
  <si>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</si>
  <si>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</si>
  <si>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</si>
  <si>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</si>
  <si>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</si>
  <si>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</si>
  <si>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</si>
  <si>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</si>
  <si>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</si>
  <si>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</si>
  <si>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</si>
  <si>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</si>
  <si>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</si>
  <si>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</si>
  <si>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</si>
  <si>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</si>
  <si>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</si>
  <si>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</si>
  <si>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</si>
  <si>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</si>
  <si>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</si>
  <si>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</si>
  <si>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</si>
  <si>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</si>
  <si>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</si>
  <si>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</si>
  <si>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</si>
  <si>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</si>
  <si>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</si>
  <si>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</si>
  <si>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</si>
  <si>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</si>
  <si>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</si>
  <si>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</si>
  <si>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</si>
  <si>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</si>
  <si>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</si>
  <si>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</si>
  <si>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</si>
  <si>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</si>
  <si>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</si>
  <si>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</si>
  <si>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</si>
  <si>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</si>
  <si>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</si>
  <si>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</si>
  <si>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</si>
  <si>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</si>
  <si>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</si>
  <si>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</si>
  <si>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</si>
  <si>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</si>
  <si>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</si>
  <si>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</si>
  <si>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</si>
  <si>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</si>
  <si>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</si>
  <si>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</si>
  <si>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</si>
  <si>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</si>
  <si>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</si>
  <si>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</si>
  <si>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</si>
  <si>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</si>
  <si>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</si>
  <si>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</si>
  <si>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</si>
  <si>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</si>
  <si>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</si>
  <si>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</si>
  <si>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</si>
  <si>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</si>
  <si>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</si>
  <si>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</si>
  <si>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</si>
  <si>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</si>
  <si>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</si>
  <si>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</si>
  <si>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</si>
  <si>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</si>
  <si>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</si>
  <si>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</si>
  <si>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</si>
  <si>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</si>
  <si>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</si>
  <si>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</si>
  <si>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</si>
  <si>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</si>
  <si>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</si>
  <si>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</si>
  <si>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</si>
  <si>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</si>
  <si>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</si>
  <si>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</si>
  <si>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</si>
  <si>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</si>
  <si>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</si>
  <si>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</si>
  <si>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</si>
  <si>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</si>
  <si>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</si>
  <si>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</si>
  <si>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</si>
  <si>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</si>
  <si>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</si>
  <si>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</si>
  <si>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</si>
  <si>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</si>
  <si>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</si>
  <si>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</si>
  <si>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</si>
  <si>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</si>
  <si>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</si>
  <si>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</si>
  <si>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</si>
  <si>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</si>
  <si>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</si>
  <si>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</si>
  <si>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</si>
  <si>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</si>
  <si>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</si>
  <si>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</si>
  <si>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</si>
  <si>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</si>
  <si>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</si>
  <si>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</si>
  <si>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</si>
  <si>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</si>
  <si>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</si>
  <si>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</si>
  <si>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</si>
  <si>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</si>
  <si>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</si>
  <si>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</si>
  <si>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</si>
  <si>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</si>
  <si>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</si>
  <si>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</si>
  <si>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</si>
  <si>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</si>
  <si>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</si>
  <si>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</si>
  <si>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</si>
  <si>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</si>
  <si>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</si>
  <si>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</si>
  <si>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</si>
  <si>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</si>
  <si>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</si>
  <si>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</si>
  <si>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</si>
  <si>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</si>
  <si>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</si>
  <si>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</si>
  <si>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</si>
  <si>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</si>
  <si>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</si>
  <si>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</si>
  <si>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</si>
  <si>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</si>
  <si>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</si>
  <si>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</si>
  <si>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</si>
  <si>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</si>
  <si>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</si>
  <si>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</si>
  <si>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</si>
  <si>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</si>
  <si>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</si>
  <si>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</si>
  <si>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</si>
  <si>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</si>
  <si>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</si>
  <si>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</si>
  <si>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</si>
  <si>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</si>
  <si>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</si>
  <si>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</si>
  <si>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</si>
  <si>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</si>
  <si>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</si>
  <si>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</si>
  <si>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</si>
  <si>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</si>
  <si>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</si>
  <si>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</si>
  <si>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</si>
  <si>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</si>
  <si>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</si>
  <si>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</si>
  <si>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</si>
  <si>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</si>
  <si>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</si>
  <si>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</si>
  <si>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</si>
  <si>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</si>
  <si>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</si>
  <si>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</si>
  <si>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</si>
  <si>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</si>
  <si>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</si>
  <si>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</si>
  <si>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</si>
  <si>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</si>
  <si>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</si>
  <si>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</si>
  <si>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</si>
  <si>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</si>
  <si>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</si>
  <si>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</si>
  <si>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</si>
  <si>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</si>
  <si>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</si>
  <si>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</si>
  <si>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</si>
  <si>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</si>
  <si>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</si>
  <si>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</si>
  <si>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</si>
  <si>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</si>
  <si>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</si>
  <si>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</si>
  <si>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</si>
  <si>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</si>
  <si>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</si>
  <si>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</si>
  <si>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</si>
  <si>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</si>
  <si>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</si>
  <si>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</si>
  <si>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</si>
  <si>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</si>
  <si>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</si>
  <si>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</si>
  <si>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</si>
  <si>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</si>
  <si>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</si>
  <si>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</si>
  <si>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</si>
  <si>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</si>
  <si>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</si>
  <si>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</si>
  <si>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</si>
  <si>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</si>
  <si>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</si>
  <si>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</si>
  <si>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</si>
  <si>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</si>
  <si>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</si>
  <si>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</si>
  <si>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</si>
  <si>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</si>
  <si>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</si>
  <si>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</si>
  <si>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</si>
  <si>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</si>
  <si>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</si>
  <si>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</si>
  <si>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</si>
  <si>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</si>
  <si>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</si>
  <si>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</si>
  <si>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</si>
  <si>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</si>
  <si>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</si>
  <si>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</si>
  <si>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</si>
  <si>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</si>
  <si>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</si>
  <si>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</si>
  <si>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</si>
  <si>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</si>
  <si>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</si>
  <si>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</si>
  <si>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</si>
  <si>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</si>
  <si>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</si>
  <si>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</si>
  <si>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</si>
  <si>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</si>
  <si>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</si>
  <si>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</si>
  <si>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</si>
  <si>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</si>
  <si>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</si>
  <si>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</si>
  <si>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</si>
  <si>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</si>
  <si>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</si>
  <si>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</si>
  <si>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</si>
  <si>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</si>
  <si>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</si>
  <si>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</si>
  <si>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</si>
  <si>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</si>
  <si>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</si>
  <si>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</si>
  <si>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</si>
  <si>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</si>
  <si>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</si>
  <si>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</si>
  <si>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</si>
  <si>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</si>
  <si>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</si>
  <si>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</si>
  <si>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</si>
  <si>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</si>
  <si>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</si>
  <si>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</si>
  <si>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</si>
  <si>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</si>
  <si>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</si>
  <si>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</si>
  <si>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</si>
  <si>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</si>
  <si>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</si>
  <si>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</si>
  <si>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</si>
  <si>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</si>
  <si>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</si>
  <si>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</si>
  <si>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</si>
  <si>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</si>
  <si>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</si>
  <si>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</si>
  <si>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</si>
  <si>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</si>
  <si>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</si>
  <si>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</si>
  <si>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</si>
  <si>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</si>
  <si>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</si>
  <si>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</si>
  <si>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</si>
  <si>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</si>
  <si>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</si>
  <si>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</si>
  <si>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</si>
  <si>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</si>
  <si>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</si>
  <si>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</si>
  <si>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</si>
  <si>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</si>
  <si>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</si>
  <si>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</si>
  <si>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</si>
  <si>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</si>
  <si>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</si>
  <si>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</si>
  <si>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</si>
  <si>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</si>
  <si>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</si>
  <si>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</si>
  <si>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</si>
  <si>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</si>
  <si>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</si>
  <si>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</si>
  <si>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</si>
  <si>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</si>
  <si>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</si>
  <si>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</si>
  <si>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</si>
  <si>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</si>
  <si>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</si>
  <si>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</si>
  <si>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</si>
  <si>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</si>
  <si>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</si>
  <si>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</si>
  <si>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</si>
  <si>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</si>
  <si>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</si>
  <si>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</si>
  <si>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</si>
  <si>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</si>
  <si>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</si>
  <si>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</si>
  <si>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</si>
  <si>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</si>
  <si>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</si>
  <si>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</si>
  <si>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</si>
  <si>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</si>
  <si>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</si>
  <si>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</si>
  <si>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</si>
  <si>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</si>
  <si>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</si>
  <si>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</si>
  <si>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</si>
  <si>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</si>
  <si>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</si>
  <si>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</si>
  <si>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</si>
  <si>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</si>
  <si>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</si>
  <si>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</si>
  <si>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</si>
  <si>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</si>
  <si>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</si>
  <si>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</si>
  <si>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</si>
  <si>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</si>
  <si>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</si>
  <si>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</si>
  <si>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</si>
  <si>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</si>
  <si>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</si>
  <si>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</si>
  <si>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</si>
  <si>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</si>
  <si>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</si>
  <si>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</si>
  <si>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</si>
  <si>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</si>
  <si>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</si>
  <si>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</si>
  <si>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</si>
  <si>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</si>
  <si>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</si>
  <si>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</si>
  <si>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</si>
  <si>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</si>
  <si>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</si>
  <si>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</si>
  <si>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</si>
  <si>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</si>
  <si>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</si>
  <si>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</si>
  <si>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</si>
  <si>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</si>
  <si>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</si>
  <si>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</si>
  <si>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</si>
  <si>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</si>
  <si>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</si>
  <si>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</si>
  <si>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</si>
  <si>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</si>
  <si>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</si>
  <si>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</si>
  <si>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</si>
  <si>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</si>
  <si>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</si>
  <si>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</si>
  <si>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</si>
  <si>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</si>
  <si>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</si>
  <si>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</si>
  <si>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</si>
  <si>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</si>
  <si>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</si>
  <si>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</si>
  <si>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</si>
  <si>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</si>
  <si>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</si>
  <si>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</si>
  <si>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</si>
  <si>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</si>
  <si>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</si>
  <si>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</si>
  <si>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</si>
  <si>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</si>
  <si>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</si>
  <si>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</si>
  <si>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</si>
  <si>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</si>
  <si>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</si>
  <si>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</si>
  <si>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</si>
  <si>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</si>
  <si>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</si>
  <si>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</si>
  <si>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</si>
  <si>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</si>
  <si>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</si>
  <si>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</si>
  <si>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</si>
  <si>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</si>
  <si>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</si>
  <si>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</si>
  <si>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</si>
  <si>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</si>
  <si>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</si>
  <si>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</si>
  <si>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</si>
  <si>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</si>
  <si>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</si>
  <si>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</si>
  <si>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</si>
  <si>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</si>
  <si>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</si>
  <si>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</si>
  <si>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</si>
  <si>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</si>
  <si>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</si>
  <si>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</si>
  <si>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</si>
  <si>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</si>
  <si>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</si>
  <si>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</si>
  <si>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</si>
  <si>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</si>
  <si>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</si>
  <si>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</si>
  <si>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</si>
  <si>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</si>
  <si>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</si>
  <si>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</si>
  <si>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</si>
  <si>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</si>
  <si>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</si>
  <si>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</si>
  <si>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</si>
  <si>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</si>
  <si>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</si>
  <si>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</si>
  <si>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</si>
  <si>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</si>
  <si>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</si>
  <si>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</si>
  <si>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</si>
  <si>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</si>
  <si>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</si>
  <si>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</si>
  <si>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</si>
  <si>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</si>
  <si>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</si>
  <si>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</si>
  <si>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</si>
  <si>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</si>
  <si>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</si>
  <si>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</si>
  <si>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</si>
  <si>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</si>
  <si>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</si>
  <si>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</si>
  <si>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</si>
  <si>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</si>
  <si>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</si>
  <si>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</si>
  <si>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</si>
  <si>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</si>
  <si>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</si>
  <si>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</si>
  <si>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</si>
  <si>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</si>
  <si>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</si>
  <si>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</si>
  <si>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</si>
  <si>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</si>
  <si>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</si>
  <si>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</si>
  <si>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</si>
  <si>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</si>
  <si>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</si>
  <si>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</si>
  <si>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</si>
  <si>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</si>
  <si>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</si>
  <si>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</si>
  <si>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</si>
  <si>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</si>
  <si>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</si>
  <si>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</si>
  <si>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</si>
  <si>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</si>
  <si>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</si>
  <si>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</si>
  <si>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</si>
  <si>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</si>
  <si>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</si>
  <si>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</si>
  <si>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</si>
  <si>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</si>
  <si>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</si>
  <si>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</si>
  <si>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</si>
  <si>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</si>
  <si>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</si>
  <si>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</si>
  <si>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</si>
  <si>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</si>
  <si>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</si>
  <si>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</si>
  <si>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</si>
  <si>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</si>
  <si>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</si>
  <si>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</si>
  <si>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</si>
  <si>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</si>
  <si>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</si>
  <si>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</si>
  <si>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</si>
  <si>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</si>
  <si>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</si>
  <si>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</si>
  <si>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</si>
  <si>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</si>
  <si>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</si>
  <si>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</si>
  <si>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</si>
  <si>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</si>
  <si>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</si>
  <si>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</si>
  <si>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</si>
  <si>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</si>
  <si>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</si>
  <si>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</si>
  <si>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</si>
  <si>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</si>
  <si>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</si>
  <si>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</si>
  <si>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</si>
  <si>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</si>
  <si>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</si>
  <si>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</si>
  <si>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</si>
  <si>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</si>
  <si>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</si>
  <si>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</si>
  <si>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</si>
  <si>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</si>
  <si>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</si>
  <si>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</si>
  <si>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</si>
  <si>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</si>
  <si>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</si>
  <si>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</si>
  <si>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</si>
  <si>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</si>
  <si>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</si>
  <si>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</si>
  <si>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</si>
  <si>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</si>
  <si>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</si>
  <si>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</si>
  <si>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</si>
  <si>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</si>
  <si>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</si>
  <si>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</si>
  <si>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</si>
  <si>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</si>
  <si>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</si>
  <si>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</si>
  <si>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</si>
  <si>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</si>
  <si>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</si>
  <si>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</si>
  <si>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</si>
  <si>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</si>
  <si>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</si>
  <si>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</si>
  <si>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</si>
  <si>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</si>
  <si>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</si>
  <si>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</si>
  <si>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</si>
  <si>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</si>
  <si>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</si>
  <si>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</si>
  <si>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</si>
  <si>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</si>
  <si>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</si>
  <si>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</si>
  <si>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</si>
  <si>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</si>
  <si>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</si>
  <si>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</si>
  <si>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</si>
  <si>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</si>
  <si>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</si>
  <si>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</si>
  <si>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</si>
  <si>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</si>
  <si>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</si>
  <si>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</si>
  <si>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</si>
  <si>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</si>
  <si>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</si>
  <si>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</si>
  <si>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</si>
  <si>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</si>
  <si>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</si>
  <si>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</si>
  <si>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</si>
  <si>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</si>
  <si>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</si>
  <si>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</si>
  <si>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</si>
  <si>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</si>
  <si>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</si>
  <si>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</si>
  <si>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</si>
  <si>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</si>
  <si>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</si>
  <si>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</si>
  <si>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</si>
  <si>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</si>
  <si>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</si>
  <si>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</si>
  <si>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</si>
  <si>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</si>
  <si>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</si>
  <si>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</si>
  <si>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</si>
  <si>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</si>
  <si>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</si>
  <si>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</si>
  <si>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</si>
  <si>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</si>
  <si>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</si>
  <si>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</si>
  <si>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</si>
  <si>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</si>
  <si>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</si>
  <si>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</si>
  <si>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</si>
  <si>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</si>
  <si>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</si>
  <si>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</si>
  <si>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</si>
  <si>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</si>
  <si>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</si>
  <si>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</si>
  <si>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</si>
  <si>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</si>
  <si>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</si>
  <si>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</si>
  <si>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</si>
  <si>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</si>
  <si>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</si>
  <si>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</si>
  <si>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</si>
  <si>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</si>
  <si>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</si>
  <si>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</si>
  <si>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</si>
  <si>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</si>
  <si>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</si>
  <si>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</si>
  <si>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</si>
  <si>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</si>
  <si>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</si>
  <si>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</si>
  <si>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</si>
  <si>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</si>
  <si>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</si>
  <si>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</si>
  <si>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</si>
  <si>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</si>
  <si>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</si>
  <si>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</si>
  <si>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</si>
  <si>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</si>
  <si>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</si>
  <si>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</si>
  <si>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</si>
  <si>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</si>
  <si>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</si>
  <si>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</si>
  <si>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</si>
  <si>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</si>
  <si>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</si>
  <si>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</si>
  <si>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</si>
  <si>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</si>
  <si>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</si>
  <si>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</si>
  <si>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</si>
  <si>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</si>
  <si>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</si>
  <si>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</si>
  <si>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</si>
  <si>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</si>
  <si>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</si>
  <si>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</si>
  <si>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</si>
  <si>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</si>
  <si>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</si>
  <si>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</si>
  <si>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</si>
  <si>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</si>
  <si>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</si>
  <si>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</si>
  <si>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</si>
  <si>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</si>
  <si>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</si>
  <si>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</si>
  <si>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</si>
  <si>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</si>
  <si>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</si>
  <si>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</si>
  <si>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</si>
  <si>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</si>
  <si>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</si>
  <si>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</si>
  <si>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</si>
  <si>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</si>
  <si>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</si>
  <si>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</si>
  <si>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</si>
  <si>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</si>
  <si>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</si>
  <si>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</si>
  <si>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</si>
  <si>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</si>
  <si>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</si>
  <si>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</si>
  <si>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</si>
  <si>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</si>
  <si>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</si>
  <si>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</si>
  <si>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</si>
  <si>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</si>
  <si>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</si>
  <si>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</si>
  <si>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</si>
  <si>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</si>
  <si>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</si>
  <si>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</si>
  <si>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</si>
  <si>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</si>
  <si>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</si>
  <si>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</si>
  <si>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</si>
  <si>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</si>
  <si>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</si>
  <si>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</si>
  <si>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</si>
  <si>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</si>
  <si>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</si>
  <si>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</si>
  <si>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</si>
  <si>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</si>
  <si>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</si>
  <si>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</si>
  <si>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</si>
  <si>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</si>
  <si>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</si>
  <si>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</si>
  <si>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</si>
  <si>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</si>
  <si>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</si>
  <si>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</si>
  <si>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</si>
  <si>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</si>
  <si>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</si>
  <si>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</si>
  <si>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</si>
  <si>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</si>
  <si>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</si>
  <si>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</si>
  <si>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</si>
  <si>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</si>
  <si>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</si>
  <si>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</si>
  <si>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</si>
  <si>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</si>
  <si>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</si>
  <si>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</si>
  <si>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</si>
  <si>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</si>
  <si>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</si>
  <si>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</si>
  <si>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</si>
  <si>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</si>
  <si>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</si>
  <si>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</si>
  <si>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</si>
  <si>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</si>
  <si>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</si>
  <si>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</si>
  <si>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</si>
  <si>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</si>
  <si>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</si>
  <si>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</si>
  <si>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</si>
  <si>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</si>
  <si>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</si>
  <si>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</si>
  <si>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</si>
  <si>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</si>
  <si>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</si>
  <si>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</si>
  <si>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</si>
  <si>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</si>
  <si>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</si>
  <si>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</si>
  <si>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</si>
  <si>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</si>
  <si>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</si>
  <si>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</si>
  <si>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</si>
  <si>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</si>
  <si>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</si>
  <si>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</si>
  <si>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</si>
  <si>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</si>
  <si>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</si>
  <si>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</si>
  <si>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</si>
  <si>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</si>
  <si>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</si>
  <si>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</si>
  <si>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</si>
  <si>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</si>
  <si>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</si>
  <si>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</si>
  <si>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</si>
  <si>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</si>
  <si>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</si>
  <si>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</si>
  <si>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</si>
  <si>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</si>
  <si>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</si>
  <si>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</si>
  <si>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</si>
  <si>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</si>
  <si>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</si>
  <si>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</si>
  <si>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</si>
  <si>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</si>
  <si>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</si>
  <si>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</si>
  <si>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</si>
  <si>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</si>
  <si>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</si>
  <si>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</si>
  <si>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</si>
  <si>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</si>
  <si>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</si>
  <si>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</si>
  <si>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</si>
  <si>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</si>
  <si>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</si>
  <si>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</si>
  <si>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</si>
  <si>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</si>
  <si>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</si>
  <si>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</si>
  <si>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</si>
  <si>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</si>
  <si>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</si>
  <si>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</si>
  <si>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</si>
  <si>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</si>
  <si>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</si>
  <si>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</si>
  <si>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</si>
  <si>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</si>
  <si>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</si>
  <si>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</si>
  <si>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</si>
  <si>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</si>
  <si>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</si>
  <si>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</si>
  <si>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</si>
  <si>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</si>
  <si>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</si>
  <si>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</si>
  <si>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</si>
  <si>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</si>
  <si>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</si>
  <si>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</si>
  <si>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</si>
  <si>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</si>
  <si>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</si>
  <si>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</si>
  <si>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</si>
  <si>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</si>
  <si>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</si>
  <si>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</si>
  <si>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</si>
  <si>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</si>
  <si>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</si>
  <si>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</si>
  <si>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</si>
  <si>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</si>
  <si>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</si>
  <si>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</si>
  <si>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</si>
  <si>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</si>
  <si>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</si>
  <si>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</si>
  <si>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</si>
  <si>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</si>
  <si>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</si>
  <si>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</si>
  <si>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</si>
  <si>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</si>
  <si>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</si>
  <si>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</si>
  <si>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</si>
  <si>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</si>
  <si>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</si>
  <si>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</si>
  <si>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</si>
  <si>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</si>
  <si>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</si>
  <si>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</si>
  <si>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</si>
  <si>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</si>
  <si>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</si>
  <si>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</si>
  <si>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</si>
  <si>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</si>
  <si>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</si>
  <si>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</si>
  <si>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</si>
  <si>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</si>
  <si>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</si>
  <si>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</si>
  <si>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</si>
  <si>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</si>
  <si>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</si>
  <si>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</si>
  <si>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</si>
  <si>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</si>
  <si>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</si>
  <si>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</si>
  <si>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</si>
  <si>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</si>
  <si>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</si>
  <si>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</si>
  <si>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</si>
  <si>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</si>
  <si>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</si>
  <si>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</si>
  <si>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</si>
  <si>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</si>
  <si>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</si>
  <si>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</si>
  <si>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</si>
  <si>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</si>
  <si>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</si>
  <si>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</si>
  <si>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</si>
  <si>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</si>
  <si>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</si>
  <si>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</si>
  <si>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</si>
  <si>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</si>
  <si>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</si>
  <si>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</si>
  <si>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</si>
  <si>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</si>
  <si>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</si>
  <si>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</si>
  <si>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</si>
  <si>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</si>
  <si>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</si>
  <si>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</si>
  <si>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</si>
  <si>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</si>
  <si>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</si>
  <si>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</si>
  <si>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</si>
  <si>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</si>
  <si>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</si>
  <si>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</si>
  <si>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</si>
  <si>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</si>
  <si>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</si>
  <si>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</si>
  <si>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</si>
  <si>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</si>
  <si>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</si>
  <si>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</si>
  <si>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</si>
  <si>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</si>
  <si>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</si>
  <si>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</si>
  <si>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</si>
  <si>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</si>
  <si>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</si>
  <si>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</si>
  <si>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</si>
  <si>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</si>
  <si>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</si>
  <si>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</si>
  <si>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</si>
  <si>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</si>
  <si>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</si>
  <si>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</si>
  <si>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</si>
  <si>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</si>
  <si>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</si>
  <si>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</si>
  <si>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</si>
  <si>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</si>
  <si>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</si>
  <si>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</si>
  <si>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</si>
  <si>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</si>
  <si>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</si>
  <si>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</si>
  <si>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</si>
  <si>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</si>
  <si>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</si>
  <si>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</si>
  <si>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</si>
  <si>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</si>
  <si>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</si>
  <si>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</si>
  <si>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</si>
  <si>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</si>
  <si>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</si>
  <si>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</si>
  <si>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</si>
  <si>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</si>
  <si>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</si>
  <si>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</si>
  <si>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</si>
  <si>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</si>
  <si>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</si>
  <si>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</si>
  <si>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</si>
  <si>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</si>
  <si>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</si>
  <si>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</si>
  <si>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</si>
  <si>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</si>
  <si>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</si>
  <si>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</si>
  <si>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</si>
  <si>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</si>
  <si>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</si>
  <si>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</si>
  <si>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</si>
  <si>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</si>
  <si>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</si>
  <si>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</si>
  <si>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</si>
  <si>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</si>
  <si>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</si>
  <si>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</si>
  <si>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</si>
  <si>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</si>
  <si>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</si>
  <si>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</si>
  <si>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</si>
  <si>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</si>
  <si>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</si>
  <si>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</si>
  <si>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</si>
  <si>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</si>
  <si>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</si>
  <si>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</si>
  <si>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</si>
  <si>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</si>
  <si>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</si>
  <si>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</si>
  <si>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</si>
  <si>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</si>
  <si>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</si>
  <si>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</si>
  <si>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</si>
  <si>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</si>
  <si>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</si>
  <si>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</si>
  <si>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</si>
  <si>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</si>
  <si>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</si>
  <si>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</si>
  <si>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</si>
  <si>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</si>
  <si>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</si>
  <si>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</si>
  <si>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</si>
  <si>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</si>
  <si>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</si>
  <si>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</si>
  <si>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</si>
  <si>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</si>
  <si>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</si>
  <si>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</si>
  <si>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</si>
  <si>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</si>
  <si>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</si>
  <si>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</si>
  <si>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</si>
  <si>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</si>
  <si>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</si>
  <si>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</si>
  <si>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</si>
  <si>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</si>
  <si>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</si>
  <si>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</si>
  <si>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</si>
  <si>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</si>
  <si>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</si>
  <si>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</si>
  <si>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</si>
  <si>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</si>
  <si>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</si>
  <si>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</si>
  <si>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</si>
  <si>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</si>
  <si>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</si>
  <si>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</si>
  <si>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</si>
  <si>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</si>
  <si>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</si>
  <si>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</si>
  <si>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</si>
  <si>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</si>
  <si>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</si>
  <si>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</si>
  <si>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</si>
  <si>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</si>
  <si>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</si>
  <si>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</si>
  <si>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</si>
  <si>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</si>
  <si>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</si>
  <si>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</si>
  <si>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</si>
  <si>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</si>
  <si>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</si>
  <si>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</si>
  <si>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</si>
  <si>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</si>
  <si>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</si>
  <si>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</si>
  <si>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</si>
  <si>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</si>
  <si>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</si>
  <si>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</si>
  <si>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</si>
  <si>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</si>
  <si>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</si>
  <si>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</si>
  <si>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</si>
  <si>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</si>
  <si>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</si>
  <si>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</si>
  <si>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</si>
  <si>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</si>
  <si>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</si>
  <si>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</si>
  <si>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</si>
  <si>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</si>
  <si>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</si>
  <si>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</si>
  <si>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</si>
  <si>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</si>
  <si>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</si>
  <si>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</si>
  <si>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</si>
  <si>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</si>
  <si>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</si>
  <si>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</si>
  <si>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</si>
  <si>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</si>
  <si>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</si>
  <si>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</si>
  <si>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</si>
  <si>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</si>
  <si>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</si>
  <si>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</si>
  <si>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</si>
  <si>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</si>
  <si>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</si>
  <si>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</si>
  <si>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</si>
  <si>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</si>
  <si>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</si>
  <si>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</si>
  <si>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</si>
  <si>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</si>
  <si>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</si>
  <si>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</si>
  <si>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</si>
  <si>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</si>
  <si>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</si>
  <si>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</si>
  <si>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</si>
  <si>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</si>
  <si>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</si>
  <si>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</si>
  <si>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</si>
  <si>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</si>
  <si>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</si>
  <si>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</si>
  <si>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</si>
  <si>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</si>
  <si>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</si>
  <si>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</si>
  <si>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</si>
  <si>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</si>
  <si>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</si>
  <si>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</si>
  <si>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</si>
  <si>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</si>
  <si>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</si>
  <si>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</si>
  <si>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</si>
  <si>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</si>
  <si>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</si>
  <si>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</si>
  <si>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</si>
  <si>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</si>
  <si>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</si>
  <si>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</si>
  <si>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</si>
  <si>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</si>
  <si>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</si>
  <si>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</si>
  <si>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</si>
  <si>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</si>
  <si>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</si>
  <si>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</si>
  <si>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</si>
  <si>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</si>
  <si>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</si>
  <si>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</si>
  <si>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</si>
  <si>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</si>
  <si>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</si>
  <si>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</si>
  <si>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</si>
  <si>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</si>
  <si>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</si>
  <si>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</si>
  <si>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</si>
  <si>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</si>
  <si>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</si>
  <si>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</si>
  <si>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</si>
  <si>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</si>
  <si>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</si>
  <si>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</si>
  <si>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</si>
  <si>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</si>
  <si>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</si>
  <si>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</si>
  <si>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</si>
  <si>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</si>
  <si>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</si>
  <si>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</si>
  <si>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</si>
  <si>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</si>
  <si>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</si>
  <si>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</si>
  <si>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</si>
  <si>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</si>
  <si>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</si>
  <si>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</si>
  <si>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</si>
  <si>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</si>
  <si>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</si>
  <si>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</si>
  <si>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</si>
  <si>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</si>
  <si>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</si>
  <si>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</si>
  <si>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</si>
  <si>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</si>
  <si>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</si>
  <si>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</si>
  <si>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</si>
  <si>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</si>
  <si>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</si>
  <si>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</si>
  <si>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</si>
  <si>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</si>
  <si>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</si>
  <si>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</si>
  <si>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</si>
  <si>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</si>
  <si>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</si>
  <si>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</si>
  <si>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</si>
  <si>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</si>
  <si>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</si>
  <si>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</si>
  <si>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</si>
  <si>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</si>
  <si>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</si>
  <si>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</si>
  <si>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</si>
  <si>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</si>
  <si>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</si>
  <si>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</si>
  <si>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</si>
  <si>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</si>
  <si>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</si>
  <si>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</si>
  <si>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</si>
  <si>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</si>
  <si>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</si>
  <si>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</si>
  <si>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</si>
  <si>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</si>
  <si>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</si>
  <si>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</si>
  <si>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</si>
  <si>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</si>
  <si>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</si>
  <si>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</si>
  <si>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</si>
  <si>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</si>
  <si>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</si>
  <si>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</si>
  <si>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</si>
  <si>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</si>
  <si>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</si>
  <si>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</si>
  <si>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</si>
  <si>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</si>
  <si>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</si>
  <si>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</si>
  <si>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</si>
  <si>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</si>
  <si>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</si>
  <si>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</si>
  <si>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</si>
  <si>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</si>
  <si>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</si>
  <si>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</si>
  <si>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</si>
  <si>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</si>
  <si>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</si>
  <si>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</si>
  <si>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</si>
  <si>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</si>
  <si>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</si>
  <si>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</si>
  <si>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</si>
  <si>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</si>
  <si>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</si>
  <si>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</si>
  <si>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</si>
  <si>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</si>
  <si>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</si>
  <si>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</si>
  <si>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</si>
  <si>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</si>
  <si>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</si>
  <si>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</si>
  <si>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</si>
  <si>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</si>
  <si>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</si>
  <si>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</si>
  <si>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</si>
  <si>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</si>
  <si>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</si>
  <si>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</si>
  <si>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</si>
  <si>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</si>
  <si>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</si>
  <si>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</si>
  <si>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</si>
  <si>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</si>
  <si>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</si>
  <si>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</si>
  <si>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</si>
  <si>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</si>
  <si>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</si>
  <si>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</si>
  <si>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</si>
  <si>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</si>
  <si>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</si>
  <si>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</si>
  <si>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</si>
  <si>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</si>
  <si>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</si>
  <si>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</si>
  <si>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</si>
  <si>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</si>
  <si>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</si>
  <si>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</si>
  <si>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</si>
  <si>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</si>
  <si>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</si>
  <si>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</si>
  <si>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</si>
  <si>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</si>
  <si>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</si>
  <si>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</si>
  <si>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</si>
  <si>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</si>
  <si>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</si>
  <si>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</si>
  <si>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</si>
  <si>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</si>
  <si>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</si>
  <si>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</si>
  <si>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</si>
  <si>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</si>
  <si>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</si>
  <si>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</si>
  <si>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</si>
  <si>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</si>
  <si>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</si>
  <si>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</si>
  <si>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</si>
  <si>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</si>
  <si>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</si>
  <si>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</si>
  <si>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</si>
  <si>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</si>
  <si>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</si>
  <si>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</si>
  <si>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</si>
  <si>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</si>
  <si>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</si>
  <si>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</si>
  <si>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</si>
  <si>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</si>
  <si>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</si>
  <si>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</si>
  <si>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</si>
  <si>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</si>
  <si>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</si>
  <si>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</si>
  <si>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</si>
  <si>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</si>
  <si>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</si>
  <si>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</si>
  <si>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</si>
  <si>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</si>
  <si>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</si>
  <si>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</si>
  <si>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</si>
  <si>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</si>
  <si>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</si>
  <si>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</si>
  <si>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</si>
  <si>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</si>
  <si>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</si>
  <si>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</si>
  <si>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</si>
  <si>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</si>
  <si>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</si>
  <si>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</si>
  <si>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</si>
  <si>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</si>
  <si>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</si>
  <si>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</si>
  <si>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</si>
  <si>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</si>
  <si>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</si>
  <si>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</si>
  <si>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</si>
  <si>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</si>
  <si>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</si>
  <si>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</si>
  <si>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</si>
  <si>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</si>
  <si>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</si>
  <si>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</si>
  <si>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</si>
  <si>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</si>
  <si>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</si>
  <si>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</si>
  <si>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</si>
  <si>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</si>
  <si>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</si>
  <si>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</si>
  <si>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</si>
  <si>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</si>
  <si>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</si>
  <si>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</si>
  <si>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</si>
  <si>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</si>
  <si>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</si>
  <si>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</si>
  <si>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</si>
  <si>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</si>
  <si>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</si>
  <si>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</si>
  <si>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</si>
  <si>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</si>
  <si>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</si>
  <si>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</si>
  <si>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</si>
  <si>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</si>
  <si>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</si>
  <si>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</si>
  <si>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</si>
  <si>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</si>
  <si>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</si>
  <si>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</si>
  <si>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</si>
  <si>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</si>
  <si>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</si>
  <si>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</si>
  <si>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</si>
  <si>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</si>
  <si>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</si>
  <si>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</si>
  <si>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</si>
  <si>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</si>
  <si>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</si>
  <si>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</si>
  <si>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</si>
  <si>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</si>
  <si>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</si>
  <si>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</si>
  <si>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</si>
  <si>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</si>
  <si>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</si>
  <si>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</si>
  <si>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</si>
  <si>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</si>
  <si>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</si>
  <si>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</si>
  <si>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</si>
  <si>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</si>
  <si>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</si>
  <si>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</si>
  <si>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</si>
  <si>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</si>
  <si>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</si>
  <si>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</si>
  <si>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</si>
  <si>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</si>
  <si>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</si>
  <si>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</si>
  <si>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</si>
  <si>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</si>
  <si>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</si>
  <si>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</si>
  <si>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</si>
  <si>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</si>
  <si>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</si>
  <si>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</si>
  <si>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</si>
  <si>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</si>
  <si>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</si>
  <si>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</si>
  <si>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</si>
  <si>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</si>
  <si>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</si>
  <si>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</si>
  <si>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</si>
  <si>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</si>
  <si>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</si>
  <si>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</si>
  <si>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</si>
  <si>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</si>
  <si>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</si>
  <si>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</si>
  <si>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</si>
  <si>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</si>
  <si>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</si>
  <si>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</si>
  <si>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</si>
  <si>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</si>
  <si>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</si>
  <si>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</si>
  <si>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</si>
  <si>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</si>
  <si>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</si>
  <si>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</si>
  <si>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</si>
  <si>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</si>
  <si>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</si>
  <si>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</si>
  <si>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</si>
  <si>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</si>
  <si>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</si>
  <si>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</si>
  <si>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</si>
  <si>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</si>
  <si>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</si>
  <si>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</si>
  <si>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</si>
  <si>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</si>
  <si>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</si>
  <si>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</si>
  <si>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</si>
  <si>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</si>
  <si>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</si>
  <si>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</si>
  <si>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</si>
  <si>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</si>
  <si>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</si>
  <si>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</si>
  <si>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</si>
  <si>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</si>
  <si>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</si>
  <si>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</si>
  <si>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</si>
  <si>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</si>
  <si>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</si>
  <si>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</si>
  <si>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</si>
  <si>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</si>
  <si>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</si>
  <si>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</si>
  <si>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</si>
  <si>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</si>
  <si>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</si>
  <si>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</si>
  <si>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</si>
  <si>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</si>
  <si>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</si>
  <si>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</si>
  <si>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</si>
  <si>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</si>
  <si>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</si>
  <si>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</si>
  <si>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</si>
  <si>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</si>
  <si>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</si>
  <si>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</si>
  <si>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</si>
  <si>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</si>
  <si>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</si>
  <si>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</si>
  <si>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</si>
  <si>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</si>
  <si>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</si>
  <si>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</si>
  <si>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</si>
  <si>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</si>
  <si>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</si>
  <si>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</si>
  <si>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</si>
  <si>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</si>
  <si>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</si>
  <si>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</si>
  <si>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</si>
  <si>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</si>
  <si>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</si>
  <si>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</si>
  <si>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</si>
  <si>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</si>
  <si>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</si>
  <si>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</si>
  <si>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</si>
  <si>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</si>
  <si>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</si>
  <si>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</si>
  <si>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</si>
  <si>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</si>
  <si>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</si>
  <si>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</si>
  <si>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</si>
  <si>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</si>
  <si>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</si>
  <si>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</si>
  <si>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</si>
  <si>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</si>
  <si>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</si>
  <si>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</si>
  <si>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</si>
  <si>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</si>
  <si>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</si>
  <si>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</si>
  <si>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</si>
  <si>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</si>
  <si>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</si>
  <si>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</si>
  <si>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</si>
  <si>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</si>
  <si>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</si>
  <si>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</si>
  <si>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</si>
  <si>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</si>
  <si>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</si>
  <si>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</si>
  <si>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</si>
  <si>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</si>
  <si>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</si>
  <si>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</si>
  <si>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</si>
  <si>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</si>
  <si>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</si>
  <si>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</si>
  <si>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</si>
  <si>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</si>
  <si>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</si>
  <si>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</si>
  <si>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</si>
  <si>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</si>
  <si>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</si>
  <si>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</si>
  <si>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</si>
  <si>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</si>
  <si>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</si>
  <si>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</si>
  <si>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</si>
  <si>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</si>
  <si>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</si>
  <si>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</si>
  <si>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</si>
  <si>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</si>
  <si>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</si>
  <si>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</si>
  <si>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</si>
  <si>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</si>
  <si>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</si>
  <si>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</si>
  <si>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</si>
  <si>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</si>
  <si>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</si>
  <si>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</si>
  <si>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</si>
  <si>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</si>
  <si>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</si>
  <si>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</si>
  <si>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</si>
  <si>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</si>
  <si>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</si>
  <si>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</si>
  <si>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</si>
  <si>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</si>
  <si>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</si>
  <si>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</si>
  <si>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</si>
  <si>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</si>
  <si>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</si>
  <si>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</si>
  <si>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</si>
  <si>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</si>
  <si>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</si>
  <si>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</si>
  <si>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</si>
  <si>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</si>
  <si>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</si>
  <si>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</si>
  <si>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</si>
  <si>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</si>
  <si>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</si>
  <si>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</si>
  <si>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</si>
  <si>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</si>
  <si>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</si>
  <si>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</si>
  <si>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</si>
  <si>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</si>
  <si>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</si>
  <si>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</si>
  <si>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</si>
  <si>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</si>
  <si>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</si>
  <si>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</si>
  <si>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</si>
  <si>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</si>
  <si>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</si>
  <si>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</si>
  <si>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</si>
  <si>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</si>
  <si>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</si>
  <si>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</si>
  <si>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</si>
  <si>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</si>
  <si>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</si>
  <si>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</si>
  <si>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</si>
  <si>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</si>
  <si>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</si>
  <si>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</si>
  <si>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</si>
  <si>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</si>
  <si>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</si>
  <si>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</si>
  <si>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</si>
  <si>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</si>
  <si>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</si>
  <si>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</si>
  <si>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</si>
  <si>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</si>
  <si>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</si>
  <si>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</si>
  <si>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</si>
  <si>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</si>
  <si>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</si>
  <si>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</si>
  <si>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</si>
  <si>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</si>
  <si>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</si>
  <si>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</si>
  <si>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</si>
  <si>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</si>
  <si>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</si>
  <si>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</si>
  <si>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</si>
  <si>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</si>
  <si>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</si>
  <si>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</si>
  <si>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</si>
  <si>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</si>
  <si>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</si>
  <si>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</si>
  <si>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</si>
  <si>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</si>
  <si>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</si>
  <si>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</si>
  <si>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</si>
  <si>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</si>
  <si>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</si>
  <si>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</si>
  <si>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</si>
  <si>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</si>
  <si>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</si>
  <si>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</si>
  <si>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</si>
  <si>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</si>
  <si>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</si>
  <si>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</si>
  <si>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</si>
  <si>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</si>
  <si>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</si>
  <si>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</si>
  <si>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</si>
  <si>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</si>
  <si>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</si>
  <si>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</si>
  <si>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</si>
  <si>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</si>
  <si>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</si>
  <si>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</si>
  <si>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</si>
  <si>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</si>
  <si>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</si>
  <si>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</si>
  <si>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</si>
  <si>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</si>
  <si>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</si>
  <si>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</si>
  <si>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</si>
  <si>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</si>
  <si>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</si>
  <si>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</si>
  <si>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</si>
  <si>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</si>
  <si>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</si>
  <si>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</si>
  <si>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</si>
  <si>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</si>
  <si>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</si>
  <si>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</si>
  <si>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</si>
  <si>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</si>
  <si>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</si>
  <si>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</si>
  <si>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</si>
  <si>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</si>
  <si>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</si>
  <si>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</si>
  <si>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</si>
  <si>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</si>
  <si>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</si>
  <si>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</si>
  <si>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</si>
  <si>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</si>
  <si>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</si>
  <si>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</si>
  <si>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</si>
  <si>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</si>
  <si>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</si>
  <si>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</si>
  <si>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</si>
  <si>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</si>
  <si>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</si>
  <si>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</si>
  <si>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</si>
  <si>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</si>
  <si>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</si>
  <si>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</si>
  <si>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</si>
  <si>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</si>
  <si>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</si>
  <si>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</si>
  <si>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</si>
  <si>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</si>
  <si>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</si>
  <si>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</si>
  <si>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</si>
  <si>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</si>
  <si>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</si>
  <si>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</si>
  <si>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</si>
  <si>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</si>
  <si>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</si>
  <si>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</si>
  <si>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</si>
  <si>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</si>
  <si>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</si>
  <si>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</si>
  <si>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</si>
  <si>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</si>
  <si>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</si>
  <si>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</si>
  <si>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</si>
  <si>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</si>
  <si>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</si>
  <si>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</si>
  <si>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</si>
  <si>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</si>
  <si>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</si>
  <si>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</si>
  <si>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</si>
  <si>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</si>
  <si>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</si>
  <si>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</si>
  <si>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</si>
  <si>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</si>
  <si>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</si>
  <si>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</si>
  <si>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</si>
  <si>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</si>
  <si>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</si>
  <si>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</si>
  <si>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</si>
  <si>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</si>
  <si>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</si>
  <si>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</si>
  <si>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</si>
  <si>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</si>
  <si>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</si>
  <si>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</si>
  <si>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</si>
  <si>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</si>
  <si>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</si>
  <si>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</si>
  <si>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</si>
  <si>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</si>
  <si>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</si>
  <si>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</si>
  <si>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</si>
  <si>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</si>
  <si>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</si>
  <si>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</si>
  <si>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</si>
  <si>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</si>
  <si>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</si>
  <si>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</si>
  <si>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</si>
  <si>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</si>
  <si>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</si>
  <si>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</si>
  <si>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</si>
  <si>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</si>
  <si>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</si>
  <si>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</si>
  <si>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</si>
  <si>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</si>
  <si>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</si>
  <si>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</si>
  <si>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</si>
  <si>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</si>
  <si>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</si>
  <si>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</si>
  <si>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</si>
  <si>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</si>
  <si>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</si>
  <si>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</si>
  <si>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</si>
  <si>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</si>
  <si>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</si>
  <si>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</si>
  <si>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</si>
  <si>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</si>
  <si>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</si>
  <si>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</si>
  <si>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</si>
  <si>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</si>
  <si>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</si>
  <si>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</si>
  <si>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</si>
  <si>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</si>
  <si>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</si>
  <si>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</si>
  <si>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</si>
  <si>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</si>
  <si>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</si>
  <si>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</si>
  <si>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</si>
  <si>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</si>
  <si>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</si>
  <si>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</si>
  <si>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</si>
  <si>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</si>
  <si>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</si>
  <si>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</si>
  <si>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</si>
  <si>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</si>
  <si>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</si>
  <si>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</si>
  <si>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</si>
  <si>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</si>
  <si>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</si>
  <si>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</si>
  <si>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</si>
  <si>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</si>
  <si>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</si>
  <si>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</si>
  <si>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</si>
  <si>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</si>
  <si>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</si>
  <si>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</si>
  <si>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</si>
  <si>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</si>
  <si>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</si>
  <si>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</si>
  <si>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</si>
  <si>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</si>
  <si>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</si>
  <si>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</si>
  <si>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</si>
  <si>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</si>
  <si>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</si>
  <si>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</si>
  <si>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</si>
  <si>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</si>
  <si>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</si>
  <si>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</si>
  <si>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</si>
  <si>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</si>
  <si>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</si>
  <si>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</si>
  <si>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</si>
  <si>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</si>
  <si>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</si>
  <si>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</si>
  <si>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</si>
  <si>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</si>
  <si>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</si>
  <si>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</si>
  <si>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</si>
  <si>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</si>
  <si>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</si>
  <si>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</si>
  <si>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</si>
  <si>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</si>
  <si>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</si>
  <si>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</si>
  <si>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</si>
  <si>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</si>
  <si>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</si>
  <si>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</si>
  <si>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</si>
  <si>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</si>
  <si>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</si>
  <si>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</si>
  <si>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</si>
  <si>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</si>
  <si>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</si>
  <si>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</si>
  <si>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</si>
  <si>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</si>
  <si>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</si>
  <si>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</si>
  <si>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</si>
  <si>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</si>
  <si>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</si>
  <si>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</si>
  <si>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</si>
  <si>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</si>
  <si>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</si>
  <si>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</si>
  <si>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</si>
  <si>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</si>
  <si>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</si>
  <si>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</si>
  <si>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</si>
  <si>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</si>
  <si>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</si>
  <si>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</si>
  <si>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</si>
  <si>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</si>
  <si>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</si>
  <si>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</si>
  <si>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</si>
  <si>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</si>
  <si>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</si>
  <si>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</si>
  <si>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</si>
  <si>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</si>
  <si>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</si>
  <si>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</si>
  <si>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</si>
  <si>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</si>
  <si>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</si>
  <si>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</si>
  <si>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</si>
  <si>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</si>
  <si>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</si>
  <si>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</si>
  <si>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</si>
  <si>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</si>
  <si>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</si>
  <si>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</si>
  <si>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</si>
  <si>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</si>
  <si>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</si>
  <si>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</si>
  <si>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</si>
  <si>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</si>
  <si>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</si>
  <si>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</si>
  <si>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</si>
  <si>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</si>
  <si>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</si>
  <si>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</si>
  <si>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</si>
  <si>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</si>
  <si>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</si>
  <si>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</si>
  <si>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</si>
  <si>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</si>
  <si>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</si>
  <si>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</si>
  <si>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</si>
  <si>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</si>
  <si>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</si>
  <si>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</si>
  <si>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</si>
  <si>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</si>
  <si>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</si>
  <si>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</si>
  <si>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</si>
  <si>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</si>
  <si>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</si>
  <si>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</si>
  <si>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</si>
  <si>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</si>
  <si>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</si>
  <si>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</si>
  <si>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</si>
  <si>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</si>
  <si>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</si>
  <si>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</si>
  <si>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</si>
  <si>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</si>
  <si>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</si>
  <si>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</si>
  <si>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</si>
  <si>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</si>
  <si>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</si>
  <si>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</si>
  <si>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</si>
  <si>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</si>
  <si>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</si>
  <si>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</si>
  <si>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</si>
  <si>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</si>
  <si>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</si>
  <si>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</si>
  <si>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</si>
  <si>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</si>
  <si>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</si>
  <si>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</si>
  <si>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</si>
  <si>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</si>
  <si>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</si>
  <si>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</si>
  <si>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</si>
  <si>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</si>
  <si>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</si>
  <si>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</si>
  <si>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</si>
  <si>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</si>
  <si>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</si>
  <si>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</si>
  <si>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</si>
  <si>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</si>
  <si>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</si>
  <si>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</si>
  <si>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</si>
  <si>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</si>
  <si>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</si>
  <si>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</si>
  <si>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</si>
  <si>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</si>
  <si>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</si>
  <si>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</si>
  <si>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</si>
  <si>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</si>
  <si>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</si>
  <si>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</si>
  <si>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</si>
  <si>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</si>
  <si>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</si>
  <si>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</si>
  <si>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</si>
  <si>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</si>
  <si>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</si>
  <si>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</si>
  <si>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</si>
  <si>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</si>
  <si>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</si>
  <si>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</si>
  <si>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</si>
  <si>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</si>
  <si>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</si>
  <si>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</si>
  <si>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</si>
  <si>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</si>
  <si>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</si>
  <si>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</si>
  <si>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</si>
  <si>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</si>
  <si>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</si>
  <si>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</si>
  <si>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</si>
  <si>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</si>
  <si>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</si>
  <si>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</si>
  <si>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</si>
  <si>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</si>
  <si>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</si>
  <si>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</si>
  <si>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</si>
  <si>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</si>
  <si>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</si>
  <si>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</si>
  <si>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</si>
  <si>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</si>
  <si>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</si>
  <si>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</si>
  <si>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</si>
  <si>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</si>
  <si>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</si>
  <si>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</si>
  <si>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</si>
  <si>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</si>
  <si>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</si>
  <si>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</si>
  <si>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</si>
  <si>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</si>
  <si>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</si>
  <si>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</si>
  <si>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</si>
  <si>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</si>
  <si>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</si>
  <si>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</si>
  <si>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</si>
  <si>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</si>
  <si>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</si>
  <si>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</si>
  <si>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</si>
  <si>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</si>
  <si>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</si>
  <si>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</si>
  <si>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</si>
  <si>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</si>
  <si>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</si>
  <si>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</si>
  <si>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</si>
  <si>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</si>
  <si>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</si>
  <si>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</si>
  <si>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</si>
  <si>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</si>
  <si>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</si>
  <si>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</si>
  <si>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</si>
  <si>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</si>
  <si>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</si>
  <si>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</si>
  <si>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</si>
  <si>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</si>
  <si>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</si>
  <si>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</si>
  <si>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</si>
  <si>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</si>
  <si>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</si>
  <si>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</si>
  <si>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</si>
  <si>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</si>
  <si>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</si>
  <si>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</si>
  <si>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</si>
  <si>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</si>
  <si>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</si>
  <si>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</si>
  <si>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</si>
  <si>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</si>
  <si>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</si>
  <si>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</si>
  <si>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</si>
  <si>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</si>
  <si>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</si>
  <si>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</si>
  <si>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</si>
  <si>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</si>
  <si>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</si>
  <si>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</si>
  <si>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</si>
  <si>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</si>
  <si>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</si>
  <si>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</si>
  <si>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</si>
  <si>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</si>
  <si>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</si>
  <si>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</si>
  <si>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</si>
  <si>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</si>
  <si>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</si>
  <si>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</si>
  <si>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</si>
  <si>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</si>
  <si>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</si>
  <si>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</si>
  <si>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</si>
  <si>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</si>
  <si>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</si>
  <si>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</si>
  <si>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</si>
  <si>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</si>
  <si>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</si>
  <si>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</si>
  <si>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</si>
  <si>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</si>
  <si>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</si>
  <si>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</si>
  <si>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</si>
  <si>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</si>
  <si>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</si>
  <si>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</si>
  <si>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</si>
  <si>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</si>
  <si>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</si>
  <si>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</si>
  <si>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</si>
  <si>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</si>
  <si>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</si>
  <si>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</si>
  <si>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</si>
  <si>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</si>
  <si>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</si>
  <si>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</si>
  <si>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</si>
  <si>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</si>
  <si>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</si>
  <si>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</si>
  <si>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</si>
  <si>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</si>
  <si>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</si>
  <si>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</si>
  <si>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</si>
  <si>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</si>
  <si>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</si>
  <si>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</si>
  <si>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</si>
  <si>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</si>
  <si>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</si>
  <si>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</si>
  <si>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</si>
  <si>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</si>
  <si>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</si>
  <si>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</si>
  <si>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</si>
  <si>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</si>
  <si>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</si>
  <si>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</si>
  <si>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</si>
  <si>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</si>
  <si>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</si>
  <si>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</si>
  <si>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</si>
  <si>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</si>
  <si>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</si>
  <si>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</si>
  <si>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</si>
  <si>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</si>
  <si>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</si>
  <si>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</si>
  <si>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</si>
  <si>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</si>
  <si>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</si>
  <si>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</si>
  <si>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</si>
  <si>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</si>
  <si>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</si>
  <si>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</si>
  <si>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</si>
  <si>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</si>
  <si>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</si>
  <si>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</si>
  <si>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</si>
  <si>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</si>
  <si>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</si>
  <si>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</si>
  <si>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</si>
  <si>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</si>
  <si>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</si>
  <si>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</si>
  <si>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</si>
  <si>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</si>
  <si>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</si>
  <si>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</si>
  <si>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</si>
  <si>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</si>
  <si>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</si>
  <si>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</si>
  <si>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</si>
  <si>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</si>
  <si>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</si>
  <si>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</si>
  <si>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</si>
  <si>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</si>
  <si>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</si>
  <si>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</si>
  <si>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</si>
  <si>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</si>
  <si>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</si>
  <si>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</si>
  <si>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</si>
  <si>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</si>
  <si>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</si>
  <si>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</si>
  <si>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</si>
  <si>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</si>
  <si>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</si>
  <si>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</si>
  <si>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</si>
  <si>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</si>
  <si>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</si>
  <si>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</si>
  <si>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</si>
  <si>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</si>
  <si>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</si>
  <si>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</si>
  <si>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</si>
  <si>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</si>
  <si>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</si>
  <si>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</si>
  <si>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</si>
  <si>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</si>
  <si>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</si>
  <si>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</si>
  <si>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</si>
  <si>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</si>
  <si>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</si>
  <si>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</si>
  <si>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</si>
  <si>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</si>
  <si>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</si>
  <si>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</si>
  <si>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</si>
  <si>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</si>
  <si>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</si>
  <si>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</si>
  <si>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</si>
  <si>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</si>
  <si>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</si>
  <si>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</si>
  <si>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</si>
  <si>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</si>
  <si>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</si>
  <si>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</si>
  <si>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</si>
  <si>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</si>
  <si>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</si>
  <si>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</si>
  <si>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</si>
  <si>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</si>
  <si>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</si>
  <si>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</si>
  <si>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</si>
  <si>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</si>
  <si>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</si>
  <si>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</si>
  <si>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</si>
  <si>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</si>
  <si>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</si>
  <si>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</si>
  <si>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</si>
  <si>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</si>
  <si>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</si>
  <si>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</si>
  <si>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</si>
  <si>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</si>
  <si>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</si>
  <si>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</si>
  <si>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</si>
  <si>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</si>
  <si>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</si>
  <si>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</si>
  <si>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</si>
  <si>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</si>
  <si>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</si>
  <si>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</si>
  <si>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</si>
  <si>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</si>
  <si>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</si>
  <si>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</si>
  <si>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</si>
  <si>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</si>
  <si>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</si>
  <si>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</si>
  <si>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</si>
  <si>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</si>
  <si>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</si>
  <si>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</si>
  <si>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</si>
  <si>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</si>
  <si>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</si>
  <si>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</si>
  <si>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</si>
  <si>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</si>
  <si>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</si>
  <si>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</si>
  <si>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</si>
  <si>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</si>
  <si>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</si>
  <si>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</si>
  <si>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</si>
  <si>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</si>
  <si>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</si>
  <si>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</si>
  <si>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</si>
  <si>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</si>
  <si>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</si>
  <si>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</si>
  <si>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</si>
  <si>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</si>
  <si>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</si>
  <si>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</si>
  <si>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</si>
  <si>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</si>
  <si>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</si>
  <si>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</si>
  <si>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</si>
  <si>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</si>
  <si>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</si>
  <si>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</si>
  <si>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</si>
  <si>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</si>
  <si>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</si>
  <si>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</si>
  <si>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</si>
  <si>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</si>
  <si>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</si>
  <si>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</si>
  <si>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</si>
  <si>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</si>
  <si>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</si>
  <si>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</si>
  <si>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</si>
  <si>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</si>
  <si>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</si>
  <si>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</si>
  <si>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</si>
  <si>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</si>
  <si>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</si>
  <si>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</si>
  <si>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</si>
  <si>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</si>
  <si>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</si>
  <si>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</si>
  <si>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</si>
  <si>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</si>
  <si>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</si>
  <si>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</si>
  <si>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</si>
  <si>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</si>
  <si>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</si>
  <si>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</si>
  <si>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</si>
  <si>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</si>
  <si>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</si>
  <si>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</si>
  <si>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</si>
  <si>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</si>
  <si>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</si>
  <si>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</si>
  <si>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</si>
  <si>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</si>
  <si>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</si>
  <si>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</si>
  <si>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</si>
  <si>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</si>
  <si>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</si>
  <si>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</si>
  <si>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</si>
  <si>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</si>
  <si>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</si>
  <si>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</si>
  <si>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</si>
  <si>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</si>
  <si>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</si>
  <si>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</si>
  <si>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</si>
  <si>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</si>
  <si>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</si>
  <si>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</si>
  <si>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</si>
  <si>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</si>
  <si>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</si>
  <si>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</si>
  <si>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</si>
  <si>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</si>
  <si>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</si>
  <si>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</si>
  <si>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</si>
  <si>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</si>
  <si>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</si>
  <si>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</si>
  <si>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</si>
  <si>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</si>
  <si>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</si>
  <si>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</si>
  <si>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</si>
  <si>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</si>
  <si>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</si>
  <si>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</si>
  <si>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</si>
  <si>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</si>
  <si>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</si>
  <si>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</si>
  <si>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</si>
  <si>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</si>
  <si>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</si>
  <si>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</si>
  <si>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</si>
  <si>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</si>
  <si>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</si>
  <si>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</si>
  <si>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</si>
  <si>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</si>
  <si>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</si>
  <si>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</si>
  <si>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</si>
  <si>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</si>
  <si>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</si>
  <si>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</si>
  <si>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</si>
  <si>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</si>
  <si>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</si>
  <si>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</si>
  <si>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</si>
  <si>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</si>
  <si>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</si>
  <si>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</si>
  <si>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</si>
  <si>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</si>
  <si>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</si>
  <si>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</si>
  <si>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</si>
  <si>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</si>
  <si>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</si>
  <si>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</si>
  <si>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</si>
  <si>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</si>
  <si>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</si>
  <si>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</si>
  <si>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</si>
  <si>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</si>
  <si>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</si>
  <si>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</si>
  <si>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</si>
  <si>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</si>
  <si>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</si>
  <si>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</si>
  <si>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</si>
  <si>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</si>
  <si>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</si>
  <si>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</si>
  <si>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</si>
  <si>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</si>
  <si>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</si>
  <si>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</si>
  <si>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</si>
  <si>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</si>
  <si>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</si>
  <si>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</si>
  <si>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</si>
  <si>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</si>
  <si>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</si>
  <si>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</si>
  <si>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</si>
  <si>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</si>
  <si>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</si>
  <si>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</si>
  <si>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</si>
  <si>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</si>
  <si>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</si>
  <si>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</si>
  <si>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</si>
  <si>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</si>
  <si>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</si>
  <si>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</si>
  <si>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</si>
  <si>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</si>
  <si>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</si>
  <si>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</si>
  <si>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</si>
  <si>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</si>
  <si>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</si>
  <si>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</si>
  <si>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</si>
  <si>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</si>
  <si>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</si>
  <si>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</si>
  <si>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</si>
  <si>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</si>
  <si>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</si>
  <si>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</si>
  <si>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</si>
  <si>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</si>
  <si>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</si>
  <si>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</si>
  <si>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</si>
  <si>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</si>
  <si>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</si>
  <si>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</si>
  <si>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</si>
  <si>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</si>
  <si>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</si>
  <si>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</si>
  <si>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</si>
  <si>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</si>
  <si>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</si>
  <si>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</si>
  <si>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</si>
  <si>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</si>
  <si>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</si>
  <si>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</si>
  <si>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</si>
  <si>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</si>
  <si>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</si>
  <si>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</si>
  <si>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</si>
  <si>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</si>
  <si>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</si>
  <si>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</si>
  <si>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</si>
  <si>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</si>
  <si>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</si>
  <si>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</si>
  <si>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</si>
  <si>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</si>
  <si>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</si>
  <si>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</si>
  <si>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</si>
  <si>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</si>
  <si>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</si>
  <si>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</si>
  <si>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</si>
  <si>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</si>
  <si>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</si>
  <si>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</si>
  <si>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</si>
  <si>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</si>
  <si>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</si>
  <si>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</si>
  <si>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</si>
  <si>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</si>
  <si>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</si>
  <si>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</si>
  <si>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</si>
  <si>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</si>
  <si>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</si>
  <si>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</si>
  <si>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</si>
  <si>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</si>
  <si>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</si>
  <si>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</si>
  <si>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</si>
  <si>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</si>
  <si>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</si>
  <si>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</si>
  <si>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</si>
  <si>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</si>
  <si>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</si>
  <si>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</si>
  <si>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</si>
  <si>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</si>
  <si>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</si>
  <si>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</si>
  <si>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</si>
  <si>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</si>
  <si>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</si>
  <si>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</si>
  <si>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</si>
  <si>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</si>
  <si>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</si>
  <si>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</si>
  <si>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</si>
  <si>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</si>
  <si>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</si>
  <si>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</si>
  <si>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</si>
  <si>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</si>
  <si>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</si>
  <si>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</si>
  <si>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</si>
  <si>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</si>
  <si>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</si>
  <si>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</si>
  <si>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</si>
  <si>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</si>
  <si>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</si>
  <si>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</si>
  <si>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</si>
  <si>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</si>
  <si>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</si>
  <si>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</si>
  <si>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</si>
  <si>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</si>
  <si>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</si>
  <si>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</si>
  <si>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</si>
  <si>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</si>
  <si>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</si>
  <si>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</si>
  <si>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</si>
  <si>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</si>
  <si>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</si>
  <si>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</si>
  <si>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</si>
  <si>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</si>
  <si>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</si>
  <si>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</si>
  <si>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</si>
  <si>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</si>
  <si>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</si>
  <si>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</si>
  <si>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</si>
  <si>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</si>
  <si>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</si>
  <si>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</si>
  <si>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</si>
  <si>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</si>
  <si>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</si>
  <si>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</si>
  <si>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</si>
  <si>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</si>
  <si>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</si>
  <si>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</si>
  <si>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</si>
  <si>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</si>
  <si>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</si>
  <si>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</si>
  <si>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</si>
  <si>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</si>
  <si>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</si>
  <si>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</si>
  <si>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</si>
  <si>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</si>
  <si>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</si>
  <si>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</si>
  <si>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</si>
  <si>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</si>
  <si>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</si>
  <si>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</si>
  <si>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</si>
  <si>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</si>
  <si>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</si>
  <si>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</si>
  <si>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</si>
  <si>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</si>
  <si>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</si>
  <si>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</si>
  <si>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</si>
  <si>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</si>
  <si>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</si>
  <si>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</si>
  <si>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</si>
  <si>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</si>
  <si>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</si>
  <si>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</si>
  <si>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</si>
  <si>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</si>
  <si>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</si>
  <si>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</si>
  <si>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</si>
  <si>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</si>
  <si>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</si>
  <si>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</si>
  <si>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</si>
  <si>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</si>
  <si>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</si>
  <si>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</si>
  <si>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</si>
  <si>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</si>
  <si>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</si>
  <si>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</si>
  <si>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</si>
  <si>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</si>
  <si>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</si>
  <si>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</si>
  <si>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</si>
  <si>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</si>
  <si>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</si>
  <si>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</si>
  <si>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</si>
  <si>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</si>
  <si>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</si>
  <si>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</si>
  <si>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</si>
  <si>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</si>
  <si>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</si>
  <si>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</si>
  <si>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</si>
  <si>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</si>
  <si>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</si>
  <si>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</si>
  <si>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</si>
  <si>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</si>
  <si>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</si>
  <si>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</si>
  <si>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</si>
  <si>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</si>
  <si>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</si>
  <si>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</si>
  <si>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</si>
  <si>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</si>
  <si>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</si>
  <si>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</si>
  <si>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</si>
  <si>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</si>
  <si>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</si>
  <si>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</si>
  <si>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</si>
  <si>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</si>
  <si>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</si>
  <si>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</si>
  <si>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</si>
  <si>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</si>
  <si>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</si>
  <si>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</si>
  <si>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</si>
  <si>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</si>
  <si>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</si>
  <si>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</si>
  <si>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</si>
  <si>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</si>
  <si>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</si>
  <si>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</si>
  <si>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</si>
  <si>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</si>
  <si>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</si>
  <si>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</si>
  <si>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</si>
  <si>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</si>
  <si>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</si>
  <si>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</si>
  <si>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</si>
  <si>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</si>
  <si>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</si>
  <si>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</si>
  <si>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</si>
  <si>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</si>
  <si>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</si>
  <si>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</si>
  <si>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</si>
  <si>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</si>
  <si>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</si>
  <si>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</si>
  <si>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</si>
  <si>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</si>
  <si>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</si>
  <si>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</si>
  <si>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</si>
  <si>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</si>
  <si>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</si>
  <si>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</si>
  <si>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</si>
  <si>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</si>
  <si>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</si>
  <si>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</si>
  <si>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</si>
  <si>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</si>
  <si>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</si>
  <si>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</si>
  <si>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</si>
  <si>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</si>
  <si>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</si>
  <si>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</si>
  <si>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</si>
  <si>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</si>
  <si>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</si>
  <si>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</si>
  <si>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</si>
  <si>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</si>
  <si>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</si>
  <si>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</si>
  <si>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</si>
  <si>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</si>
  <si>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</si>
  <si>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</si>
  <si>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</si>
  <si>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</si>
  <si>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</si>
  <si>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</si>
  <si>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</si>
  <si>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</si>
  <si>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</si>
  <si>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</si>
  <si>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</si>
  <si>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</si>
  <si>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</si>
  <si>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</si>
  <si>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</si>
  <si>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</si>
  <si>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</si>
  <si>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</si>
  <si>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</si>
  <si>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</si>
  <si>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</si>
  <si>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</si>
  <si>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</si>
  <si>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</si>
  <si>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</si>
  <si>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</si>
  <si>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</si>
  <si>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</si>
  <si>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</si>
  <si>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</si>
  <si>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</si>
  <si>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</si>
  <si>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</si>
  <si>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</si>
  <si>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</si>
  <si>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</si>
  <si>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</si>
  <si>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</si>
  <si>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</si>
  <si>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</si>
  <si>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</si>
  <si>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</si>
  <si>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</si>
  <si>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</si>
  <si>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</si>
  <si>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</si>
  <si>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</si>
  <si>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</si>
  <si>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</si>
  <si>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</si>
  <si>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</si>
  <si>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</si>
  <si>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</si>
  <si>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</si>
  <si>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</si>
  <si>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</si>
  <si>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</si>
  <si>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</si>
  <si>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</si>
  <si>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</si>
  <si>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</si>
  <si>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</si>
  <si>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</si>
  <si>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</si>
  <si>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</si>
  <si>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</si>
  <si>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</si>
  <si>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</si>
  <si>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</si>
  <si>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</si>
  <si>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</si>
  <si>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</si>
  <si>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</si>
  <si>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</si>
  <si>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</si>
  <si>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</si>
  <si>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</si>
  <si>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</si>
  <si>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</si>
  <si>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</si>
  <si>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</si>
  <si>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</si>
  <si>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</si>
  <si>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</si>
  <si>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</si>
  <si>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</si>
  <si>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</si>
  <si>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</si>
  <si>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</si>
  <si>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</si>
  <si>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</si>
  <si>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</si>
  <si>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</si>
  <si>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</si>
  <si>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</si>
  <si>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</si>
  <si>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</si>
  <si>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</si>
  <si>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</si>
  <si>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</si>
  <si>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</si>
  <si>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</si>
  <si>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</si>
  <si>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</si>
  <si>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</si>
  <si>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</si>
  <si>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</si>
  <si>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</si>
  <si>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</si>
  <si>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</si>
  <si>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</si>
  <si>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</si>
  <si>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</si>
  <si>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</si>
  <si>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</si>
  <si>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</si>
  <si>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</si>
  <si>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</si>
  <si>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</si>
  <si>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</si>
  <si>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</si>
  <si>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</si>
  <si>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</si>
  <si>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</si>
  <si>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</si>
  <si>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</si>
  <si>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</si>
  <si>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</si>
  <si>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</si>
  <si>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</si>
  <si>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</si>
  <si>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</si>
  <si>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</si>
  <si>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</si>
  <si>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</si>
  <si>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</si>
  <si>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</si>
  <si>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</si>
  <si>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</si>
  <si>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</si>
  <si>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</si>
  <si>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</si>
  <si>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</si>
  <si>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</si>
  <si>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</si>
  <si>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</si>
  <si>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</si>
  <si>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</si>
  <si>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</si>
  <si>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</si>
  <si>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</si>
  <si>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</si>
  <si>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</si>
  <si>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</si>
  <si>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</si>
  <si>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</si>
  <si>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</si>
  <si>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</si>
  <si>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</si>
  <si>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</si>
  <si>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</si>
  <si>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</si>
  <si>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</si>
  <si>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</si>
  <si>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</si>
  <si>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</si>
  <si>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</si>
  <si>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</si>
  <si>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</si>
  <si>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</si>
  <si>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</si>
  <si>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</si>
  <si>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</si>
  <si>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</si>
  <si>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</si>
  <si>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</si>
  <si>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</si>
  <si>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</si>
  <si>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</si>
  <si>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</si>
  <si>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</si>
  <si>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</si>
  <si>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</si>
  <si>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</si>
  <si>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</si>
  <si>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</si>
  <si>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</si>
  <si>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</si>
  <si>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</si>
  <si>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</si>
  <si>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</si>
  <si>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</si>
  <si>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</si>
  <si>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</si>
  <si>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</si>
  <si>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</si>
  <si>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</si>
  <si>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</si>
  <si>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</si>
  <si>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</si>
  <si>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</si>
  <si>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</si>
  <si>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</si>
  <si>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</si>
  <si>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</si>
  <si>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</si>
  <si>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</si>
  <si>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</si>
  <si>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</si>
  <si>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</si>
  <si>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</si>
  <si>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</si>
  <si>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</si>
  <si>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</si>
  <si>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</si>
  <si>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</si>
  <si>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</si>
  <si>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</si>
  <si>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</si>
  <si>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</si>
  <si>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</si>
  <si>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</si>
  <si>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</si>
  <si>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</si>
  <si>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</si>
  <si>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</si>
  <si>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</si>
  <si>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</si>
  <si>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</si>
  <si>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</si>
  <si>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</si>
  <si>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</si>
  <si>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</si>
  <si>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</si>
  <si>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</si>
  <si>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</si>
  <si>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</si>
  <si>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</si>
  <si>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</si>
  <si>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</si>
  <si>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</si>
  <si>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</si>
  <si>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</si>
  <si>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</si>
  <si>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</si>
  <si>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</si>
  <si>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</si>
  <si>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</si>
  <si>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</si>
  <si>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</si>
  <si>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</si>
  <si>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</si>
  <si>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</si>
  <si>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</si>
  <si>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</si>
  <si>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</si>
  <si>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</si>
  <si>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</si>
  <si>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</si>
  <si>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</si>
  <si>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</si>
  <si>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</si>
  <si>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</si>
  <si>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</si>
  <si>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</si>
  <si>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</si>
  <si>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</si>
  <si>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</si>
  <si>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</si>
  <si>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</si>
  <si>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</si>
  <si>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</si>
  <si>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</si>
  <si>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</si>
  <si>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</si>
  <si>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</si>
  <si>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</si>
  <si>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</si>
  <si>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</si>
  <si>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</si>
  <si>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</si>
  <si>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</si>
  <si>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</si>
  <si>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</si>
  <si>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</si>
  <si>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</si>
  <si>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</si>
  <si>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</si>
  <si>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</si>
  <si>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</si>
  <si>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</si>
  <si>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</si>
  <si>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</si>
  <si>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</si>
  <si>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</si>
  <si>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</si>
  <si>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</si>
  <si>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</si>
  <si>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</si>
  <si>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</si>
  <si>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</si>
  <si>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</si>
  <si>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</si>
  <si>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</si>
  <si>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</si>
  <si>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</si>
  <si>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</si>
  <si>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</si>
  <si>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</si>
  <si>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</si>
  <si>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</si>
  <si>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</si>
  <si>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</si>
  <si>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</si>
  <si>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</si>
  <si>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</si>
  <si>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</si>
  <si>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</si>
  <si>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</si>
  <si>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</si>
  <si>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</si>
  <si>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</si>
  <si>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</si>
  <si>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</si>
  <si>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</si>
  <si>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</si>
  <si>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</si>
  <si>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</si>
  <si>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</si>
  <si>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</si>
  <si>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</si>
  <si>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</si>
  <si>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</si>
  <si>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</si>
  <si>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</si>
  <si>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</si>
  <si>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</si>
  <si>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</si>
  <si>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</si>
  <si>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</si>
  <si>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</si>
  <si>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</si>
  <si>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</si>
  <si>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</si>
  <si>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</si>
  <si>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</si>
  <si>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</si>
  <si>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</si>
  <si>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</si>
  <si>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</si>
  <si>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</si>
  <si>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</si>
  <si>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</si>
  <si>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</si>
  <si>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</si>
  <si>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</si>
  <si>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</si>
  <si>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</si>
  <si>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</si>
  <si>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</si>
  <si>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</si>
  <si>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</si>
  <si>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</si>
  <si>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</si>
  <si>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</si>
  <si>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</si>
  <si>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</si>
  <si>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</si>
  <si>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</si>
  <si>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</si>
  <si>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</si>
  <si>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</si>
  <si>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</si>
  <si>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</si>
  <si>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</si>
  <si>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</si>
  <si>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</si>
  <si>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</si>
  <si>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</si>
  <si>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</si>
  <si>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</si>
  <si>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</si>
  <si>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</si>
  <si>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</si>
  <si>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</si>
  <si>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</si>
  <si>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</si>
  <si>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</si>
  <si>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</si>
  <si>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</si>
  <si>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</si>
  <si>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</si>
  <si>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</si>
  <si>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</si>
  <si>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</si>
  <si>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</si>
  <si>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</si>
  <si>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</si>
  <si>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</si>
  <si>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</si>
  <si>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</si>
  <si>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</si>
  <si>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</si>
  <si>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</si>
  <si>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</si>
  <si>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</si>
  <si>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</si>
  <si>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</si>
  <si>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</si>
  <si>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</si>
  <si>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</si>
  <si>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</si>
  <si>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</si>
  <si>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</si>
  <si>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</si>
  <si>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</si>
  <si>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</si>
  <si>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</si>
  <si>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</si>
  <si>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</si>
  <si>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</si>
  <si>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</si>
  <si>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</si>
  <si>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</si>
  <si>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</si>
  <si>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</si>
  <si>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</si>
  <si>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</si>
  <si>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</si>
  <si>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</si>
  <si>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</si>
  <si>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</si>
  <si>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</si>
  <si>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</si>
  <si>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</si>
  <si>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</si>
  <si>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</si>
  <si>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</si>
  <si>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</si>
  <si>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</si>
  <si>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</si>
  <si>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</si>
  <si>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</si>
  <si>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</si>
  <si>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</si>
  <si>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</si>
  <si>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</si>
  <si>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</si>
  <si>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</si>
  <si>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</si>
  <si>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</si>
  <si>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</si>
  <si>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</si>
  <si>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</si>
  <si>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</si>
  <si>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</si>
  <si>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</si>
  <si>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</si>
  <si>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</si>
  <si>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</si>
  <si>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</si>
  <si>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</si>
  <si>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</si>
  <si>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</si>
  <si>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</si>
  <si>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</si>
  <si>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</si>
  <si>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</si>
  <si>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</si>
  <si>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</si>
  <si>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</si>
  <si>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</si>
  <si>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</si>
  <si>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</si>
  <si>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</si>
  <si>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</si>
  <si>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</si>
  <si>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</si>
  <si>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</si>
  <si>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</si>
  <si>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</si>
  <si>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</si>
  <si>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</si>
  <si>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</si>
  <si>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</si>
  <si>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</si>
  <si>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</si>
  <si>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</si>
  <si>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</si>
  <si>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</si>
  <si>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</si>
  <si>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</si>
  <si>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</si>
  <si>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</si>
  <si>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</si>
  <si>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</si>
  <si>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</si>
  <si>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</si>
  <si>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</si>
  <si>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</si>
  <si>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</si>
  <si>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</si>
  <si>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</si>
  <si>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</si>
  <si>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</si>
  <si>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</si>
  <si>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</si>
  <si>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</si>
  <si>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</si>
  <si>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</si>
  <si>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</si>
  <si>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</si>
  <si>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</si>
  <si>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</si>
  <si>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</si>
  <si>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</si>
  <si>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</si>
  <si>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</si>
  <si>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</si>
  <si>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</si>
  <si>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</si>
  <si>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</si>
  <si>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</si>
  <si>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</si>
  <si>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</si>
  <si>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</si>
  <si>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</si>
  <si>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</si>
  <si>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</si>
  <si>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</si>
  <si>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</si>
  <si>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</si>
  <si>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</si>
  <si>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</si>
  <si>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</si>
  <si>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</si>
  <si>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</si>
  <si>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</si>
  <si>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</si>
  <si>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</si>
  <si>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</si>
  <si>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</si>
  <si>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</si>
  <si>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</si>
  <si>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</si>
  <si>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</si>
  <si>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</si>
  <si>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</si>
  <si>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</si>
  <si>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</si>
  <si>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</si>
  <si>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</si>
  <si>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</si>
  <si>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</si>
  <si>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</si>
  <si>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</si>
  <si>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</si>
  <si>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</si>
  <si>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</si>
  <si>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</si>
  <si>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</si>
  <si>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</si>
  <si>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</si>
  <si>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</si>
  <si>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</si>
  <si>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</si>
  <si>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</si>
  <si>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</si>
  <si>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</si>
  <si>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</si>
  <si>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</si>
  <si>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</si>
  <si>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</si>
  <si>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</si>
  <si>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</si>
  <si>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</si>
  <si>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</si>
  <si>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</si>
  <si>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</si>
  <si>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</si>
  <si>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</si>
  <si>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</si>
  <si>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</si>
  <si>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</si>
  <si>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</si>
  <si>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</si>
  <si>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</si>
  <si>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</si>
  <si>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</si>
  <si>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</si>
  <si>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</si>
  <si>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</si>
  <si>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</si>
  <si>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</si>
  <si>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</si>
  <si>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</si>
  <si>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</si>
  <si>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</si>
  <si>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</si>
  <si>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</si>
  <si>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</si>
  <si>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</si>
  <si>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</si>
  <si>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</si>
  <si>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</si>
  <si>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</si>
  <si>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</si>
  <si>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</si>
  <si>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</si>
  <si>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</si>
  <si>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</si>
  <si>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</si>
  <si>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</si>
  <si>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</si>
  <si>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</si>
  <si>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</si>
  <si>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</si>
  <si>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</si>
  <si>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</si>
  <si>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</si>
  <si>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</si>
  <si>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</si>
  <si>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</si>
  <si>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</si>
  <si>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</si>
  <si>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</si>
  <si>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</si>
  <si>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</si>
  <si>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</si>
  <si>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</si>
  <si>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</si>
  <si>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</si>
  <si>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</si>
  <si>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</si>
  <si>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</si>
  <si>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</si>
  <si>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</si>
  <si>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</si>
  <si>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</si>
  <si>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</si>
  <si>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</si>
  <si>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</si>
  <si>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</si>
  <si>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</si>
  <si>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</si>
  <si>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</si>
  <si>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</si>
  <si>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</si>
  <si>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</si>
  <si>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</si>
  <si>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</si>
  <si>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</si>
  <si>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</si>
  <si>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</si>
  <si>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</si>
  <si>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</si>
  <si>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</si>
  <si>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</si>
  <si>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</si>
  <si>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</si>
  <si>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</si>
  <si>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</si>
  <si>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</si>
  <si>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</si>
  <si>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</si>
  <si>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</si>
  <si>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</si>
  <si>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</si>
  <si>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</si>
  <si>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</si>
  <si>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</si>
  <si>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</si>
  <si>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</si>
  <si>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</si>
  <si>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</si>
  <si>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</si>
  <si>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</si>
  <si>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</si>
  <si>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</si>
  <si>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</si>
  <si>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</si>
  <si>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</si>
  <si>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</si>
  <si>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</si>
  <si>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</si>
  <si>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</si>
  <si>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</si>
  <si>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</si>
  <si>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</si>
  <si>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</si>
  <si>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</si>
  <si>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</si>
  <si>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</si>
  <si>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</si>
  <si>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</si>
  <si>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</si>
  <si>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</si>
  <si>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</si>
  <si>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</si>
  <si>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</si>
  <si>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</si>
  <si>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</si>
  <si>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</si>
  <si>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</si>
  <si>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</si>
  <si>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</si>
  <si>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</si>
  <si>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</si>
  <si>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</si>
  <si>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</si>
  <si>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</si>
  <si>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</si>
  <si>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</si>
  <si>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</si>
  <si>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</si>
  <si>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</si>
  <si>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</si>
  <si>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</si>
  <si>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</si>
  <si>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</si>
  <si>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</si>
  <si>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</si>
  <si>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</si>
  <si>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</si>
  <si>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</si>
  <si>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</si>
  <si>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</si>
  <si>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</si>
  <si>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</si>
  <si>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</si>
  <si>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</si>
  <si>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</si>
  <si>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</si>
  <si>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</si>
  <si>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</si>
  <si>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</si>
  <si>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</si>
  <si>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</si>
  <si>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</si>
  <si>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</si>
  <si>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</si>
  <si>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</si>
  <si>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</si>
  <si>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</si>
  <si>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</si>
  <si>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</si>
  <si>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</si>
  <si>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</si>
  <si>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</si>
  <si>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</si>
  <si>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</si>
  <si>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</si>
  <si>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</si>
  <si>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</si>
  <si>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</si>
  <si>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</si>
  <si>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</si>
  <si>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</si>
  <si>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</si>
  <si>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</si>
  <si>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</si>
  <si>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</si>
  <si>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</si>
  <si>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</si>
  <si>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</si>
  <si>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</si>
  <si>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</si>
  <si>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</si>
  <si>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</si>
  <si>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</si>
  <si>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</si>
  <si>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</si>
  <si>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</si>
  <si>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</si>
  <si>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</si>
  <si>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</si>
  <si>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</si>
  <si>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</si>
  <si>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</si>
  <si>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</si>
  <si>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</si>
  <si>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</si>
  <si>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</si>
  <si>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</si>
  <si>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</si>
  <si>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</si>
  <si>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</si>
  <si>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</si>
  <si>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</si>
  <si>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</si>
  <si>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</si>
  <si>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</si>
  <si>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</si>
  <si>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</si>
  <si>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</si>
  <si>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</si>
  <si>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</si>
  <si>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</si>
  <si>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</si>
  <si>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</si>
  <si>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</si>
  <si>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</si>
  <si>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</si>
  <si>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</si>
  <si>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</si>
  <si>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</si>
  <si>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</si>
  <si>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</si>
  <si>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</si>
  <si>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</si>
  <si>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</si>
  <si>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</si>
  <si>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</si>
  <si>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</si>
  <si>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</si>
  <si>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</si>
  <si>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</si>
  <si>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</si>
  <si>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</si>
  <si>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</si>
  <si>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</si>
  <si>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</si>
  <si>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</si>
  <si>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</si>
  <si>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</si>
  <si>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</si>
  <si>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</si>
  <si>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</si>
  <si>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</si>
  <si>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</si>
  <si>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</si>
  <si>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</si>
  <si>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</si>
  <si>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</si>
  <si>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</si>
  <si>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</si>
  <si>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</si>
  <si>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</si>
  <si>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</si>
  <si>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</si>
  <si>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</si>
  <si>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</si>
  <si>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</si>
  <si>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</si>
  <si>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</si>
  <si>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</si>
  <si>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</si>
  <si>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</si>
  <si>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</si>
  <si>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</si>
  <si>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</si>
  <si>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</si>
  <si>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</si>
  <si>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</si>
  <si>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</si>
  <si>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</si>
  <si>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</si>
  <si>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</si>
  <si>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</si>
  <si>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</si>
  <si>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</si>
  <si>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</si>
  <si>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</si>
  <si>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</si>
  <si>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</si>
  <si>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</si>
  <si>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</si>
  <si>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</si>
  <si>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</si>
  <si>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</si>
  <si>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</si>
  <si>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</si>
  <si>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</si>
  <si>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</si>
  <si>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</si>
  <si>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</si>
  <si>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</si>
  <si>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</si>
  <si>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</si>
  <si>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</si>
  <si>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</si>
  <si>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</si>
  <si>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</si>
  <si>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</si>
  <si>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</si>
  <si>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</si>
  <si>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</si>
  <si>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</si>
  <si>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</si>
  <si>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</si>
  <si>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</si>
  <si>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</si>
  <si>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</si>
  <si>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</si>
  <si>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</si>
  <si>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</si>
  <si>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</si>
  <si>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</si>
  <si>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</si>
  <si>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</si>
  <si>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</si>
  <si>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</si>
  <si>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</si>
  <si>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</si>
  <si>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</si>
  <si>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</si>
  <si>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</si>
  <si>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</si>
  <si>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</si>
  <si>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</si>
  <si>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</si>
  <si>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</si>
  <si>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</si>
  <si>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</si>
  <si>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</si>
  <si>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</si>
  <si>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</si>
  <si>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</si>
  <si>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</si>
  <si>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</si>
  <si>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</si>
  <si>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</si>
  <si>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</si>
  <si>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</si>
  <si>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</si>
  <si>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</si>
  <si>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</si>
  <si>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</si>
  <si>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</si>
  <si>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</si>
  <si>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</si>
  <si>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</si>
  <si>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</si>
  <si>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</si>
  <si>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</si>
  <si>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</si>
  <si>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</si>
  <si>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</si>
  <si>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</si>
  <si>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</si>
  <si>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</si>
  <si>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</si>
  <si>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</si>
  <si>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</si>
  <si>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</si>
  <si>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</si>
  <si>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</si>
  <si>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</si>
  <si>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</si>
  <si>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</si>
  <si>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</si>
  <si>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</si>
  <si>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</si>
  <si>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</si>
  <si>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</si>
  <si>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</si>
  <si>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</si>
  <si>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</si>
  <si>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</si>
  <si>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</si>
  <si>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</si>
  <si>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</si>
  <si>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</si>
  <si>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</si>
  <si>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</si>
  <si>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</si>
  <si>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</si>
  <si>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</si>
  <si>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</si>
  <si>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</si>
  <si>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</si>
  <si>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</si>
  <si>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</si>
  <si>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</si>
  <si>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</si>
  <si>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</si>
  <si>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</si>
  <si>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</si>
  <si>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</si>
  <si>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</si>
  <si>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</si>
  <si>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</si>
  <si>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</si>
  <si>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</si>
  <si>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</si>
  <si>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</si>
  <si>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</si>
  <si>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</si>
  <si>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</si>
  <si>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</si>
  <si>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</si>
  <si>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</si>
  <si>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</si>
  <si>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</si>
  <si>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</si>
  <si>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</si>
  <si>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</si>
  <si>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</si>
  <si>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</si>
  <si>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</si>
  <si>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</si>
  <si>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</si>
  <si>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</si>
  <si>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</si>
  <si>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</si>
  <si>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</si>
  <si>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</si>
  <si>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</si>
  <si>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</si>
  <si>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</si>
  <si>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</si>
  <si>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</si>
  <si>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</si>
  <si>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</si>
  <si>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</si>
  <si>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</si>
  <si>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</si>
  <si>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</si>
  <si>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</si>
  <si>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</si>
  <si>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</si>
  <si>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</si>
  <si>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</si>
  <si>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</si>
  <si>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</si>
  <si>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</si>
  <si>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</si>
  <si>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</si>
  <si>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</si>
  <si>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</si>
  <si>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</si>
  <si>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</si>
  <si>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</si>
  <si>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</si>
  <si>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</si>
  <si>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</si>
  <si>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</si>
  <si>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</si>
  <si>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</si>
  <si>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</si>
  <si>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</si>
  <si>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</si>
  <si>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</si>
  <si>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</si>
  <si>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</si>
  <si>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</si>
  <si>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</si>
  <si>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</si>
  <si>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</si>
  <si>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</si>
  <si>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</si>
  <si>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</si>
  <si>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</si>
  <si>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</si>
  <si>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</si>
  <si>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</si>
  <si>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</si>
  <si>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</si>
  <si>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</si>
  <si>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</si>
  <si>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</si>
  <si>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</si>
  <si>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</si>
  <si>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</si>
  <si>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</si>
  <si>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</si>
  <si>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</si>
  <si>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</si>
  <si>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</si>
  <si>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</si>
  <si>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</si>
  <si>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</si>
  <si>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</si>
  <si>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</si>
  <si>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</si>
  <si>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</si>
  <si>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</si>
  <si>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</si>
  <si>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</si>
  <si>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</si>
  <si>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</si>
  <si>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</si>
  <si>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</si>
  <si>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</si>
  <si>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</si>
  <si>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</si>
  <si>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</si>
  <si>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</si>
  <si>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</si>
  <si>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</si>
  <si>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</si>
  <si>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</si>
  <si>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</si>
  <si>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</si>
  <si>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</si>
  <si>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</si>
  <si>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</si>
  <si>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</si>
  <si>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</si>
  <si>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</si>
  <si>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</si>
  <si>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</si>
  <si>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</si>
  <si>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</si>
  <si>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</si>
  <si>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</si>
  <si>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</si>
  <si>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</si>
  <si>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</si>
  <si>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</si>
  <si>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</si>
  <si>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</si>
  <si>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</si>
  <si>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</si>
  <si>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</si>
  <si>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</si>
  <si>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</si>
  <si>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</si>
  <si>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</si>
  <si>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</si>
  <si>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</si>
  <si>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</si>
  <si>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</si>
  <si>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</si>
  <si>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</si>
  <si>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</si>
  <si>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</si>
  <si>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</si>
  <si>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</si>
  <si>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</si>
  <si>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</si>
  <si>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</si>
  <si>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</si>
  <si>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</si>
  <si>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</si>
  <si>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</si>
  <si>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</si>
  <si>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</si>
  <si>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</si>
  <si>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</si>
  <si>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</si>
  <si>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</si>
  <si>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</si>
  <si>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</si>
  <si>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</si>
  <si>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</si>
  <si>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</si>
  <si>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</si>
  <si>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</si>
  <si>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</si>
  <si>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</si>
  <si>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</si>
  <si>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</si>
  <si>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</si>
  <si>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</si>
  <si>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</si>
  <si>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</si>
  <si>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</si>
  <si>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</si>
  <si>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</si>
  <si>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</si>
  <si>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</si>
  <si>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</si>
  <si>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</si>
  <si>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</si>
  <si>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</si>
  <si>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</si>
  <si>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</si>
  <si>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</si>
  <si>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</si>
  <si>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</si>
  <si>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</si>
  <si>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</si>
  <si>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</si>
  <si>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</si>
  <si>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</si>
  <si>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</si>
  <si>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</si>
  <si>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</si>
  <si>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</si>
  <si>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</si>
  <si>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</si>
  <si>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</si>
  <si>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</si>
  <si>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</si>
  <si>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</si>
  <si>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</si>
  <si>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</si>
  <si>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</si>
  <si>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</si>
  <si>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</si>
  <si>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</si>
  <si>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</si>
  <si>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</si>
  <si>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</si>
  <si>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</si>
  <si>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</si>
  <si>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</si>
  <si>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</si>
  <si>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</si>
  <si>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</si>
  <si>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</si>
  <si>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</si>
  <si>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</si>
  <si>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</si>
  <si>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</si>
  <si>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</si>
  <si>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</si>
  <si>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</si>
  <si>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</si>
  <si>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</si>
  <si>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</si>
  <si>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</si>
  <si>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</si>
  <si>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</si>
  <si>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</si>
  <si>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</si>
  <si>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</si>
  <si>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</si>
  <si>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</si>
  <si>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</si>
  <si>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</si>
  <si>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</si>
  <si>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</si>
  <si>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</si>
  <si>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</si>
  <si>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</si>
  <si>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</si>
  <si>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</si>
  <si>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</si>
  <si>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</si>
  <si>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</si>
  <si>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</si>
  <si>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</si>
  <si>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</si>
  <si>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</si>
  <si>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</si>
  <si>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</si>
  <si>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</si>
  <si>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</si>
  <si>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</si>
  <si>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</si>
  <si>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</si>
  <si>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</si>
  <si>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</si>
  <si>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</si>
  <si>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</si>
  <si>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</si>
  <si>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</si>
  <si>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</si>
  <si>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</si>
  <si>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</si>
  <si>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</si>
  <si>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</si>
  <si>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</si>
  <si>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</si>
  <si>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</si>
  <si>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</si>
  <si>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</si>
  <si>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</si>
  <si>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</si>
  <si>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</si>
  <si>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</si>
  <si>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</si>
  <si>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</si>
  <si>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</si>
  <si>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</si>
  <si>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</si>
  <si>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</si>
  <si>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</si>
  <si>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</si>
  <si>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</si>
  <si>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</si>
  <si>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</si>
  <si>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</si>
  <si>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</si>
  <si>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</si>
  <si>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</si>
  <si>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</si>
  <si>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</si>
  <si>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</si>
  <si>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</si>
  <si>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</si>
  <si>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</si>
  <si>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</si>
  <si>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</si>
  <si>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</si>
  <si>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</si>
  <si>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</si>
  <si>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</si>
  <si>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</si>
  <si>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</si>
  <si>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</si>
  <si>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</si>
  <si>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</si>
  <si>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</si>
  <si>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</si>
  <si>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</si>
  <si>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</si>
  <si>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</si>
  <si>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</si>
  <si>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</si>
  <si>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</si>
  <si>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</si>
  <si>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</si>
  <si>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</si>
  <si>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</si>
  <si>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</si>
  <si>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</si>
  <si>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</si>
  <si>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</si>
  <si>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</si>
  <si>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</si>
  <si>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</si>
  <si>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</si>
  <si>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</si>
  <si>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</si>
  <si>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</si>
  <si>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</si>
  <si>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</si>
  <si>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</si>
  <si>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</si>
  <si>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</si>
  <si>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</si>
  <si>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</si>
  <si>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</si>
  <si>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</si>
  <si>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</si>
  <si>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</si>
  <si>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</si>
  <si>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</si>
  <si>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</si>
  <si>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</si>
  <si>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</si>
  <si>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</si>
  <si>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</si>
  <si>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</si>
  <si>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</si>
  <si>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</si>
  <si>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</si>
  <si>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</si>
  <si>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</si>
  <si>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</si>
  <si>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</si>
  <si>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</si>
  <si>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</si>
  <si>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</si>
  <si>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</si>
  <si>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</si>
  <si>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</si>
  <si>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</si>
  <si>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</si>
  <si>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</si>
  <si>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</si>
  <si>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</si>
  <si>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</si>
  <si>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</si>
  <si>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</si>
  <si>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</si>
  <si>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</si>
  <si>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</si>
  <si>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</si>
  <si>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</si>
  <si>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</si>
  <si>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</si>
  <si>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</si>
  <si>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</si>
  <si>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</si>
  <si>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</si>
  <si>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</si>
  <si>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</si>
  <si>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</si>
  <si>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</si>
  <si>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</si>
  <si>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</si>
  <si>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</si>
  <si>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</si>
  <si>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</si>
  <si>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</si>
  <si>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</si>
  <si>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</si>
  <si>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</si>
  <si>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</si>
  <si>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</si>
  <si>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</si>
  <si>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</si>
  <si>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</si>
  <si>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</si>
  <si>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</si>
  <si>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</si>
  <si>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</si>
  <si>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</si>
  <si>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</si>
  <si>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</si>
  <si>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</si>
  <si>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</si>
  <si>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</si>
  <si>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</si>
  <si>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</si>
  <si>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</si>
  <si>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</si>
  <si>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</si>
  <si>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</si>
  <si>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</si>
  <si>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</si>
  <si>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</si>
  <si>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</si>
  <si>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</si>
  <si>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</si>
  <si>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</si>
  <si>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</si>
  <si>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</si>
  <si>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</si>
  <si>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</si>
  <si>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</si>
  <si>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</si>
  <si>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</si>
  <si>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</si>
  <si>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</si>
  <si>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</si>
  <si>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</si>
  <si>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</si>
  <si>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</si>
  <si>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</si>
  <si>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</si>
  <si>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</si>
  <si>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</si>
  <si>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</si>
  <si>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</si>
  <si>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</si>
  <si>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</si>
  <si>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</si>
  <si>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</si>
  <si>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</si>
  <si>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</si>
  <si>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</si>
  <si>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</si>
  <si>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</si>
  <si>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</si>
  <si>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</si>
  <si>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</si>
  <si>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</si>
  <si>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</si>
  <si>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</si>
  <si>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</si>
  <si>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</si>
  <si>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</si>
  <si>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</si>
  <si>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</si>
  <si>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</si>
  <si>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</si>
  <si>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</si>
  <si>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</si>
  <si>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</si>
  <si>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</si>
  <si>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</si>
  <si>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</si>
  <si>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</si>
  <si>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</si>
  <si>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</si>
  <si>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</si>
  <si>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</si>
  <si>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</si>
  <si>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</si>
  <si>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</si>
  <si>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</si>
  <si>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</si>
  <si>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</si>
  <si>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</si>
  <si>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</si>
  <si>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</si>
  <si>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</si>
  <si>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</si>
  <si>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</si>
  <si>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</si>
  <si>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</si>
  <si>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</si>
  <si>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</si>
  <si>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</si>
  <si>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</si>
  <si>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</si>
  <si>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</si>
  <si>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</si>
  <si>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</si>
  <si>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</si>
  <si>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</si>
  <si>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</si>
  <si>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</si>
  <si>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</si>
  <si>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</si>
  <si>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</si>
  <si>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</si>
  <si>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</si>
  <si>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</si>
  <si>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</si>
  <si>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</si>
  <si>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</si>
  <si>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</si>
  <si>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</si>
  <si>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</si>
  <si>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</si>
  <si>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</si>
  <si>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</si>
  <si>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</si>
  <si>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</si>
  <si>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</si>
  <si>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</si>
  <si>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</si>
  <si>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</si>
  <si>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</si>
  <si>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</si>
  <si>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</si>
  <si>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</si>
  <si>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</si>
  <si>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</si>
  <si>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</si>
  <si>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</si>
  <si>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</si>
  <si>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</si>
  <si>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</si>
  <si>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</si>
  <si>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</si>
  <si>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</si>
  <si>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</si>
  <si>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</si>
  <si>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</si>
  <si>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</si>
  <si>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</si>
  <si>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</si>
  <si>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</si>
  <si>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</si>
  <si>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</si>
  <si>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</si>
  <si>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</si>
  <si>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</si>
  <si>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</si>
  <si>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</si>
  <si>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</si>
  <si>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</si>
  <si>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</si>
  <si>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</si>
  <si>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</si>
  <si>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</si>
  <si>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</si>
  <si>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</si>
  <si>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</si>
  <si>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</si>
  <si>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</si>
  <si>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</si>
  <si>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</si>
  <si>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</si>
  <si>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</si>
  <si>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</si>
  <si>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</si>
  <si>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</si>
  <si>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</si>
  <si>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</si>
  <si>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</si>
  <si>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</si>
  <si>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</si>
  <si>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</si>
  <si>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</si>
  <si>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</si>
  <si>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</si>
  <si>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</si>
  <si>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</si>
  <si>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</si>
  <si>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</si>
  <si>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</si>
  <si>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</si>
  <si>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</si>
  <si>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</si>
  <si>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</si>
  <si>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</si>
  <si>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</si>
  <si>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</si>
  <si>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</si>
  <si>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</si>
  <si>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</si>
  <si>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</si>
  <si>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</si>
  <si>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</si>
  <si>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</si>
  <si>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</si>
  <si>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</si>
  <si>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</si>
  <si>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</si>
  <si>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</si>
  <si>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</si>
  <si>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</si>
  <si>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</si>
  <si>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</si>
  <si>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</si>
  <si>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</si>
  <si>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</si>
  <si>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</si>
  <si>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</si>
  <si>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</si>
  <si>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</si>
  <si>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</si>
  <si>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</si>
  <si>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</si>
  <si>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</si>
  <si>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</si>
  <si>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</si>
  <si>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</si>
  <si>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</si>
  <si>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</si>
  <si>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</si>
  <si>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</si>
  <si>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</si>
  <si>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</si>
  <si>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</si>
  <si>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</si>
  <si>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</si>
  <si>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</si>
  <si>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</si>
  <si>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</si>
  <si>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</si>
  <si>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</si>
  <si>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</si>
  <si>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</si>
  <si>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</si>
  <si>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</si>
  <si>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</si>
  <si>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</si>
  <si>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</si>
  <si>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</si>
  <si>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</si>
  <si>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</si>
  <si>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</si>
  <si>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</si>
  <si>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</si>
  <si>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</si>
  <si>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</si>
  <si>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</si>
  <si>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</si>
  <si>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</si>
  <si>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</si>
  <si>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</si>
  <si>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</si>
  <si>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</si>
  <si>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</si>
  <si>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</si>
  <si>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</si>
  <si>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</si>
  <si>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</si>
  <si>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</si>
  <si>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</si>
  <si>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</si>
  <si>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</si>
  <si>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</si>
  <si>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</si>
  <si>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</si>
  <si>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</si>
  <si>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</si>
  <si>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</si>
  <si>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</si>
  <si>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</si>
  <si>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</si>
  <si>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</si>
  <si>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</si>
  <si>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</si>
  <si>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</si>
  <si>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</si>
  <si>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</si>
  <si>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</si>
  <si>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</si>
  <si>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</si>
  <si>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</si>
  <si>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</si>
  <si>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</si>
  <si>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</si>
  <si>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</si>
  <si>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</si>
  <si>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</si>
  <si>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</si>
  <si>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</si>
  <si>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</si>
  <si>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</si>
  <si>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</si>
  <si>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</si>
  <si>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</si>
  <si>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</si>
  <si>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</si>
  <si>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</si>
  <si>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</si>
  <si>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</si>
  <si>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</si>
  <si>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</si>
  <si>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</si>
  <si>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</si>
  <si>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</si>
  <si>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</si>
  <si>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</si>
  <si>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</si>
  <si>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</si>
  <si>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</si>
  <si>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</si>
  <si>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</si>
  <si>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</si>
  <si>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</si>
  <si>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</si>
  <si>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</si>
  <si>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</si>
  <si>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</si>
  <si>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</si>
  <si>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</si>
  <si>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</si>
  <si>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</si>
  <si>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</si>
  <si>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</si>
  <si>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</si>
  <si>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</si>
  <si>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</si>
  <si>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</si>
  <si>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</si>
  <si>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</si>
  <si>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</si>
  <si>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</si>
  <si>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</si>
  <si>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</si>
  <si>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</si>
  <si>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</si>
  <si>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</si>
  <si>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</si>
  <si>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</si>
  <si>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</si>
  <si>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</si>
  <si>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</si>
  <si>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</si>
  <si>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</si>
  <si>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</si>
  <si>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</si>
  <si>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</si>
  <si>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</si>
  <si>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</si>
  <si>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</si>
  <si>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</si>
  <si>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</si>
  <si>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</si>
  <si>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</si>
  <si>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</si>
  <si>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</si>
  <si>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</si>
  <si>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</si>
  <si>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</si>
  <si>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</si>
  <si>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</si>
  <si>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</si>
  <si>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</si>
  <si>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</si>
  <si>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</si>
  <si>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</si>
  <si>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</si>
  <si>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</si>
  <si>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</si>
  <si>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</si>
  <si>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</si>
  <si>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</si>
  <si>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</si>
  <si>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</si>
  <si>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</si>
  <si>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</si>
  <si>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</si>
  <si>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</si>
  <si>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</si>
  <si>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</si>
  <si>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</si>
  <si>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</si>
  <si>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</si>
  <si>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</si>
  <si>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</si>
  <si>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</si>
  <si>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</si>
  <si>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</si>
  <si>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</si>
  <si>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</si>
  <si>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</si>
  <si>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</si>
  <si>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</si>
  <si>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</si>
  <si>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</si>
  <si>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</si>
  <si>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</si>
  <si>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</si>
  <si>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</si>
  <si>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</si>
  <si>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</si>
  <si>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</si>
  <si>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</si>
  <si>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</si>
  <si>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</si>
  <si>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</si>
  <si>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</si>
  <si>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</si>
  <si>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</si>
  <si>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</si>
  <si>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</si>
  <si>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</si>
  <si>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</si>
  <si>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</si>
  <si>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</si>
  <si>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</si>
  <si>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</si>
  <si>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</si>
  <si>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</si>
  <si>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</si>
  <si>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</si>
  <si>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</si>
  <si>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</si>
  <si>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</si>
  <si>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</si>
  <si>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</si>
  <si>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</si>
  <si>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</si>
  <si>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</si>
  <si>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</si>
  <si>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</si>
  <si>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</si>
  <si>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</si>
  <si>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</si>
  <si>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</si>
  <si>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</si>
  <si>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</si>
  <si>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</si>
  <si>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</si>
  <si>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</si>
  <si>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</si>
  <si>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</si>
  <si>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</si>
  <si>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</si>
  <si>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</si>
  <si>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</si>
  <si>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</si>
  <si>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</si>
  <si>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</si>
  <si>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</si>
  <si>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</si>
  <si>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</si>
  <si>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</si>
  <si>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</si>
  <si>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</si>
  <si>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</si>
  <si>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</si>
  <si>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</si>
  <si>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</si>
  <si>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</si>
  <si>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</si>
  <si>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</si>
  <si>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</si>
  <si>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</si>
  <si>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</si>
  <si>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</si>
  <si>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</si>
  <si>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</si>
  <si>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</si>
  <si>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</si>
  <si>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</si>
  <si>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</si>
  <si>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</si>
  <si>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</si>
  <si>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</si>
  <si>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</si>
  <si>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</si>
  <si>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</si>
  <si>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</si>
  <si>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</si>
  <si>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</si>
  <si>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</si>
  <si>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</si>
  <si>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</si>
  <si>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</si>
  <si>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</si>
  <si>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</si>
  <si>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</si>
  <si>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</si>
  <si>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</si>
  <si>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</si>
  <si>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</si>
  <si>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</si>
  <si>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</si>
  <si>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</si>
  <si>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</si>
  <si>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</si>
  <si>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</si>
  <si>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</si>
  <si>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</si>
  <si>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</si>
  <si>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</si>
  <si>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</si>
  <si>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</si>
  <si>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</si>
  <si>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</si>
  <si>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</si>
  <si>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</si>
  <si>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</si>
  <si>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</si>
  <si>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</si>
  <si>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</si>
  <si>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</si>
  <si>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</si>
  <si>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</si>
  <si>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</si>
  <si>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</si>
  <si>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</si>
  <si>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</si>
  <si>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</si>
  <si>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</si>
  <si>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</si>
  <si>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</si>
  <si>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</si>
  <si>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</si>
  <si>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</si>
  <si>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</si>
  <si>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</si>
  <si>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</si>
  <si>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</si>
  <si>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</si>
  <si>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</si>
  <si>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</si>
  <si>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</si>
  <si>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</si>
  <si>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</si>
  <si>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</si>
  <si>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</si>
  <si>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</si>
  <si>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</si>
  <si>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</si>
  <si>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</si>
  <si>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</si>
  <si>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</si>
  <si>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</si>
  <si>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</si>
  <si>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</si>
  <si>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</si>
  <si>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</si>
  <si>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</si>
  <si>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</si>
  <si>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</si>
  <si>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</si>
  <si>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</si>
  <si>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</si>
  <si>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</si>
  <si>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</si>
  <si>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</si>
  <si>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</si>
  <si>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</si>
  <si>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</si>
  <si>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</si>
  <si>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</si>
  <si>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</si>
  <si>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</si>
  <si>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</si>
  <si>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</si>
  <si>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</si>
  <si>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</si>
  <si>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</si>
  <si>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</si>
  <si>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</si>
  <si>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</si>
  <si>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</si>
  <si>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</si>
  <si>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</si>
  <si>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</si>
  <si>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</si>
  <si>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</si>
  <si>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</si>
  <si>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</si>
  <si>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</si>
  <si>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</si>
  <si>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</si>
  <si>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</si>
  <si>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</si>
  <si>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</si>
  <si>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</si>
  <si>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</si>
  <si>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</si>
  <si>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</si>
  <si>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</si>
  <si>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</si>
  <si>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</si>
  <si>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</si>
  <si>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</si>
  <si>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</si>
  <si>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</si>
  <si>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</si>
  <si>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</si>
  <si>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</si>
  <si>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</si>
  <si>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</si>
  <si>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</si>
  <si>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</si>
  <si>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</si>
  <si>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</si>
  <si>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</si>
  <si>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</si>
  <si>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</si>
  <si>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</si>
  <si>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</si>
  <si>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</si>
  <si>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</si>
  <si>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</si>
  <si>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</si>
  <si>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</si>
  <si>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</si>
  <si>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</si>
  <si>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</si>
  <si>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</si>
  <si>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</si>
  <si>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</si>
  <si>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</si>
  <si>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</si>
  <si>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</si>
  <si>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</si>
  <si>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</si>
  <si>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</si>
  <si>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</si>
  <si>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</si>
  <si>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</si>
  <si>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</si>
  <si>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</si>
  <si>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</si>
  <si>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</si>
  <si>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</si>
  <si>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</si>
  <si>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</si>
  <si>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</si>
  <si>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</si>
  <si>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</si>
  <si>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</si>
  <si>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</si>
  <si>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</si>
  <si>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</si>
  <si>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</si>
  <si>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</si>
  <si>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</si>
  <si>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</si>
  <si>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</si>
  <si>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</si>
  <si>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</si>
  <si>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</si>
  <si>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</si>
  <si>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</si>
  <si>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</si>
  <si>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</si>
  <si>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</si>
  <si>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</si>
  <si>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</si>
  <si>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</si>
  <si>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</si>
  <si>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</si>
  <si>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</si>
  <si>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</si>
  <si>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</si>
  <si>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</si>
  <si>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</si>
  <si>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</si>
  <si>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</si>
  <si>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</si>
  <si>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</si>
  <si>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</si>
  <si>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</si>
  <si>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</si>
  <si>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</si>
  <si>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</si>
  <si>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</si>
  <si>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</si>
  <si>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</si>
  <si>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</si>
  <si>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</si>
  <si>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</si>
  <si>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</si>
  <si>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</si>
  <si>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</si>
  <si>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</si>
  <si>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</si>
  <si>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</si>
  <si>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</si>
  <si>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</si>
  <si>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</si>
  <si>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</si>
  <si>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</si>
  <si>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</si>
  <si>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</si>
  <si>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</si>
  <si>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</si>
  <si>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</si>
  <si>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</si>
  <si>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</si>
  <si>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</si>
  <si>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</si>
  <si>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</si>
  <si>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</si>
  <si>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</si>
  <si>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</si>
  <si>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</si>
  <si>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</si>
  <si>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</si>
  <si>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</si>
  <si>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</si>
  <si>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</si>
  <si>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</si>
  <si>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</si>
  <si>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</si>
  <si>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</si>
  <si>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</si>
  <si>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</si>
  <si>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</si>
  <si>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</si>
  <si>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</si>
  <si>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</si>
  <si>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</si>
  <si>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</si>
  <si>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</si>
  <si>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</si>
  <si>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</si>
  <si>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</si>
  <si>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</si>
  <si>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</si>
  <si>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</si>
  <si>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</si>
  <si>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</si>
  <si>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</si>
  <si>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</si>
  <si>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</si>
  <si>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</si>
  <si>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</si>
  <si>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</si>
  <si>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</si>
  <si>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</si>
  <si>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</si>
  <si>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</si>
  <si>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</si>
  <si>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</si>
  <si>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</si>
  <si>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</si>
  <si>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</si>
  <si>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</si>
  <si>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</si>
  <si>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</si>
  <si>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</si>
  <si>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</si>
  <si>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</si>
  <si>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</si>
  <si>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</si>
  <si>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</si>
  <si>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</si>
  <si>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</si>
  <si>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</si>
  <si>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</si>
  <si>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</si>
  <si>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</si>
  <si>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</si>
  <si>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</si>
  <si>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</si>
  <si>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</si>
  <si>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</si>
  <si>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</si>
  <si>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</si>
  <si>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</si>
  <si>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</si>
  <si>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</si>
  <si>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</si>
  <si>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</si>
  <si>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</si>
  <si>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</si>
  <si>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</si>
  <si>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</si>
  <si>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</si>
  <si>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</si>
  <si>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</si>
  <si>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</si>
  <si>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</si>
  <si>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</si>
  <si>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</si>
  <si>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</si>
  <si>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</si>
  <si>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</si>
  <si>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</si>
  <si>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</si>
  <si>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</si>
  <si>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</si>
  <si>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</si>
  <si>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</si>
  <si>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</si>
  <si>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</si>
  <si>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</si>
  <si>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</si>
  <si>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</si>
  <si>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</si>
  <si>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</si>
  <si>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</si>
  <si>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</si>
  <si>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</si>
  <si>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</si>
  <si>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</si>
  <si>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</si>
  <si>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</si>
  <si>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</si>
  <si>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</si>
  <si>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</si>
  <si>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</si>
  <si>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</si>
  <si>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</si>
  <si>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</si>
  <si>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</si>
  <si>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</si>
  <si>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</si>
  <si>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</si>
  <si>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</si>
  <si>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</si>
  <si>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</si>
  <si>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</si>
  <si>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</si>
  <si>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</si>
  <si>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</si>
  <si>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</si>
  <si>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</si>
  <si>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</si>
  <si>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</si>
  <si>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</si>
  <si>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</si>
  <si>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</si>
  <si>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</si>
  <si>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</si>
  <si>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</si>
  <si>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</si>
  <si>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</si>
  <si>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</si>
  <si>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</si>
  <si>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</si>
  <si>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</si>
  <si>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</si>
  <si>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</si>
  <si>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</si>
  <si>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</si>
  <si>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</si>
  <si>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</si>
  <si>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</si>
  <si>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</si>
  <si>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</si>
  <si>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</si>
  <si>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</si>
  <si>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</si>
  <si>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</si>
  <si>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</si>
  <si>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</si>
  <si>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</si>
  <si>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</si>
  <si>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</si>
  <si>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</si>
  <si>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</si>
  <si>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</si>
  <si>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</si>
  <si>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</si>
  <si>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</si>
  <si>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</si>
  <si>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</si>
  <si>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</si>
  <si>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</si>
  <si>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</si>
  <si>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</si>
  <si>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</si>
  <si>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</si>
  <si>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</si>
  <si>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</si>
  <si>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</si>
  <si>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</si>
  <si>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</si>
  <si>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</si>
  <si>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</si>
  <si>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</si>
  <si>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</si>
  <si>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</si>
  <si>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</si>
  <si>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</si>
  <si>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</si>
  <si>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</si>
  <si>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</si>
  <si>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</si>
  <si>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</si>
  <si>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</si>
  <si>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</si>
  <si>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</si>
  <si>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</si>
  <si>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</si>
  <si>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</si>
  <si>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</si>
  <si>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</si>
  <si>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</si>
  <si>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</si>
  <si>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</si>
  <si>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</si>
  <si>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</si>
  <si>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</si>
  <si>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</si>
  <si>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</si>
  <si>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</si>
  <si>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</si>
  <si>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</si>
  <si>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</si>
  <si>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</si>
  <si>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</si>
  <si>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</si>
  <si>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</si>
  <si>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</si>
  <si>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</si>
  <si>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</si>
  <si>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</si>
  <si>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</si>
  <si>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</si>
  <si>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</si>
  <si>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</si>
  <si>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</si>
  <si>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</si>
  <si>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</si>
  <si>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</si>
  <si>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</si>
  <si>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</si>
  <si>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</si>
  <si>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</si>
  <si>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</si>
  <si>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</si>
  <si>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</si>
  <si>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</si>
  <si>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</si>
  <si>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</si>
  <si>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</si>
  <si>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</si>
  <si>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</si>
  <si>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</si>
  <si>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</si>
  <si>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</si>
  <si>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</si>
  <si>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</si>
  <si>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</si>
  <si>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</si>
  <si>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</si>
  <si>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</si>
  <si>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</si>
  <si>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</si>
  <si>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</si>
  <si>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</si>
  <si>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</si>
  <si>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</si>
  <si>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</si>
  <si>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</si>
  <si>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</si>
  <si>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</si>
  <si>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</si>
  <si>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</si>
  <si>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</si>
  <si>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</si>
  <si>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</si>
  <si>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</si>
  <si>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</si>
  <si>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</si>
  <si>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</si>
  <si>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</si>
  <si>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</si>
  <si>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</si>
  <si>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</si>
  <si>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</si>
  <si>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</si>
  <si>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</si>
  <si>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</si>
  <si>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</si>
  <si>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</si>
  <si>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</si>
  <si>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</si>
  <si>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</si>
  <si>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</si>
  <si>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</si>
  <si>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</si>
  <si>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</si>
  <si>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</si>
  <si>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</si>
  <si>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</si>
  <si>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</si>
  <si>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</si>
  <si>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</si>
  <si>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</si>
  <si>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</si>
  <si>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</si>
  <si>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</si>
  <si>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</si>
  <si>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</si>
  <si>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</si>
  <si>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</si>
  <si>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</si>
  <si>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</si>
  <si>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</si>
  <si>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</si>
  <si>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</si>
  <si>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</si>
  <si>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</si>
  <si>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</si>
  <si>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</si>
  <si>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</si>
  <si>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</si>
  <si>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</si>
  <si>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</si>
  <si>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</si>
  <si>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</si>
  <si>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</si>
  <si>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</si>
  <si>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</si>
  <si>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</si>
  <si>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</si>
  <si>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</si>
  <si>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</si>
  <si>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</si>
  <si>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</si>
  <si>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</si>
  <si>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</si>
  <si>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</si>
  <si>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</si>
  <si>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</si>
  <si>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</si>
  <si>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</si>
  <si>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</si>
  <si>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</si>
  <si>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</si>
  <si>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</si>
  <si>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</si>
  <si>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</si>
  <si>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</si>
  <si>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</si>
  <si>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</si>
  <si>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</si>
  <si>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</si>
  <si>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</si>
  <si>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</si>
  <si>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</si>
  <si>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</si>
  <si>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</si>
  <si>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</si>
  <si>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</si>
  <si>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</si>
  <si>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</si>
  <si>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</si>
  <si>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</si>
  <si>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</si>
  <si>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</si>
  <si>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</si>
  <si>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</si>
  <si>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</si>
  <si>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</si>
  <si>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</si>
  <si>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</si>
  <si>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</si>
  <si>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</si>
  <si>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</si>
  <si>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</si>
  <si>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</si>
  <si>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</si>
  <si>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</si>
  <si>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</si>
  <si>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</si>
  <si>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</si>
  <si>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</si>
  <si>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</si>
  <si>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</si>
  <si>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</si>
  <si>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</si>
  <si>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</si>
  <si>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</si>
  <si>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</si>
  <si>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</si>
  <si>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</si>
  <si>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</si>
  <si>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</si>
  <si>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</si>
  <si>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</si>
  <si>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</si>
  <si>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</si>
  <si>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</si>
  <si>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</si>
  <si>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</si>
  <si>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</si>
  <si>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</si>
  <si>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</si>
  <si>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</si>
  <si>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</si>
  <si>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</si>
  <si>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</si>
  <si>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</si>
  <si>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</si>
  <si>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</si>
  <si>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</si>
  <si>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</si>
  <si>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</si>
  <si>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</si>
  <si>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</si>
  <si>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</si>
  <si>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</si>
  <si>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</si>
  <si>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</si>
  <si>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</si>
  <si>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</si>
  <si>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</si>
  <si>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</si>
  <si>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</si>
  <si>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</si>
  <si>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</si>
  <si>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</si>
  <si>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</si>
  <si>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</si>
  <si>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</si>
  <si>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</si>
  <si>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</si>
  <si>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</si>
  <si>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</si>
  <si>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</si>
  <si>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</si>
  <si>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</si>
  <si>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</si>
  <si>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</si>
  <si>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</si>
  <si>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</si>
  <si>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</si>
  <si>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</si>
  <si>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</si>
  <si>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</si>
  <si>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</si>
  <si>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</si>
  <si>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</si>
  <si>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</si>
  <si>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</si>
  <si>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</si>
  <si>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</si>
  <si>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</si>
  <si>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</si>
  <si>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</si>
  <si>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</si>
  <si>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</si>
  <si>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</si>
  <si>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</si>
  <si>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</si>
  <si>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</si>
  <si>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</si>
  <si>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</si>
  <si>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</si>
  <si>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</si>
  <si>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</si>
  <si>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</si>
  <si>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</si>
  <si>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</si>
  <si>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</si>
  <si>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</si>
  <si>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</si>
  <si>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</si>
  <si>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</si>
  <si>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</si>
  <si>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</si>
  <si>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</si>
  <si>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</si>
  <si>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</si>
  <si>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</si>
  <si>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</si>
  <si>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</si>
  <si>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</si>
  <si>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</si>
  <si>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</si>
  <si>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</si>
  <si>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</si>
  <si>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</si>
  <si>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</si>
  <si>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</si>
  <si>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</si>
  <si>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</si>
  <si>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</si>
  <si>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</si>
  <si>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</si>
  <si>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</si>
  <si>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</si>
  <si>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</si>
  <si>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</si>
  <si>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</si>
  <si>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</si>
  <si>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</si>
  <si>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</si>
  <si>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</si>
  <si>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</si>
  <si>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</si>
  <si>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</si>
  <si>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</si>
  <si>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</si>
  <si>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</si>
  <si>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</si>
  <si>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</si>
  <si>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</si>
  <si>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</si>
  <si>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</si>
  <si>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</si>
  <si>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</si>
  <si>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</si>
  <si>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</si>
  <si>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</si>
  <si>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</si>
  <si>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</si>
  <si>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</si>
  <si>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</si>
  <si>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</si>
  <si>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</si>
  <si>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</si>
  <si>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</si>
  <si>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</si>
  <si>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</si>
  <si>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</si>
  <si>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</si>
  <si>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</si>
  <si>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</si>
  <si>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</si>
  <si>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</si>
  <si>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</si>
  <si>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</si>
  <si>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</si>
  <si>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</si>
  <si>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</si>
  <si>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</si>
  <si>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</si>
  <si>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</si>
  <si>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</si>
  <si>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</si>
  <si>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</si>
  <si>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</si>
  <si>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</si>
  <si>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</si>
  <si>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</si>
  <si>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</si>
  <si>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</si>
  <si>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</si>
  <si>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</si>
  <si>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</si>
  <si>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</si>
  <si>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</si>
  <si>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</si>
  <si>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</si>
  <si>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</si>
  <si>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</si>
  <si>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</si>
  <si>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</si>
  <si>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</si>
  <si>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</si>
  <si>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</si>
  <si>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</si>
  <si>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</si>
  <si>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</si>
  <si>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</si>
  <si>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</si>
  <si>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</si>
  <si>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</si>
  <si>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</si>
  <si>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</si>
  <si>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</si>
  <si>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</si>
  <si>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</si>
  <si>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</si>
  <si>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</si>
  <si>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</si>
  <si>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</si>
  <si>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</si>
  <si>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</si>
  <si>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</si>
  <si>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</si>
  <si>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</si>
  <si>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</si>
  <si>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</si>
  <si>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</si>
  <si>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</si>
  <si>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</si>
  <si>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</si>
  <si>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</si>
  <si>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</si>
  <si>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</si>
  <si>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</si>
  <si>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</si>
  <si>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</si>
  <si>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</si>
  <si>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</si>
  <si>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</si>
  <si>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</si>
  <si>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</si>
  <si>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</si>
  <si>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</si>
  <si>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</si>
  <si>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</si>
  <si>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</si>
  <si>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</si>
  <si>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</si>
  <si>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</si>
  <si>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</si>
  <si>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</si>
  <si>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</si>
  <si>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</si>
  <si>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</si>
  <si>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</si>
  <si>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</si>
  <si>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</si>
  <si>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</si>
  <si>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</si>
  <si>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</si>
  <si>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</si>
  <si>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</si>
  <si>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</si>
  <si>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</si>
  <si>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</si>
  <si>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</si>
  <si>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</si>
  <si>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</si>
  <si>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</si>
  <si>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</si>
  <si>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</si>
  <si>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</si>
  <si>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</si>
  <si>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</si>
  <si>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</si>
  <si>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</si>
  <si>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</si>
  <si>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</si>
  <si>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</si>
  <si>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</si>
  <si>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</si>
  <si>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</si>
  <si>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</si>
  <si>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</si>
  <si>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</si>
  <si>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</si>
  <si>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</si>
  <si>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</si>
  <si>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</si>
  <si>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</si>
  <si>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</si>
  <si>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</si>
  <si>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</si>
  <si>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</si>
  <si>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</si>
  <si>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</si>
  <si>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</si>
  <si>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</si>
  <si>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</si>
  <si>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</si>
  <si>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</si>
  <si>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</si>
  <si>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</si>
  <si>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</si>
  <si>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</si>
  <si>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</si>
  <si>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</si>
  <si>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</si>
  <si>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</si>
  <si>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</si>
  <si>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</si>
  <si>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</si>
  <si>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</si>
  <si>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</si>
  <si>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</si>
  <si>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</si>
  <si>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</si>
  <si>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</si>
  <si>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</si>
  <si>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</si>
  <si>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</si>
  <si>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</si>
  <si>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</si>
  <si>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</si>
  <si>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</si>
  <si>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</si>
  <si>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</si>
  <si>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</si>
  <si>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</si>
  <si>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</si>
  <si>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</si>
  <si>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</si>
  <si>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</si>
  <si>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</si>
  <si>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</si>
  <si>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</si>
  <si>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</si>
  <si>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</si>
  <si>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</si>
  <si>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</si>
  <si>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</si>
  <si>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</si>
  <si>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</si>
  <si>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</si>
  <si>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</si>
  <si>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</si>
  <si>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</si>
  <si>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</si>
  <si>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</si>
  <si>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</si>
  <si>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</si>
  <si>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</si>
  <si>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</si>
  <si>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</si>
  <si>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</si>
  <si>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</si>
  <si>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</si>
  <si>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</si>
  <si>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</si>
  <si>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</si>
  <si>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</si>
  <si>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</si>
  <si>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</si>
  <si>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</si>
  <si>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</si>
  <si>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</si>
  <si>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</si>
  <si>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</si>
  <si>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</si>
  <si>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</si>
  <si>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</si>
  <si>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</si>
  <si>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</si>
  <si>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</si>
  <si>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</si>
  <si>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</si>
  <si>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</si>
  <si>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</si>
  <si>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</si>
  <si>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</si>
  <si>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</si>
  <si>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</si>
  <si>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</si>
  <si>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</si>
  <si>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</si>
  <si>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</si>
  <si>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</si>
  <si>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</si>
  <si>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</si>
  <si>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</si>
  <si>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</si>
  <si>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</si>
  <si>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</si>
  <si>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</si>
  <si>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</si>
  <si>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</si>
  <si>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</si>
  <si>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</si>
  <si>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</si>
  <si>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</si>
  <si>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</si>
  <si>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</si>
  <si>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</si>
  <si>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</si>
  <si>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</si>
  <si>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</si>
  <si>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</si>
  <si>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</si>
  <si>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</si>
  <si>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</si>
  <si>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</si>
  <si>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</si>
  <si>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</si>
  <si>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</si>
  <si>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</si>
  <si>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</si>
  <si>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</si>
  <si>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</si>
  <si>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</si>
  <si>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</si>
  <si>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</si>
  <si>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</si>
  <si>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</si>
  <si>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</si>
  <si>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</si>
  <si>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</si>
  <si>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</si>
  <si>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</si>
  <si>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</si>
  <si>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</si>
  <si>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</si>
  <si>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</si>
  <si>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</si>
  <si>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</si>
  <si>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</si>
  <si>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</si>
  <si>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</si>
  <si>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</si>
  <si>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</si>
  <si>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</si>
  <si>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</si>
  <si>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</si>
  <si>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</si>
  <si>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</si>
  <si>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</si>
  <si>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</si>
  <si>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</si>
  <si>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</si>
  <si>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</si>
  <si>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</si>
  <si>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</si>
  <si>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</si>
  <si>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</si>
  <si>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</si>
  <si>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</si>
  <si>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</si>
  <si>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</si>
  <si>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</si>
  <si>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</si>
  <si>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</si>
  <si>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</si>
  <si>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</si>
  <si>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</si>
  <si>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</si>
  <si>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</si>
  <si>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</si>
  <si>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</si>
  <si>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</si>
  <si>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</si>
  <si>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</si>
  <si>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</si>
  <si>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</si>
  <si>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</si>
  <si>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</si>
  <si>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</si>
  <si>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</si>
  <si>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</si>
  <si>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</si>
  <si>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</si>
  <si>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</si>
  <si>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</si>
  <si>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</si>
  <si>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</si>
  <si>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</si>
  <si>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</si>
  <si>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</si>
  <si>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</si>
  <si>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</si>
  <si>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</si>
  <si>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</si>
  <si>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</si>
  <si>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</si>
  <si>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</si>
  <si>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</si>
  <si>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</si>
  <si>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</si>
  <si>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</si>
  <si>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</si>
  <si>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</si>
  <si>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</si>
  <si>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</si>
  <si>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</si>
  <si>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</si>
  <si>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</si>
  <si>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</si>
  <si>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</si>
  <si>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</si>
  <si>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</si>
  <si>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</si>
  <si>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</si>
  <si>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</si>
  <si>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</si>
  <si>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</si>
  <si>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</si>
  <si>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</si>
  <si>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</si>
  <si>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</si>
  <si>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</si>
  <si>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</si>
  <si>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</si>
  <si>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</si>
  <si>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</si>
  <si>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</si>
  <si>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</si>
  <si>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</si>
  <si>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</si>
  <si>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</si>
  <si>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</si>
  <si>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</si>
  <si>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</si>
  <si>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</si>
  <si>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</si>
  <si>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</si>
  <si>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</si>
  <si>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</si>
  <si>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</si>
  <si>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</si>
  <si>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</si>
  <si>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</si>
  <si>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</si>
  <si>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</si>
  <si>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</si>
  <si>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</si>
  <si>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</si>
  <si>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</si>
  <si>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</si>
  <si>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</si>
  <si>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</si>
  <si>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</si>
  <si>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</si>
  <si>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</si>
  <si>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</si>
  <si>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</si>
  <si>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</si>
  <si>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</si>
  <si>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</si>
  <si>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</si>
  <si>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</si>
  <si>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</si>
  <si>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</si>
  <si>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</si>
  <si>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</si>
  <si>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</si>
  <si>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</si>
  <si>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</si>
  <si>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</si>
  <si>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</si>
  <si>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</si>
  <si>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</si>
  <si>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</si>
  <si>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</si>
  <si>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</si>
  <si>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</si>
  <si>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</si>
  <si>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</si>
  <si>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</si>
  <si>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</si>
  <si>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</si>
  <si>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</si>
  <si>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</si>
  <si>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</si>
  <si>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</si>
  <si>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</si>
  <si>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</si>
  <si>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</si>
  <si>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</si>
  <si>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</si>
  <si>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</si>
  <si>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</si>
  <si>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</si>
  <si>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</si>
  <si>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</si>
  <si>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</si>
  <si>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</si>
  <si>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</si>
  <si>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</si>
  <si>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</si>
  <si>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</si>
  <si>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</si>
  <si>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</si>
  <si>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</si>
  <si>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</si>
  <si>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</si>
  <si>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</si>
  <si>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</si>
  <si>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</si>
  <si>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</si>
  <si>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</si>
  <si>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</si>
  <si>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</si>
  <si>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</si>
  <si>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</si>
  <si>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</si>
  <si>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</si>
  <si>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</si>
  <si>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</si>
  <si>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</si>
  <si>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</si>
  <si>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</si>
  <si>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</si>
  <si>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</si>
  <si>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</si>
  <si>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</si>
  <si>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</si>
  <si>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</si>
  <si>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</si>
  <si>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</si>
  <si>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</si>
  <si>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</si>
  <si>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</si>
  <si>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</si>
  <si>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</si>
  <si>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</si>
  <si>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</si>
  <si>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</si>
  <si>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</si>
  <si>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</si>
  <si>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</si>
  <si>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</si>
  <si>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</si>
  <si>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</si>
  <si>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</si>
  <si>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</si>
  <si>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</si>
  <si>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</si>
  <si>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</si>
  <si>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</si>
  <si>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</si>
  <si>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</si>
  <si>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</si>
  <si>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</si>
  <si>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</si>
  <si>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</si>
  <si>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</si>
  <si>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</si>
  <si>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</si>
  <si>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</si>
  <si>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</si>
  <si>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</si>
  <si>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</si>
  <si>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</si>
  <si>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</si>
  <si>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</si>
  <si>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</si>
  <si>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</si>
  <si>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</si>
  <si>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</si>
  <si>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</si>
  <si>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</si>
  <si>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</si>
  <si>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</si>
  <si>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</si>
  <si>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</si>
  <si>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</si>
  <si>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</si>
  <si>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</si>
  <si>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</si>
  <si>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</si>
  <si>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</si>
  <si>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</si>
  <si>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</si>
  <si>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</si>
  <si>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</si>
  <si>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</si>
  <si>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</si>
  <si>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</si>
  <si>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</si>
  <si>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</si>
  <si>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</si>
  <si>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</si>
  <si>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</si>
  <si>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</si>
  <si>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</si>
  <si>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</si>
  <si>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</si>
  <si>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</si>
  <si>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</si>
  <si>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</si>
  <si>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</si>
  <si>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</si>
  <si>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</si>
  <si>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</si>
  <si>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</si>
  <si>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</si>
  <si>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</si>
  <si>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</si>
  <si>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</si>
  <si>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</si>
  <si>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</si>
  <si>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</si>
  <si>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</si>
  <si>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</si>
  <si>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</si>
  <si>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</si>
  <si>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</si>
  <si>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</si>
  <si>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</si>
  <si>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</si>
  <si>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</si>
  <si>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</si>
  <si>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</si>
  <si>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</si>
  <si>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</si>
  <si>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</si>
  <si>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</si>
  <si>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</si>
  <si>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</si>
  <si>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</si>
  <si>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</si>
  <si>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</si>
  <si>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</si>
  <si>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</si>
  <si>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</si>
  <si>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</si>
  <si>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</si>
  <si>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</si>
  <si>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</si>
  <si>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</si>
  <si>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</si>
  <si>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</si>
  <si>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</si>
  <si>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</si>
  <si>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</si>
  <si>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</si>
  <si>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</si>
  <si>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</si>
  <si>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</si>
  <si>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</si>
  <si>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</si>
  <si>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</si>
  <si>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</si>
  <si>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</si>
  <si>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</si>
  <si>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</si>
  <si>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</si>
  <si>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</si>
  <si>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</si>
  <si>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</si>
  <si>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</si>
  <si>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</si>
  <si>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</si>
  <si>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</si>
  <si>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</si>
  <si>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</si>
  <si>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</si>
  <si>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</si>
  <si>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</si>
  <si>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</si>
  <si>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</si>
  <si>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</si>
  <si>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</si>
  <si>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</si>
  <si>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</si>
  <si>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</si>
  <si>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</si>
  <si>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</si>
  <si>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</si>
  <si>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</si>
  <si>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</si>
  <si>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</si>
  <si>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</si>
  <si>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</si>
  <si>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</si>
  <si>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</si>
  <si>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</si>
  <si>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</si>
  <si>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</si>
  <si>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</si>
  <si>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</si>
  <si>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</si>
  <si>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</si>
  <si>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</si>
  <si>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</si>
  <si>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</si>
  <si>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</si>
  <si>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</si>
  <si>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</si>
  <si>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</si>
  <si>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</si>
  <si>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</si>
  <si>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</si>
  <si>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</si>
  <si>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</si>
  <si>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</si>
  <si>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</si>
  <si>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</si>
  <si>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</si>
  <si>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</si>
  <si>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</si>
  <si>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</si>
  <si>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</si>
  <si>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</si>
  <si>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</si>
  <si>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</si>
  <si>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</si>
  <si>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</si>
  <si>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</si>
  <si>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</si>
  <si>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</si>
  <si>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</si>
  <si>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</si>
  <si>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</si>
  <si>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</si>
  <si>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</si>
  <si>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</si>
  <si>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</si>
  <si>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</si>
  <si>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</si>
  <si>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</si>
  <si>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</si>
  <si>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</si>
  <si>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</si>
  <si>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</si>
  <si>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</si>
  <si>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</si>
  <si>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</si>
  <si>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</si>
  <si>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</si>
  <si>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</si>
  <si>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</si>
  <si>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</si>
  <si>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</si>
  <si>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</si>
  <si>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</si>
  <si>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</si>
  <si>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</si>
  <si>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</si>
  <si>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</si>
  <si>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</si>
  <si>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</si>
  <si>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</si>
  <si>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</si>
  <si>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</si>
  <si>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</si>
  <si>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</si>
  <si>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</si>
  <si>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</si>
  <si>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</si>
  <si>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</si>
  <si>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</si>
  <si>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</si>
  <si>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</si>
  <si>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</si>
  <si>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</si>
  <si>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</si>
  <si>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</si>
  <si>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</si>
  <si>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</si>
  <si>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</si>
  <si>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</si>
  <si>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</si>
  <si>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</si>
  <si>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</si>
  <si>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</si>
  <si>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</si>
  <si>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</si>
  <si>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</si>
  <si>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</si>
  <si>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</si>
  <si>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</si>
  <si>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</si>
  <si>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</si>
  <si>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</si>
  <si>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</si>
  <si>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</si>
  <si>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</si>
  <si>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</si>
  <si>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</si>
  <si>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</si>
  <si>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</si>
  <si>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</si>
  <si>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</si>
  <si>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</si>
  <si>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</si>
  <si>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</si>
  <si>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</si>
  <si>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</si>
  <si>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</si>
  <si>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</si>
  <si>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</si>
  <si>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</si>
  <si>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</si>
  <si>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</si>
  <si>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</si>
  <si>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</si>
  <si>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</si>
  <si>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</si>
  <si>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</si>
  <si>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</si>
  <si>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</si>
  <si>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</si>
  <si>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</si>
  <si>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</si>
  <si>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</si>
  <si>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</si>
  <si>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</si>
  <si>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</si>
  <si>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</si>
  <si>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</si>
  <si>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</si>
  <si>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</si>
  <si>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</si>
  <si>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</si>
  <si>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</si>
  <si>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</si>
  <si>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</si>
  <si>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</si>
  <si>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</si>
  <si>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</si>
  <si>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</si>
  <si>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</si>
  <si>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</si>
  <si>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</si>
  <si>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</si>
  <si>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</si>
  <si>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</si>
  <si>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</si>
  <si>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</si>
  <si>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</si>
  <si>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</si>
  <si>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</si>
  <si>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</si>
  <si>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</si>
  <si>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</si>
  <si>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</si>
  <si>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</si>
  <si>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</si>
  <si>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</si>
  <si>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</si>
  <si>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</si>
  <si>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</si>
  <si>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</si>
  <si>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</si>
  <si>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</si>
  <si>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</si>
  <si>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</si>
  <si>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</si>
  <si>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</si>
  <si>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</si>
  <si>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</si>
  <si>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</si>
  <si>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</si>
  <si>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</si>
  <si>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</si>
  <si>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</si>
  <si>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</si>
  <si>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</si>
  <si>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</si>
  <si>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</si>
  <si>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</si>
  <si>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</si>
  <si>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</si>
  <si>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</si>
  <si>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</si>
  <si>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</si>
  <si>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</si>
  <si>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</si>
  <si>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</si>
  <si>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</si>
  <si>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</si>
  <si>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</si>
  <si>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</si>
  <si>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</si>
  <si>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</si>
  <si>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</si>
  <si>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</si>
  <si>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</si>
  <si>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</si>
  <si>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</si>
  <si>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</si>
  <si>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</si>
  <si>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</si>
  <si>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</si>
  <si>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</si>
  <si>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</si>
  <si>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</si>
  <si>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</si>
  <si>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</si>
  <si>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</si>
  <si>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</si>
  <si>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</si>
  <si>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</si>
  <si>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</si>
  <si>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</si>
  <si>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</si>
  <si>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</si>
  <si>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</si>
  <si>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</si>
  <si>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</si>
  <si>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</si>
  <si>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</si>
  <si>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</si>
  <si>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</si>
  <si>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</si>
  <si>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</si>
  <si>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</si>
  <si>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</si>
  <si>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</si>
  <si>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</si>
  <si>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</si>
  <si>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</si>
  <si>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</si>
  <si>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</si>
  <si>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</si>
  <si>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</si>
  <si>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</si>
  <si>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</si>
  <si>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</si>
  <si>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</si>
  <si>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</si>
  <si>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</si>
  <si>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</si>
  <si>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</si>
  <si>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</si>
  <si>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</si>
  <si>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</si>
  <si>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</si>
  <si>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</si>
  <si>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</si>
  <si>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</si>
  <si>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</si>
  <si>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</si>
  <si>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</si>
  <si>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</si>
  <si>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</si>
  <si>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</si>
  <si>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</si>
  <si>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</si>
  <si>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</si>
  <si>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</si>
  <si>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</si>
  <si>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</si>
  <si>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</si>
  <si>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</si>
  <si>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</si>
  <si>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</si>
  <si>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</si>
  <si>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</si>
  <si>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</si>
  <si>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</si>
  <si>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</si>
  <si>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</si>
  <si>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</si>
  <si>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</si>
  <si>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</si>
  <si>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</si>
  <si>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</si>
  <si>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</si>
  <si>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</si>
  <si>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</si>
  <si>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</si>
  <si>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</si>
  <si>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</si>
  <si>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</si>
  <si>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</si>
  <si>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</si>
  <si>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</si>
  <si>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</si>
  <si>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</si>
  <si>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</si>
  <si>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</si>
  <si>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</si>
  <si>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</si>
  <si>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</si>
  <si>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</si>
  <si>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</si>
  <si>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</si>
  <si>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</si>
  <si>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</si>
  <si>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</si>
  <si>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</si>
  <si>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</si>
  <si>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</si>
  <si>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</si>
  <si>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</si>
  <si>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</si>
  <si>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</si>
  <si>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</si>
  <si>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</si>
  <si>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</si>
  <si>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</si>
  <si>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</si>
  <si>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</si>
  <si>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</si>
  <si>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</si>
  <si>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</si>
  <si>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</si>
  <si>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</si>
  <si>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</si>
  <si>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</si>
  <si>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</si>
  <si>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</si>
  <si>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</si>
  <si>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</si>
  <si>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</si>
  <si>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</si>
  <si>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</si>
  <si>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</si>
  <si>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</si>
  <si>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</si>
  <si>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</si>
  <si>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</si>
  <si>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</si>
  <si>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</si>
  <si>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</si>
  <si>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</si>
  <si>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</si>
  <si>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</si>
  <si>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</si>
  <si>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</si>
  <si>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</si>
  <si>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</si>
  <si>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</si>
  <si>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</si>
  <si>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</si>
  <si>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</si>
  <si>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</si>
  <si>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</si>
  <si>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</si>
  <si>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</si>
  <si>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</si>
  <si>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</si>
  <si>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</si>
  <si>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</si>
  <si>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</si>
  <si>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</si>
  <si>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</si>
  <si>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</si>
  <si>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</si>
  <si>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</si>
  <si>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</si>
  <si>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</si>
  <si>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</si>
  <si>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</si>
  <si>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</si>
  <si>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</si>
  <si>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</si>
  <si>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</si>
  <si>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</si>
  <si>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</si>
  <si>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</si>
  <si>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</si>
  <si>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</si>
  <si>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</si>
  <si>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</si>
  <si>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</si>
  <si>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</si>
  <si>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</si>
  <si>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</si>
  <si>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</si>
  <si>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</si>
  <si>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</si>
  <si>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</si>
  <si>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</si>
  <si>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</si>
  <si>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</si>
  <si>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</si>
  <si>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</si>
  <si>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</si>
  <si>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</si>
  <si>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</si>
  <si>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</si>
  <si>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</si>
  <si>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</si>
  <si>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</si>
  <si>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</si>
  <si>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</si>
  <si>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</si>
  <si>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</si>
  <si>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</si>
  <si>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</si>
  <si>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</si>
  <si>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</si>
  <si>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</si>
  <si>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</si>
  <si>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</si>
  <si>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</si>
  <si>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</si>
  <si>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</si>
  <si>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</si>
  <si>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</si>
  <si>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</si>
  <si>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</si>
  <si>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</si>
  <si>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</si>
  <si>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</si>
  <si>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</si>
  <si>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</si>
  <si>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</si>
  <si>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</si>
  <si>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</si>
  <si>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</si>
  <si>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</si>
  <si>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</si>
  <si>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</si>
  <si>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</si>
  <si>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</si>
  <si>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</si>
  <si>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</si>
  <si>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</si>
  <si>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</si>
  <si>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</si>
  <si>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</si>
  <si>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</si>
  <si>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</si>
  <si>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</si>
  <si>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</si>
  <si>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</si>
  <si>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</si>
  <si>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</si>
  <si>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</si>
  <si>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</si>
  <si>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</si>
  <si>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</si>
  <si>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</si>
  <si>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</si>
  <si>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</si>
  <si>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</si>
  <si>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</si>
  <si>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</si>
  <si>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</si>
  <si>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</si>
  <si>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</si>
  <si>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</si>
  <si>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</si>
  <si>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</si>
  <si>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</si>
  <si>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</si>
  <si>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</si>
  <si>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</si>
  <si>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</si>
  <si>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</si>
  <si>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</si>
  <si>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</si>
  <si>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</si>
  <si>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</si>
  <si>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</si>
  <si>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</si>
  <si>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</si>
  <si>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</si>
  <si>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</si>
  <si>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</si>
  <si>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</si>
  <si>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</si>
  <si>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</si>
  <si>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</si>
  <si>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</si>
  <si>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</si>
  <si>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</si>
  <si>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</si>
  <si>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</si>
  <si>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</si>
  <si>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</si>
  <si>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</si>
  <si>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</si>
  <si>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</si>
  <si>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</si>
  <si>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</si>
  <si>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</si>
  <si>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</si>
  <si>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</si>
  <si>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</si>
  <si>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</si>
  <si>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</si>
  <si>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</si>
  <si>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</si>
  <si>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</si>
  <si>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</si>
  <si>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</si>
  <si>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</si>
  <si>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</si>
  <si>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</si>
  <si>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</si>
  <si>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</si>
  <si>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</si>
  <si>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</si>
  <si>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</si>
  <si>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</si>
  <si>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</si>
  <si>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</si>
  <si>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</si>
  <si>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</si>
  <si>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</si>
  <si>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</si>
  <si>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</si>
  <si>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</si>
  <si>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</si>
  <si>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</si>
  <si>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</si>
  <si>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</si>
  <si>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</si>
  <si>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</si>
  <si>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</si>
  <si>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</si>
  <si>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</si>
  <si>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</si>
  <si>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</si>
  <si>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</si>
  <si>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</si>
  <si>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</si>
  <si>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</si>
  <si>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</si>
  <si>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</si>
  <si>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</si>
  <si>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</si>
  <si>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</si>
  <si>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</si>
  <si>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</si>
  <si>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</si>
  <si>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</si>
  <si>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</si>
  <si>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</si>
  <si>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</si>
  <si>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</si>
  <si>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</si>
  <si>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</si>
  <si>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</si>
  <si>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</si>
  <si>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</si>
  <si>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</si>
  <si>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</si>
  <si>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</si>
  <si>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</si>
  <si>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</si>
  <si>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</si>
  <si>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</si>
  <si>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</si>
  <si>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</si>
  <si>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</si>
  <si>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</si>
  <si>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</si>
  <si>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</si>
  <si>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</si>
  <si>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</si>
  <si>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</si>
  <si>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</si>
  <si>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</si>
  <si>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</si>
  <si>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</si>
  <si>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</si>
  <si>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</si>
  <si>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</si>
  <si>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</si>
  <si>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</si>
  <si>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</si>
  <si>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</si>
  <si>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</si>
  <si>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</si>
  <si>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</si>
  <si>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</si>
  <si>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</si>
  <si>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</si>
  <si>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</si>
  <si>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</si>
  <si>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</si>
  <si>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</si>
  <si>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</si>
  <si>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</si>
  <si>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</si>
  <si>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</si>
  <si>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</si>
  <si>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</si>
  <si>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</si>
  <si>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</si>
  <si>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</si>
  <si>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</si>
  <si>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</si>
  <si>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</si>
  <si>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</si>
  <si>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</si>
  <si>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</si>
  <si>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</si>
  <si>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</si>
  <si>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</si>
  <si>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</si>
  <si>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</si>
  <si>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</si>
  <si>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</si>
  <si>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</si>
  <si>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</si>
  <si>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</si>
  <si>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</si>
  <si>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</si>
  <si>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</si>
  <si>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</si>
  <si>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</si>
  <si>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</si>
  <si>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</si>
  <si>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</si>
  <si>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</si>
  <si>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</si>
  <si>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</si>
  <si>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</si>
  <si>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</si>
  <si>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</si>
  <si>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</si>
  <si>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</si>
  <si>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</si>
  <si>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</si>
  <si>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</si>
  <si>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</si>
  <si>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</si>
  <si>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</si>
  <si>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</si>
  <si>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</si>
  <si>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</si>
  <si>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</si>
  <si>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</si>
  <si>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</si>
  <si>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</si>
  <si>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</si>
  <si>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</si>
  <si>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</si>
  <si>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</si>
  <si>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</si>
  <si>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</si>
  <si>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</si>
  <si>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</si>
  <si>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</si>
  <si>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</si>
  <si>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</si>
  <si>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</si>
  <si>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</si>
  <si>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</si>
  <si>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</si>
  <si>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</si>
  <si>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</si>
  <si>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</si>
  <si>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</si>
  <si>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</si>
  <si>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</si>
  <si>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</si>
  <si>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</si>
  <si>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</si>
  <si>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</si>
  <si>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</si>
  <si>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</si>
  <si>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</si>
  <si>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</si>
  <si>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</si>
  <si>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</si>
  <si>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</si>
  <si>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</si>
  <si>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</si>
  <si>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</si>
  <si>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</si>
  <si>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</si>
  <si>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</si>
  <si>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</si>
  <si>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</si>
  <si>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</si>
  <si>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</si>
  <si>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</si>
  <si>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</si>
  <si>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</si>
  <si>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</si>
  <si>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</si>
  <si>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</si>
  <si>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</si>
  <si>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</si>
  <si>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</si>
  <si>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</si>
  <si>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</si>
  <si>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</si>
  <si>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</si>
  <si>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</si>
  <si>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</si>
  <si>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</si>
  <si>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</si>
  <si>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</si>
  <si>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</si>
  <si>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</si>
  <si>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</si>
  <si>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</si>
  <si>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</si>
  <si>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</si>
  <si>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</si>
  <si>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</si>
  <si>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</si>
  <si>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</si>
  <si>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</si>
  <si>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</si>
  <si>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</si>
  <si>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</si>
  <si>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</si>
  <si>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</si>
  <si>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</si>
  <si>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</si>
  <si>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</si>
  <si>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</si>
  <si>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</si>
  <si>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</si>
  <si>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</si>
  <si>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</si>
  <si>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</si>
  <si>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</si>
  <si>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</si>
  <si>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</si>
  <si>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</si>
  <si>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</si>
  <si>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</si>
  <si>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</si>
  <si>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</si>
  <si>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</si>
  <si>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</si>
  <si>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</si>
  <si>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</si>
  <si>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</si>
  <si>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</si>
  <si>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</si>
  <si>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</si>
  <si>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</si>
  <si>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</si>
  <si>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</si>
  <si>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</si>
  <si>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</si>
  <si>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</si>
  <si>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</si>
  <si>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</si>
  <si>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</si>
  <si>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</si>
  <si>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</si>
  <si>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</si>
  <si>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</si>
  <si>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</si>
  <si>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</si>
  <si>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</si>
  <si>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</si>
  <si>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</si>
  <si>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</si>
  <si>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</si>
  <si>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</si>
  <si>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</si>
  <si>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</si>
  <si>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</si>
  <si>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</si>
  <si>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</si>
  <si>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</si>
  <si>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</si>
  <si>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</si>
  <si>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</si>
  <si>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</si>
  <si>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</si>
  <si>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for last year</t>
  </si>
  <si>
    <t>Row Labels</t>
  </si>
  <si>
    <t>Grand Total</t>
  </si>
  <si>
    <t>2014</t>
  </si>
  <si>
    <t>2015</t>
  </si>
  <si>
    <t>2016</t>
  </si>
  <si>
    <t>2017</t>
  </si>
  <si>
    <t>Sum of Profit</t>
  </si>
  <si>
    <t>Sum of Sales</t>
  </si>
  <si>
    <t>Order Date - Year</t>
  </si>
  <si>
    <t>Sales vs Py</t>
  </si>
  <si>
    <t>Profit vs Py</t>
  </si>
  <si>
    <t>Column Labels</t>
  </si>
  <si>
    <t>Data for table 1 and 2</t>
  </si>
  <si>
    <t>Data for table 3 and 4</t>
  </si>
  <si>
    <t>Qtr1</t>
  </si>
  <si>
    <t>Qtr2</t>
  </si>
  <si>
    <t>Qtr3</t>
  </si>
  <si>
    <t>Qtr4</t>
  </si>
  <si>
    <t>Sum of Quantity</t>
  </si>
  <si>
    <t>Years (Order Date)</t>
  </si>
  <si>
    <t>Quarters (Order Date)</t>
  </si>
  <si>
    <t>Price</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</si>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</sst>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5" formatCode="[Green]0.0%;[Red]\(0.0\)%"/>
  </numFmts>
  <fonts count="4" x14ac:knownFonts="1">
    <font>
      <sz val="12"/>
      <color theme="1"/>
      <name val="Aptos Narrow"/>
      <family val="2"/>
      <scheme val="minor"/>
    </font>
    <font>
      <sz val="12"/>
      <color theme="1"/>
      <name val="Aptos Narrow"/>
      <family val="2"/>
      <scheme val="minor"/>
    </font>
    <font>
      <sz val="11"/>
      <color theme="1"/>
      <name val="Calibri"/>
      <family val="2"/>
    </font>
    <font>
      <b/>
      <sz val="12"/>
      <color theme="1"/>
      <name val="Aptos Narrow"/>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44" fontId="0" fillId="0" borderId="0" xfId="0" applyNumberFormat="1"/>
    <xf numFmtId="0" fontId="3" fillId="0" borderId="0" xfId="0" applyFont="1"/>
    <xf numFmtId="164" fontId="0" fillId="0" borderId="0" xfId="2" applyNumberFormat="1" applyFont="1"/>
    <xf numFmtId="44" fontId="0" fillId="0" borderId="0" xfId="1" applyFont="1"/>
    <xf numFmtId="0" fontId="3" fillId="0" borderId="0" xfId="0" applyFont="1" applyAlignment="1">
      <alignment horizontal="center"/>
    </xf>
    <xf numFmtId="44" fontId="0" fillId="0" borderId="0" xfId="1" applyFont="1" applyBorder="1"/>
    <xf numFmtId="165" fontId="0" fillId="0" borderId="0" xfId="2" applyNumberFormat="1" applyFont="1" applyBorder="1"/>
    <xf numFmtId="44" fontId="3" fillId="0" borderId="0" xfId="1" applyFont="1" applyBorder="1"/>
    <xf numFmtId="165" fontId="3" fillId="0" borderId="0" xfId="2" applyNumberFormat="1" applyFont="1" applyBorder="1"/>
    <xf numFmtId="0" fontId="0" fillId="0" borderId="0" xfId="0" applyNumberFormat="1"/>
  </cellXfs>
  <cellStyles count="3">
    <cellStyle name="Currency" xfId="1" builtinId="4"/>
    <cellStyle name="Normal" xfId="0" builtinId="0"/>
    <cellStyle name="Percent" xfId="2" builtinId="5"/>
  </cellStyles>
  <dxfs count="37">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9" formatCode="m/d/yy"/>
    </dxf>
    <dxf>
      <font>
        <b val="0"/>
        <i val="0"/>
        <strike val="0"/>
        <condense val="0"/>
        <extend val="0"/>
        <outline val="0"/>
        <shadow val="0"/>
        <u val="none"/>
        <vertAlign val="baseline"/>
        <sz val="11"/>
        <color theme="1"/>
        <name val="Calibri"/>
        <family val="2"/>
        <scheme val="none"/>
      </font>
      <numFmt numFmtId="19" formatCode="m/d/yy"/>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Price by Quarter (Last 4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Working_Sheet!$H$57</c:f>
              <c:strCache>
                <c:ptCount val="1"/>
                <c:pt idx="0">
                  <c:v>Sales</c:v>
                </c:pt>
              </c:strCache>
            </c:strRef>
          </c:tx>
          <c:spPr>
            <a:solidFill>
              <a:schemeClr val="accent1"/>
            </a:solidFill>
            <a:ln>
              <a:noFill/>
            </a:ln>
            <a:effectLst/>
          </c:spPr>
          <c:invertIfNegative val="0"/>
          <c:cat>
            <c:multiLvlStrRef>
              <c:f>Working_Sheet!$F$58:$G$73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Working_Sheet!$H$58:$H$73</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287-3049-AD83-6430A97ADE6B}"/>
            </c:ext>
          </c:extLst>
        </c:ser>
        <c:ser>
          <c:idx val="1"/>
          <c:order val="1"/>
          <c:tx>
            <c:strRef>
              <c:f>Working_Sheet!$I$57</c:f>
              <c:strCache>
                <c:ptCount val="1"/>
                <c:pt idx="0">
                  <c:v>Price</c:v>
                </c:pt>
              </c:strCache>
            </c:strRef>
          </c:tx>
          <c:spPr>
            <a:solidFill>
              <a:schemeClr val="accent2"/>
            </a:solidFill>
            <a:ln>
              <a:noFill/>
            </a:ln>
            <a:effectLst/>
          </c:spPr>
          <c:invertIfNegative val="0"/>
          <c:cat>
            <c:multiLvlStrRef>
              <c:f>Working_Sheet!$F$58:$G$73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Working_Sheet!$I$58:$I$73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extLst>
            <c:ext xmlns:c16="http://schemas.microsoft.com/office/drawing/2014/chart" uri="{C3380CC4-5D6E-409C-BE32-E72D297353CC}">
              <c16:uniqueId val="{00000001-6287-3049-AD83-6430A97ADE6B}"/>
            </c:ext>
          </c:extLst>
        </c:ser>
        <c:dLbls>
          <c:showLegendKey val="0"/>
          <c:showVal val="0"/>
          <c:showCatName val="0"/>
          <c:showSerName val="0"/>
          <c:showPercent val="0"/>
          <c:showBubbleSize val="0"/>
        </c:dLbls>
        <c:gapWidth val="219"/>
        <c:axId val="514470240"/>
        <c:axId val="514477872"/>
      </c:barChart>
      <c:lineChart>
        <c:grouping val="standard"/>
        <c:varyColors val="0"/>
        <c:ser>
          <c:idx val="2"/>
          <c:order val="2"/>
          <c:spPr>
            <a:ln w="28575" cap="rnd">
              <a:solidFill>
                <a:schemeClr val="accent3"/>
              </a:solidFill>
              <a:round/>
            </a:ln>
            <a:effectLst/>
          </c:spPr>
          <c:marker>
            <c:symbol val="none"/>
          </c:marker>
          <c:val>
            <c:numRef>
              <c:f>Working_Sheet!$I$58:$I$73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6287-3049-AD83-6430A97ADE6B}"/>
            </c:ext>
          </c:extLst>
        </c:ser>
        <c:dLbls>
          <c:showLegendKey val="0"/>
          <c:showVal val="0"/>
          <c:showCatName val="0"/>
          <c:showSerName val="0"/>
          <c:showPercent val="0"/>
          <c:showBubbleSize val="0"/>
        </c:dLbls>
        <c:marker val="1"/>
        <c:smooth val="0"/>
        <c:axId val="1078495471"/>
        <c:axId val="1077985423"/>
      </c:lineChart>
      <c:catAx>
        <c:axId val="51447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77872"/>
        <c:crosses val="autoZero"/>
        <c:auto val="1"/>
        <c:lblAlgn val="ctr"/>
        <c:lblOffset val="100"/>
        <c:noMultiLvlLbl val="0"/>
      </c:catAx>
      <c:valAx>
        <c:axId val="514477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70240"/>
        <c:crosses val="autoZero"/>
        <c:crossBetween val="between"/>
      </c:valAx>
      <c:valAx>
        <c:axId val="1077985423"/>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495471"/>
        <c:crosses val="max"/>
        <c:crossBetween val="between"/>
      </c:valAx>
      <c:catAx>
        <c:axId val="1078495471"/>
        <c:scaling>
          <c:orientation val="minMax"/>
        </c:scaling>
        <c:delete val="1"/>
        <c:axPos val="b"/>
        <c:majorTickMark val="out"/>
        <c:minorTickMark val="none"/>
        <c:tickLblPos val="nextTo"/>
        <c:crossAx val="10779854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with Highest and Lowest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Working_Sheet!$E$79:$E$89</c:f>
              <c:strCache>
                <c:ptCount val="11"/>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strCache>
            </c:strRef>
          </c:cat>
          <c:val>
            <c:numRef>
              <c:f>Working_Sheet!$F$79:$F$89</c:f>
              <c:numCache>
                <c:formatCode>General</c:formatCode>
                <c:ptCount val="11"/>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numCache>
            </c:numRef>
          </c:val>
          <c:extLst>
            <c:ext xmlns:c16="http://schemas.microsoft.com/office/drawing/2014/chart" uri="{C3380CC4-5D6E-409C-BE32-E72D297353CC}">
              <c16:uniqueId val="{00000000-8D05-5146-A57F-F147252D20B3}"/>
            </c:ext>
          </c:extLst>
        </c:ser>
        <c:dLbls>
          <c:showLegendKey val="0"/>
          <c:showVal val="0"/>
          <c:showCatName val="0"/>
          <c:showSerName val="0"/>
          <c:showPercent val="0"/>
          <c:showBubbleSize val="0"/>
        </c:dLbls>
        <c:gapWidth val="219"/>
        <c:overlap val="-27"/>
        <c:axId val="455499328"/>
        <c:axId val="455573552"/>
      </c:barChart>
      <c:catAx>
        <c:axId val="45549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73552"/>
        <c:crosses val="autoZero"/>
        <c:auto val="1"/>
        <c:lblAlgn val="ctr"/>
        <c:lblOffset val="100"/>
        <c:noMultiLvlLbl val="0"/>
      </c:catAx>
      <c:valAx>
        <c:axId val="45557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99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12700</xdr:colOff>
      <xdr:row>5</xdr:row>
      <xdr:rowOff>6350</xdr:rowOff>
    </xdr:from>
    <xdr:to>
      <xdr:col>5</xdr:col>
      <xdr:colOff>0</xdr:colOff>
      <xdr:row>9</xdr:row>
      <xdr:rowOff>0</xdr:rowOff>
    </xdr:to>
    <xdr:sp macro="" textlink="">
      <xdr:nvSpPr>
        <xdr:cNvPr id="2" name="Rounded Rectangle 1">
          <a:extLst>
            <a:ext uri="{FF2B5EF4-FFF2-40B4-BE49-F238E27FC236}">
              <a16:creationId xmlns:a16="http://schemas.microsoft.com/office/drawing/2014/main" id="{8EE1E07C-D931-A158-CC21-58E53921A4CE}"/>
            </a:ext>
          </a:extLst>
        </xdr:cNvPr>
        <xdr:cNvSpPr/>
      </xdr:nvSpPr>
      <xdr:spPr>
        <a:xfrm>
          <a:off x="1663700" y="102235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165100</xdr:colOff>
      <xdr:row>6</xdr:row>
      <xdr:rowOff>88900</xdr:rowOff>
    </xdr:from>
    <xdr:to>
      <xdr:col>4</xdr:col>
      <xdr:colOff>736600</xdr:colOff>
      <xdr:row>8</xdr:row>
      <xdr:rowOff>101600</xdr:rowOff>
    </xdr:to>
    <xdr:sp macro="" textlink="Working_Sheet!$B$5">
      <xdr:nvSpPr>
        <xdr:cNvPr id="16" name="TextBox 15">
          <a:extLst>
            <a:ext uri="{FF2B5EF4-FFF2-40B4-BE49-F238E27FC236}">
              <a16:creationId xmlns:a16="http://schemas.microsoft.com/office/drawing/2014/main" id="{8DFF039F-60EC-5F76-3523-10F9DEE291E5}"/>
            </a:ext>
          </a:extLst>
        </xdr:cNvPr>
        <xdr:cNvSpPr txBox="1"/>
      </xdr:nvSpPr>
      <xdr:spPr>
        <a:xfrm>
          <a:off x="1816100" y="130810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AE2C1D-573B-E64D-A530-BF4EC5BBED97}" type="TxLink">
            <a:rPr lang="en-US" sz="2000" b="1" i="0" u="none" strike="noStrike">
              <a:solidFill>
                <a:schemeClr val="bg1"/>
              </a:solidFill>
              <a:latin typeface="Aptos Narrow"/>
            </a:rPr>
            <a:pPr algn="ctr"/>
            <a:t> $733,215.26 </a:t>
          </a:fld>
          <a:endParaRPr lang="en-US" sz="2000" b="1">
            <a:solidFill>
              <a:schemeClr val="bg1"/>
            </a:solidFill>
          </a:endParaRPr>
        </a:p>
      </xdr:txBody>
    </xdr:sp>
    <xdr:clientData/>
  </xdr:twoCellAnchor>
  <xdr:twoCellAnchor>
    <xdr:from>
      <xdr:col>2</xdr:col>
      <xdr:colOff>266700</xdr:colOff>
      <xdr:row>5</xdr:row>
      <xdr:rowOff>88900</xdr:rowOff>
    </xdr:from>
    <xdr:to>
      <xdr:col>4</xdr:col>
      <xdr:colOff>673100</xdr:colOff>
      <xdr:row>6</xdr:row>
      <xdr:rowOff>127000</xdr:rowOff>
    </xdr:to>
    <xdr:sp macro="" textlink="">
      <xdr:nvSpPr>
        <xdr:cNvPr id="17" name="TextBox 16">
          <a:extLst>
            <a:ext uri="{FF2B5EF4-FFF2-40B4-BE49-F238E27FC236}">
              <a16:creationId xmlns:a16="http://schemas.microsoft.com/office/drawing/2014/main" id="{EA1C8AFE-2E4B-0503-011B-BDA6F7D65EA3}"/>
            </a:ext>
          </a:extLst>
        </xdr:cNvPr>
        <xdr:cNvSpPr txBox="1"/>
      </xdr:nvSpPr>
      <xdr:spPr>
        <a:xfrm>
          <a:off x="1917700" y="110490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a:t>
          </a:r>
          <a:r>
            <a:rPr lang="en-US" sz="1100" baseline="0">
              <a:solidFill>
                <a:schemeClr val="bg1"/>
              </a:solidFill>
            </a:rPr>
            <a:t> Latest Year</a:t>
          </a:r>
          <a:endParaRPr lang="en-US" sz="1100">
            <a:solidFill>
              <a:schemeClr val="bg1"/>
            </a:solidFill>
          </a:endParaRPr>
        </a:p>
      </xdr:txBody>
    </xdr:sp>
    <xdr:clientData/>
  </xdr:twoCellAnchor>
  <xdr:twoCellAnchor>
    <xdr:from>
      <xdr:col>6</xdr:col>
      <xdr:colOff>0</xdr:colOff>
      <xdr:row>5</xdr:row>
      <xdr:rowOff>0</xdr:rowOff>
    </xdr:from>
    <xdr:to>
      <xdr:col>8</xdr:col>
      <xdr:colOff>812800</xdr:colOff>
      <xdr:row>8</xdr:row>
      <xdr:rowOff>196850</xdr:rowOff>
    </xdr:to>
    <xdr:sp macro="" textlink="">
      <xdr:nvSpPr>
        <xdr:cNvPr id="18" name="Rounded Rectangle 17">
          <a:extLst>
            <a:ext uri="{FF2B5EF4-FFF2-40B4-BE49-F238E27FC236}">
              <a16:creationId xmlns:a16="http://schemas.microsoft.com/office/drawing/2014/main" id="{8DB174DF-44A6-9946-98C0-0E160E34D9D0}"/>
            </a:ext>
          </a:extLst>
        </xdr:cNvPr>
        <xdr:cNvSpPr/>
      </xdr:nvSpPr>
      <xdr:spPr>
        <a:xfrm>
          <a:off x="4953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6</xdr:row>
      <xdr:rowOff>82550</xdr:rowOff>
    </xdr:from>
    <xdr:to>
      <xdr:col>8</xdr:col>
      <xdr:colOff>723900</xdr:colOff>
      <xdr:row>8</xdr:row>
      <xdr:rowOff>95250</xdr:rowOff>
    </xdr:to>
    <xdr:sp macro="" textlink="Working_Sheet!$B$4">
      <xdr:nvSpPr>
        <xdr:cNvPr id="19" name="TextBox 18">
          <a:extLst>
            <a:ext uri="{FF2B5EF4-FFF2-40B4-BE49-F238E27FC236}">
              <a16:creationId xmlns:a16="http://schemas.microsoft.com/office/drawing/2014/main" id="{612C63F8-6A74-9548-9D1D-680EAD543265}"/>
            </a:ext>
          </a:extLst>
        </xdr:cNvPr>
        <xdr:cNvSpPr txBox="1"/>
      </xdr:nvSpPr>
      <xdr:spPr>
        <a:xfrm>
          <a:off x="5105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534261-4A5C-1145-B0A3-E5A262817259}" type="TxLink">
            <a:rPr lang="en-US" sz="2000" b="1" i="0" u="none" strike="noStrike">
              <a:solidFill>
                <a:schemeClr val="bg1"/>
              </a:solidFill>
              <a:latin typeface="Aptos Narrow"/>
            </a:rPr>
            <a:pPr algn="ctr"/>
            <a:t> $609,205.60 </a:t>
          </a:fld>
          <a:endParaRPr lang="en-US" sz="2000" b="1">
            <a:solidFill>
              <a:schemeClr val="bg1"/>
            </a:solidFill>
          </a:endParaRPr>
        </a:p>
      </xdr:txBody>
    </xdr:sp>
    <xdr:clientData/>
  </xdr:twoCellAnchor>
  <xdr:twoCellAnchor>
    <xdr:from>
      <xdr:col>6</xdr:col>
      <xdr:colOff>254000</xdr:colOff>
      <xdr:row>5</xdr:row>
      <xdr:rowOff>82550</xdr:rowOff>
    </xdr:from>
    <xdr:to>
      <xdr:col>8</xdr:col>
      <xdr:colOff>660400</xdr:colOff>
      <xdr:row>6</xdr:row>
      <xdr:rowOff>120650</xdr:rowOff>
    </xdr:to>
    <xdr:sp macro="" textlink="">
      <xdr:nvSpPr>
        <xdr:cNvPr id="20" name="TextBox 19">
          <a:extLst>
            <a:ext uri="{FF2B5EF4-FFF2-40B4-BE49-F238E27FC236}">
              <a16:creationId xmlns:a16="http://schemas.microsoft.com/office/drawing/2014/main" id="{D65FDF5E-5D7E-D44F-AD50-BF0695C3059A}"/>
            </a:ext>
          </a:extLst>
        </xdr:cNvPr>
        <xdr:cNvSpPr txBox="1"/>
      </xdr:nvSpPr>
      <xdr:spPr>
        <a:xfrm>
          <a:off x="5207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a:t>
          </a:r>
          <a:r>
            <a:rPr lang="en-US" sz="1100" baseline="0">
              <a:solidFill>
                <a:schemeClr val="bg1"/>
              </a:solidFill>
            </a:rPr>
            <a:t> Last Year</a:t>
          </a:r>
          <a:endParaRPr lang="en-US" sz="1100">
            <a:solidFill>
              <a:schemeClr val="bg1"/>
            </a:solidFill>
          </a:endParaRPr>
        </a:p>
      </xdr:txBody>
    </xdr:sp>
    <xdr:clientData/>
  </xdr:twoCellAnchor>
  <xdr:twoCellAnchor>
    <xdr:from>
      <xdr:col>10</xdr:col>
      <xdr:colOff>0</xdr:colOff>
      <xdr:row>5</xdr:row>
      <xdr:rowOff>0</xdr:rowOff>
    </xdr:from>
    <xdr:to>
      <xdr:col>12</xdr:col>
      <xdr:colOff>812800</xdr:colOff>
      <xdr:row>8</xdr:row>
      <xdr:rowOff>196850</xdr:rowOff>
    </xdr:to>
    <xdr:sp macro="" textlink="">
      <xdr:nvSpPr>
        <xdr:cNvPr id="21" name="Rounded Rectangle 20">
          <a:extLst>
            <a:ext uri="{FF2B5EF4-FFF2-40B4-BE49-F238E27FC236}">
              <a16:creationId xmlns:a16="http://schemas.microsoft.com/office/drawing/2014/main" id="{1501986E-7603-7F45-A0B7-F9F248461ED2}"/>
            </a:ext>
          </a:extLst>
        </xdr:cNvPr>
        <xdr:cNvSpPr/>
      </xdr:nvSpPr>
      <xdr:spPr>
        <a:xfrm>
          <a:off x="8255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152400</xdr:colOff>
      <xdr:row>6</xdr:row>
      <xdr:rowOff>82550</xdr:rowOff>
    </xdr:from>
    <xdr:to>
      <xdr:col>12</xdr:col>
      <xdr:colOff>723900</xdr:colOff>
      <xdr:row>8</xdr:row>
      <xdr:rowOff>95250</xdr:rowOff>
    </xdr:to>
    <xdr:sp macro="" textlink="Working_Sheet!$E$4">
      <xdr:nvSpPr>
        <xdr:cNvPr id="22" name="TextBox 21">
          <a:extLst>
            <a:ext uri="{FF2B5EF4-FFF2-40B4-BE49-F238E27FC236}">
              <a16:creationId xmlns:a16="http://schemas.microsoft.com/office/drawing/2014/main" id="{857964CD-8D21-0E43-87C5-BE6FD49384FB}"/>
            </a:ext>
          </a:extLst>
        </xdr:cNvPr>
        <xdr:cNvSpPr txBox="1"/>
      </xdr:nvSpPr>
      <xdr:spPr>
        <a:xfrm>
          <a:off x="8407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C42A3C-B9E1-E848-8185-3642B60DC140}" type="TxLink">
            <a:rPr lang="en-US" sz="2000" b="1" i="0" u="none" strike="noStrike">
              <a:solidFill>
                <a:schemeClr val="bg1"/>
              </a:solidFill>
              <a:latin typeface="Aptos Narrow"/>
            </a:rPr>
            <a:pPr algn="ctr"/>
            <a:t>20.4%</a:t>
          </a:fld>
          <a:endParaRPr lang="en-US" sz="2000" b="1">
            <a:solidFill>
              <a:schemeClr val="bg1"/>
            </a:solidFill>
          </a:endParaRPr>
        </a:p>
      </xdr:txBody>
    </xdr:sp>
    <xdr:clientData/>
  </xdr:twoCellAnchor>
  <xdr:twoCellAnchor>
    <xdr:from>
      <xdr:col>10</xdr:col>
      <xdr:colOff>254000</xdr:colOff>
      <xdr:row>5</xdr:row>
      <xdr:rowOff>82550</xdr:rowOff>
    </xdr:from>
    <xdr:to>
      <xdr:col>12</xdr:col>
      <xdr:colOff>660400</xdr:colOff>
      <xdr:row>6</xdr:row>
      <xdr:rowOff>120650</xdr:rowOff>
    </xdr:to>
    <xdr:sp macro="" textlink="">
      <xdr:nvSpPr>
        <xdr:cNvPr id="23" name="TextBox 22">
          <a:extLst>
            <a:ext uri="{FF2B5EF4-FFF2-40B4-BE49-F238E27FC236}">
              <a16:creationId xmlns:a16="http://schemas.microsoft.com/office/drawing/2014/main" id="{FC70B89A-F31B-E040-9E2B-FB5279D1E473}"/>
            </a:ext>
          </a:extLst>
        </xdr:cNvPr>
        <xdr:cNvSpPr txBox="1"/>
      </xdr:nvSpPr>
      <xdr:spPr>
        <a:xfrm>
          <a:off x="8509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a:t>
          </a:r>
          <a:r>
            <a:rPr lang="en-US" sz="1100" baseline="0">
              <a:solidFill>
                <a:schemeClr val="bg1"/>
              </a:solidFill>
            </a:rPr>
            <a:t> Growth vs PY</a:t>
          </a:r>
          <a:endParaRPr lang="en-US" sz="1100">
            <a:solidFill>
              <a:schemeClr val="bg1"/>
            </a:solidFill>
          </a:endParaRPr>
        </a:p>
      </xdr:txBody>
    </xdr:sp>
    <xdr:clientData/>
  </xdr:twoCellAnchor>
  <xdr:twoCellAnchor>
    <xdr:from>
      <xdr:col>14</xdr:col>
      <xdr:colOff>0</xdr:colOff>
      <xdr:row>5</xdr:row>
      <xdr:rowOff>0</xdr:rowOff>
    </xdr:from>
    <xdr:to>
      <xdr:col>16</xdr:col>
      <xdr:colOff>812800</xdr:colOff>
      <xdr:row>8</xdr:row>
      <xdr:rowOff>196850</xdr:rowOff>
    </xdr:to>
    <xdr:sp macro="" textlink="">
      <xdr:nvSpPr>
        <xdr:cNvPr id="24" name="Rounded Rectangle 23">
          <a:extLst>
            <a:ext uri="{FF2B5EF4-FFF2-40B4-BE49-F238E27FC236}">
              <a16:creationId xmlns:a16="http://schemas.microsoft.com/office/drawing/2014/main" id="{54405275-3701-D34C-B752-F52FA6130E7A}"/>
            </a:ext>
          </a:extLst>
        </xdr:cNvPr>
        <xdr:cNvSpPr/>
      </xdr:nvSpPr>
      <xdr:spPr>
        <a:xfrm>
          <a:off x="11557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152400</xdr:colOff>
      <xdr:row>6</xdr:row>
      <xdr:rowOff>82550</xdr:rowOff>
    </xdr:from>
    <xdr:to>
      <xdr:col>16</xdr:col>
      <xdr:colOff>723900</xdr:colOff>
      <xdr:row>8</xdr:row>
      <xdr:rowOff>95250</xdr:rowOff>
    </xdr:to>
    <xdr:sp macro="" textlink="Working_Sheet!$C$5">
      <xdr:nvSpPr>
        <xdr:cNvPr id="25" name="TextBox 24">
          <a:extLst>
            <a:ext uri="{FF2B5EF4-FFF2-40B4-BE49-F238E27FC236}">
              <a16:creationId xmlns:a16="http://schemas.microsoft.com/office/drawing/2014/main" id="{9683E008-2FBE-4548-83C8-F7DD6CCCF121}"/>
            </a:ext>
          </a:extLst>
        </xdr:cNvPr>
        <xdr:cNvSpPr txBox="1"/>
      </xdr:nvSpPr>
      <xdr:spPr>
        <a:xfrm>
          <a:off x="11709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70C2DB-225B-6343-A96F-266BF36DA215}" type="TxLink">
            <a:rPr lang="en-US" sz="2000" b="1" i="0" u="none" strike="noStrike">
              <a:solidFill>
                <a:schemeClr val="bg1"/>
              </a:solidFill>
              <a:latin typeface="Aptos Narrow"/>
            </a:rPr>
            <a:pPr algn="ctr"/>
            <a:t> $93,439.27 </a:t>
          </a:fld>
          <a:endParaRPr lang="en-US" sz="2000" b="1">
            <a:solidFill>
              <a:schemeClr val="bg1"/>
            </a:solidFill>
          </a:endParaRPr>
        </a:p>
      </xdr:txBody>
    </xdr:sp>
    <xdr:clientData/>
  </xdr:twoCellAnchor>
  <xdr:twoCellAnchor>
    <xdr:from>
      <xdr:col>14</xdr:col>
      <xdr:colOff>254000</xdr:colOff>
      <xdr:row>5</xdr:row>
      <xdr:rowOff>82550</xdr:rowOff>
    </xdr:from>
    <xdr:to>
      <xdr:col>16</xdr:col>
      <xdr:colOff>660400</xdr:colOff>
      <xdr:row>6</xdr:row>
      <xdr:rowOff>120650</xdr:rowOff>
    </xdr:to>
    <xdr:sp macro="" textlink="">
      <xdr:nvSpPr>
        <xdr:cNvPr id="26" name="TextBox 25">
          <a:extLst>
            <a:ext uri="{FF2B5EF4-FFF2-40B4-BE49-F238E27FC236}">
              <a16:creationId xmlns:a16="http://schemas.microsoft.com/office/drawing/2014/main" id="{3BF68C8B-EA90-A046-B707-7BF1E2283398}"/>
            </a:ext>
          </a:extLst>
        </xdr:cNvPr>
        <xdr:cNvSpPr txBox="1"/>
      </xdr:nvSpPr>
      <xdr:spPr>
        <a:xfrm>
          <a:off x="11811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solidFill>
                <a:schemeClr val="bg1"/>
              </a:solidFill>
            </a:rPr>
            <a:t>Proft Latest Year</a:t>
          </a:r>
          <a:endParaRPr lang="en-US" sz="1100">
            <a:solidFill>
              <a:schemeClr val="bg1"/>
            </a:solidFill>
          </a:endParaRPr>
        </a:p>
      </xdr:txBody>
    </xdr:sp>
    <xdr:clientData/>
  </xdr:twoCellAnchor>
  <xdr:twoCellAnchor>
    <xdr:from>
      <xdr:col>18</xdr:col>
      <xdr:colOff>0</xdr:colOff>
      <xdr:row>5</xdr:row>
      <xdr:rowOff>0</xdr:rowOff>
    </xdr:from>
    <xdr:to>
      <xdr:col>20</xdr:col>
      <xdr:colOff>812800</xdr:colOff>
      <xdr:row>8</xdr:row>
      <xdr:rowOff>196850</xdr:rowOff>
    </xdr:to>
    <xdr:sp macro="" textlink="">
      <xdr:nvSpPr>
        <xdr:cNvPr id="27" name="Rounded Rectangle 26">
          <a:extLst>
            <a:ext uri="{FF2B5EF4-FFF2-40B4-BE49-F238E27FC236}">
              <a16:creationId xmlns:a16="http://schemas.microsoft.com/office/drawing/2014/main" id="{40BEBD14-4A98-5A48-99B0-146325FA07B1}"/>
            </a:ext>
          </a:extLst>
        </xdr:cNvPr>
        <xdr:cNvSpPr/>
      </xdr:nvSpPr>
      <xdr:spPr>
        <a:xfrm>
          <a:off x="14859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152400</xdr:colOff>
      <xdr:row>6</xdr:row>
      <xdr:rowOff>82550</xdr:rowOff>
    </xdr:from>
    <xdr:to>
      <xdr:col>20</xdr:col>
      <xdr:colOff>723900</xdr:colOff>
      <xdr:row>8</xdr:row>
      <xdr:rowOff>95250</xdr:rowOff>
    </xdr:to>
    <xdr:sp macro="" textlink="Working_Sheet!$C$4">
      <xdr:nvSpPr>
        <xdr:cNvPr id="28" name="TextBox 27">
          <a:extLst>
            <a:ext uri="{FF2B5EF4-FFF2-40B4-BE49-F238E27FC236}">
              <a16:creationId xmlns:a16="http://schemas.microsoft.com/office/drawing/2014/main" id="{B9D9AA2E-A2A2-9F46-80F1-3E4D70C31367}"/>
            </a:ext>
          </a:extLst>
        </xdr:cNvPr>
        <xdr:cNvSpPr txBox="1"/>
      </xdr:nvSpPr>
      <xdr:spPr>
        <a:xfrm>
          <a:off x="15011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1C9DEF-0125-9644-ADC1-EF6489E83B52}" type="TxLink">
            <a:rPr lang="en-US" sz="2000" b="1" i="0" u="none" strike="noStrike">
              <a:solidFill>
                <a:schemeClr val="bg1"/>
              </a:solidFill>
              <a:latin typeface="Aptos Narrow"/>
            </a:rPr>
            <a:pPr algn="ctr"/>
            <a:t> $81,795.17 </a:t>
          </a:fld>
          <a:endParaRPr lang="en-US" sz="2000" b="1">
            <a:solidFill>
              <a:schemeClr val="bg1"/>
            </a:solidFill>
          </a:endParaRPr>
        </a:p>
      </xdr:txBody>
    </xdr:sp>
    <xdr:clientData/>
  </xdr:twoCellAnchor>
  <xdr:twoCellAnchor>
    <xdr:from>
      <xdr:col>18</xdr:col>
      <xdr:colOff>254000</xdr:colOff>
      <xdr:row>5</xdr:row>
      <xdr:rowOff>82550</xdr:rowOff>
    </xdr:from>
    <xdr:to>
      <xdr:col>20</xdr:col>
      <xdr:colOff>660400</xdr:colOff>
      <xdr:row>6</xdr:row>
      <xdr:rowOff>120650</xdr:rowOff>
    </xdr:to>
    <xdr:sp macro="" textlink="">
      <xdr:nvSpPr>
        <xdr:cNvPr id="29" name="TextBox 28">
          <a:extLst>
            <a:ext uri="{FF2B5EF4-FFF2-40B4-BE49-F238E27FC236}">
              <a16:creationId xmlns:a16="http://schemas.microsoft.com/office/drawing/2014/main" id="{9426FD69-93CB-0745-AB51-F1D1480374E4}"/>
            </a:ext>
          </a:extLst>
        </xdr:cNvPr>
        <xdr:cNvSpPr txBox="1"/>
      </xdr:nvSpPr>
      <xdr:spPr>
        <a:xfrm>
          <a:off x="15113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solidFill>
                <a:schemeClr val="bg1"/>
              </a:solidFill>
            </a:rPr>
            <a:t>Profit Last Year</a:t>
          </a:r>
          <a:endParaRPr lang="en-US" sz="1100">
            <a:solidFill>
              <a:schemeClr val="bg1"/>
            </a:solidFill>
          </a:endParaRPr>
        </a:p>
      </xdr:txBody>
    </xdr:sp>
    <xdr:clientData/>
  </xdr:twoCellAnchor>
  <xdr:twoCellAnchor>
    <xdr:from>
      <xdr:col>22</xdr:col>
      <xdr:colOff>0</xdr:colOff>
      <xdr:row>5</xdr:row>
      <xdr:rowOff>0</xdr:rowOff>
    </xdr:from>
    <xdr:to>
      <xdr:col>24</xdr:col>
      <xdr:colOff>812800</xdr:colOff>
      <xdr:row>8</xdr:row>
      <xdr:rowOff>196850</xdr:rowOff>
    </xdr:to>
    <xdr:sp macro="" textlink="">
      <xdr:nvSpPr>
        <xdr:cNvPr id="30" name="Rounded Rectangle 29">
          <a:extLst>
            <a:ext uri="{FF2B5EF4-FFF2-40B4-BE49-F238E27FC236}">
              <a16:creationId xmlns:a16="http://schemas.microsoft.com/office/drawing/2014/main" id="{54026B3A-9C61-6746-8452-BA66519F0716}"/>
            </a:ext>
          </a:extLst>
        </xdr:cNvPr>
        <xdr:cNvSpPr/>
      </xdr:nvSpPr>
      <xdr:spPr>
        <a:xfrm>
          <a:off x="18161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152400</xdr:colOff>
      <xdr:row>6</xdr:row>
      <xdr:rowOff>82550</xdr:rowOff>
    </xdr:from>
    <xdr:to>
      <xdr:col>24</xdr:col>
      <xdr:colOff>723900</xdr:colOff>
      <xdr:row>8</xdr:row>
      <xdr:rowOff>95250</xdr:rowOff>
    </xdr:to>
    <xdr:sp macro="" textlink="Working_Sheet!$F$4">
      <xdr:nvSpPr>
        <xdr:cNvPr id="31" name="TextBox 30">
          <a:extLst>
            <a:ext uri="{FF2B5EF4-FFF2-40B4-BE49-F238E27FC236}">
              <a16:creationId xmlns:a16="http://schemas.microsoft.com/office/drawing/2014/main" id="{B018065F-EE90-044C-8132-3AA67A427E35}"/>
            </a:ext>
          </a:extLst>
        </xdr:cNvPr>
        <xdr:cNvSpPr txBox="1"/>
      </xdr:nvSpPr>
      <xdr:spPr>
        <a:xfrm>
          <a:off x="18313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9C1681-EE8D-7E40-890B-58C3B23E7950}" type="TxLink">
            <a:rPr lang="en-US" sz="2000" b="1" i="0" u="none" strike="noStrike">
              <a:solidFill>
                <a:schemeClr val="bg1"/>
              </a:solidFill>
              <a:latin typeface="Aptos Narrow"/>
            </a:rPr>
            <a:pPr algn="ctr"/>
            <a:t>14.2%</a:t>
          </a:fld>
          <a:endParaRPr lang="en-US" sz="2000" b="1">
            <a:solidFill>
              <a:schemeClr val="bg1"/>
            </a:solidFill>
          </a:endParaRPr>
        </a:p>
      </xdr:txBody>
    </xdr:sp>
    <xdr:clientData/>
  </xdr:twoCellAnchor>
  <xdr:twoCellAnchor>
    <xdr:from>
      <xdr:col>22</xdr:col>
      <xdr:colOff>254000</xdr:colOff>
      <xdr:row>5</xdr:row>
      <xdr:rowOff>82550</xdr:rowOff>
    </xdr:from>
    <xdr:to>
      <xdr:col>24</xdr:col>
      <xdr:colOff>660400</xdr:colOff>
      <xdr:row>6</xdr:row>
      <xdr:rowOff>120650</xdr:rowOff>
    </xdr:to>
    <xdr:sp macro="" textlink="">
      <xdr:nvSpPr>
        <xdr:cNvPr id="32" name="TextBox 31">
          <a:extLst>
            <a:ext uri="{FF2B5EF4-FFF2-40B4-BE49-F238E27FC236}">
              <a16:creationId xmlns:a16="http://schemas.microsoft.com/office/drawing/2014/main" id="{A7DE2A3D-75AE-6F49-8E80-46B9D0A48814}"/>
            </a:ext>
          </a:extLst>
        </xdr:cNvPr>
        <xdr:cNvSpPr txBox="1"/>
      </xdr:nvSpPr>
      <xdr:spPr>
        <a:xfrm>
          <a:off x="18415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a:t>
          </a:r>
          <a:r>
            <a:rPr lang="en-US" sz="1100" baseline="0">
              <a:solidFill>
                <a:schemeClr val="bg1"/>
              </a:solidFill>
            </a:rPr>
            <a:t> growth vs PY</a:t>
          </a:r>
          <a:endParaRPr lang="en-US" sz="1100">
            <a:solidFill>
              <a:schemeClr val="bg1"/>
            </a:solidFill>
          </a:endParaRPr>
        </a:p>
      </xdr:txBody>
    </xdr:sp>
    <xdr:clientData/>
  </xdr:twoCellAnchor>
  <xdr:twoCellAnchor>
    <xdr:from>
      <xdr:col>1</xdr:col>
      <xdr:colOff>12700</xdr:colOff>
      <xdr:row>10</xdr:row>
      <xdr:rowOff>12700</xdr:rowOff>
    </xdr:from>
    <xdr:to>
      <xdr:col>27</xdr:col>
      <xdr:colOff>0</xdr:colOff>
      <xdr:row>10</xdr:row>
      <xdr:rowOff>12700</xdr:rowOff>
    </xdr:to>
    <xdr:cxnSp macro="">
      <xdr:nvCxnSpPr>
        <xdr:cNvPr id="38" name="Straight Connector 37">
          <a:extLst>
            <a:ext uri="{FF2B5EF4-FFF2-40B4-BE49-F238E27FC236}">
              <a16:creationId xmlns:a16="http://schemas.microsoft.com/office/drawing/2014/main" id="{43C53C81-204D-1F3A-F79F-1FFA87F553AB}"/>
            </a:ext>
          </a:extLst>
        </xdr:cNvPr>
        <xdr:cNvCxnSpPr/>
      </xdr:nvCxnSpPr>
      <xdr:spPr>
        <a:xfrm>
          <a:off x="838200" y="2044700"/>
          <a:ext cx="21450300" cy="0"/>
        </a:xfrm>
        <a:prstGeom prst="line">
          <a:avLst/>
        </a:prstGeom>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0</xdr:colOff>
      <xdr:row>36</xdr:row>
      <xdr:rowOff>0</xdr:rowOff>
    </xdr:from>
    <xdr:to>
      <xdr:col>13</xdr:col>
      <xdr:colOff>0</xdr:colOff>
      <xdr:row>54</xdr:row>
      <xdr:rowOff>0</xdr:rowOff>
    </xdr:to>
    <xdr:graphicFrame macro="">
      <xdr:nvGraphicFramePr>
        <xdr:cNvPr id="41" name="Chart 40">
          <a:extLst>
            <a:ext uri="{FF2B5EF4-FFF2-40B4-BE49-F238E27FC236}">
              <a16:creationId xmlns:a16="http://schemas.microsoft.com/office/drawing/2014/main" id="{C9AB2834-F018-7B4F-9CFC-A2C5C5522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36</xdr:row>
      <xdr:rowOff>0</xdr:rowOff>
    </xdr:from>
    <xdr:to>
      <xdr:col>25</xdr:col>
      <xdr:colOff>0</xdr:colOff>
      <xdr:row>54</xdr:row>
      <xdr:rowOff>0</xdr:rowOff>
    </xdr:to>
    <xdr:graphicFrame macro="">
      <xdr:nvGraphicFramePr>
        <xdr:cNvPr id="42" name="Chart 41">
          <a:extLst>
            <a:ext uri="{FF2B5EF4-FFF2-40B4-BE49-F238E27FC236}">
              <a16:creationId xmlns:a16="http://schemas.microsoft.com/office/drawing/2014/main" id="{41C3E6B4-6ECA-4944-94C4-CB139DCFC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26</xdr:col>
      <xdr:colOff>817033</xdr:colOff>
      <xdr:row>31</xdr:row>
      <xdr:rowOff>0</xdr:rowOff>
    </xdr:to>
    <xdr:cxnSp macro="">
      <xdr:nvCxnSpPr>
        <xdr:cNvPr id="45" name="Straight Connector 44">
          <a:extLst>
            <a:ext uri="{FF2B5EF4-FFF2-40B4-BE49-F238E27FC236}">
              <a16:creationId xmlns:a16="http://schemas.microsoft.com/office/drawing/2014/main" id="{507170DA-7A29-B740-9056-F232EF43A0C2}"/>
            </a:ext>
          </a:extLst>
        </xdr:cNvPr>
        <xdr:cNvCxnSpPr/>
      </xdr:nvCxnSpPr>
      <xdr:spPr>
        <a:xfrm>
          <a:off x="829733" y="6299200"/>
          <a:ext cx="24218900" cy="0"/>
        </a:xfrm>
        <a:prstGeom prst="line">
          <a:avLst/>
        </a:prstGeom>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3</xdr:col>
      <xdr:colOff>304800</xdr:colOff>
      <xdr:row>1</xdr:row>
      <xdr:rowOff>0</xdr:rowOff>
    </xdr:from>
    <xdr:to>
      <xdr:col>12</xdr:col>
      <xdr:colOff>0</xdr:colOff>
      <xdr:row>4</xdr:row>
      <xdr:rowOff>0</xdr:rowOff>
    </xdr:to>
    <mc:AlternateContent xmlns:mc="http://schemas.openxmlformats.org/markup-compatibility/2006" xmlns:a14="http://schemas.microsoft.com/office/drawing/2010/main">
      <mc:Choice Requires="a14">
        <xdr:graphicFrame macro="">
          <xdr:nvGraphicFramePr>
            <xdr:cNvPr id="46" name="Category">
              <a:extLst>
                <a:ext uri="{FF2B5EF4-FFF2-40B4-BE49-F238E27FC236}">
                  <a16:creationId xmlns:a16="http://schemas.microsoft.com/office/drawing/2014/main" id="{CD2FFF54-E57C-5742-9F28-DC0A590D3B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82900" y="203200"/>
              <a:ext cx="83185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xdr:row>
      <xdr:rowOff>0</xdr:rowOff>
    </xdr:from>
    <xdr:to>
      <xdr:col>24</xdr:col>
      <xdr:colOff>0</xdr:colOff>
      <xdr:row>4</xdr:row>
      <xdr:rowOff>0</xdr:rowOff>
    </xdr:to>
    <mc:AlternateContent xmlns:mc="http://schemas.openxmlformats.org/markup-compatibility/2006" xmlns:a14="http://schemas.microsoft.com/office/drawing/2010/main">
      <mc:Choice Requires="a14">
        <xdr:graphicFrame macro="">
          <xdr:nvGraphicFramePr>
            <xdr:cNvPr id="47" name="Segment">
              <a:extLst>
                <a:ext uri="{FF2B5EF4-FFF2-40B4-BE49-F238E27FC236}">
                  <a16:creationId xmlns:a16="http://schemas.microsoft.com/office/drawing/2014/main" id="{C61F6022-8685-A54E-9549-27AFC10A6DB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792200" y="203200"/>
              <a:ext cx="86360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11</xdr:row>
      <xdr:rowOff>0</xdr:rowOff>
    </xdr:from>
    <xdr:to>
      <xdr:col>12</xdr:col>
      <xdr:colOff>0</xdr:colOff>
      <xdr:row>14</xdr:row>
      <xdr:rowOff>0</xdr:rowOff>
    </xdr:to>
    <mc:AlternateContent xmlns:mc="http://schemas.openxmlformats.org/markup-compatibility/2006" xmlns:a14="http://schemas.microsoft.com/office/drawing/2010/main">
      <mc:Choice Requires="a14">
        <xdr:graphicFrame macro="">
          <xdr:nvGraphicFramePr>
            <xdr:cNvPr id="48" name="Category 1">
              <a:extLst>
                <a:ext uri="{FF2B5EF4-FFF2-40B4-BE49-F238E27FC236}">
                  <a16:creationId xmlns:a16="http://schemas.microsoft.com/office/drawing/2014/main" id="{C15AE78D-376D-834D-9042-E7F0321F860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17900" y="2235200"/>
              <a:ext cx="76835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11</xdr:row>
      <xdr:rowOff>0</xdr:rowOff>
    </xdr:from>
    <xdr:to>
      <xdr:col>24</xdr:col>
      <xdr:colOff>0</xdr:colOff>
      <xdr:row>14</xdr:row>
      <xdr:rowOff>0</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EB1E1695-411E-5049-8F66-958B09EB7BE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732000" y="2235200"/>
              <a:ext cx="76962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32</xdr:row>
      <xdr:rowOff>0</xdr:rowOff>
    </xdr:from>
    <xdr:to>
      <xdr:col>9</xdr:col>
      <xdr:colOff>0</xdr:colOff>
      <xdr:row>35</xdr:row>
      <xdr:rowOff>0</xdr:rowOff>
    </xdr:to>
    <mc:AlternateContent xmlns:mc="http://schemas.openxmlformats.org/markup-compatibility/2006" xmlns:a14="http://schemas.microsoft.com/office/drawing/2010/main">
      <mc:Choice Requires="a14">
        <xdr:graphicFrame macro="">
          <xdr:nvGraphicFramePr>
            <xdr:cNvPr id="50" name="Category 2">
              <a:extLst>
                <a:ext uri="{FF2B5EF4-FFF2-40B4-BE49-F238E27FC236}">
                  <a16:creationId xmlns:a16="http://schemas.microsoft.com/office/drawing/2014/main" id="{99976F13-FAB2-3D46-AAB6-AC255F93153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651000" y="6502400"/>
              <a:ext cx="65151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32</xdr:row>
      <xdr:rowOff>0</xdr:rowOff>
    </xdr:from>
    <xdr:to>
      <xdr:col>17</xdr:col>
      <xdr:colOff>0</xdr:colOff>
      <xdr:row>35</xdr:row>
      <xdr:rowOff>0</xdr:rowOff>
    </xdr:to>
    <mc:AlternateContent xmlns:mc="http://schemas.openxmlformats.org/markup-compatibility/2006" xmlns:a14="http://schemas.microsoft.com/office/drawing/2010/main">
      <mc:Choice Requires="a14">
        <xdr:graphicFrame macro="">
          <xdr:nvGraphicFramePr>
            <xdr:cNvPr id="51" name="Segment 2">
              <a:extLst>
                <a:ext uri="{FF2B5EF4-FFF2-40B4-BE49-F238E27FC236}">
                  <a16:creationId xmlns:a16="http://schemas.microsoft.com/office/drawing/2014/main" id="{3B2FD5C8-8AC3-6C47-90E4-2FD12155189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118600" y="6502400"/>
              <a:ext cx="66548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1049866</xdr:colOff>
      <xdr:row>32</xdr:row>
      <xdr:rowOff>0</xdr:rowOff>
    </xdr:from>
    <xdr:to>
      <xdr:col>24</xdr:col>
      <xdr:colOff>828841</xdr:colOff>
      <xdr:row>35</xdr:row>
      <xdr:rowOff>0</xdr:rowOff>
    </xdr:to>
    <mc:AlternateContent xmlns:mc="http://schemas.openxmlformats.org/markup-compatibility/2006" xmlns:a14="http://schemas.microsoft.com/office/drawing/2010/main">
      <mc:Choice Requires="a14">
        <xdr:graphicFrame macro="">
          <xdr:nvGraphicFramePr>
            <xdr:cNvPr id="52" name="Ship Mode">
              <a:extLst>
                <a:ext uri="{FF2B5EF4-FFF2-40B4-BE49-F238E27FC236}">
                  <a16:creationId xmlns:a16="http://schemas.microsoft.com/office/drawing/2014/main" id="{320E02E9-9B9D-9541-9D3D-45157A6A6B3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6810566" y="6502400"/>
              <a:ext cx="6443133"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son Tam" refreshedDate="45733.343741087963" createdVersion="8" refreshedVersion="8" minRefreshableVersion="3" recordCount="9994" xr:uid="{CF765683-1D6A-F844-9496-ED54DB4895EF}">
  <cacheSource type="worksheet">
    <worksheetSource ref="A1:U9995" sheet="Sourc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14"/>
          <s v="Jan"/>
          <s v="Feb"/>
          <s v="Mar"/>
          <s v="Apr"/>
          <s v="May"/>
          <s v="Jun"/>
          <s v="Jul"/>
          <s v="Aug"/>
          <s v="Sep"/>
          <s v="Oct"/>
          <s v="Nov"/>
          <s v="Dec"/>
          <s v="&gt;12/31/17"/>
        </groupItems>
      </fieldGroup>
    </cacheField>
    <cacheField name="Quarters (Order Date)" numFmtId="0" databaseField="0">
      <fieldGroup base="2">
        <rangePr groupBy="quarters" startDate="2014-01-03T00:00:00" endDate="2017-12-31T00:00:00"/>
        <groupItems count="6">
          <s v="&lt;1/3/14"/>
          <s v="Qtr1"/>
          <s v="Qtr2"/>
          <s v="Qtr3"/>
          <s v="Qtr4"/>
          <s v="&gt;12/31/17"/>
        </groupItems>
      </fieldGroup>
    </cacheField>
    <cacheField name="Years (Order Date)"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pivotCacheId="559122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42DFC-726E-944A-92A6-2D8FDF5F7252}" name="PivotTable9" cacheId="3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G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201"/>
    </i>
    <i>
      <x v="264"/>
    </i>
    <i>
      <x v="78"/>
    </i>
    <i>
      <x v="156"/>
    </i>
    <i>
      <x v="92"/>
    </i>
    <i>
      <x v="407"/>
    </i>
    <i>
      <x v="323"/>
    </i>
    <i>
      <x v="450"/>
    </i>
    <i>
      <x v="436"/>
    </i>
    <i>
      <x v="297"/>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9" type="count" evalOrder="-1" id="3"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0328A1-9B1D-AC4E-B950-174AA83CDE6A}" name="PivotTable8"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dataFields>
  <formats count="1">
    <format dxfId="34">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F38E2D-D0AF-1144-8EBE-3B97A693DB0B}" name="PivotTable10" cacheId="3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6:G51"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201"/>
    </i>
    <i>
      <x v="264"/>
    </i>
    <i>
      <x v="78"/>
    </i>
    <i>
      <x v="156"/>
    </i>
    <i>
      <x v="92"/>
    </i>
    <i>
      <x v="407"/>
    </i>
    <i>
      <x v="323"/>
    </i>
    <i>
      <x v="450"/>
    </i>
    <i>
      <x v="436"/>
    </i>
    <i>
      <x v="297"/>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9" type="count" evalOrder="-1" id="3"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61D20-EB1F-3C45-9746-9D50ECC2B4F7}" name="PivotTable13" cacheId="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8:C128"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50">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A4F042-CE05-2D4A-90B5-E52B052B3F8B}" name="PivotTable12"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7:D7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AC6C3-79EB-3942-8B08-4477FAC35201}"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Date - Year">
  <location ref="A3:C6" firstHeaderRow="0"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4">
    <field x="23"/>
    <field x="22"/>
    <field x="21"/>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E26ED5-97AA-AD4B-B697-689DBAC62265}" name="PivotTable11" cacheId="3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6:C51"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formats count="1">
    <format dxfId="36">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3F7635-1117-5445-96F9-30CECF387644}" sourceName="Category">
  <pivotTables>
    <pivotTable tabId="3" name="PivotTable6"/>
  </pivotTables>
  <data>
    <tabular pivotCacheId="5591223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3CE3EB-77A4-AD47-9AD6-7934EEC5ADD3}" sourceName="Segment">
  <pivotTables>
    <pivotTable tabId="3" name="PivotTable6"/>
  </pivotTables>
  <data>
    <tabular pivotCacheId="55912233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F6A6A34-31E9-0846-A8CE-0623E44183DB}" sourceName="Category">
  <pivotTables>
    <pivotTable tabId="3" name="PivotTable8"/>
    <pivotTable tabId="3" name="PivotTable9"/>
  </pivotTables>
  <data>
    <tabular pivotCacheId="55912233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CC7834D-9707-3340-96C1-94A90AA6C5EF}" sourceName="Segment">
  <pivotTables>
    <pivotTable tabId="3" name="PivotTable10"/>
    <pivotTable tabId="3" name="PivotTable11"/>
  </pivotTables>
  <data>
    <tabular pivotCacheId="55912233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C29D268-A831-4641-9C4D-B1C43AAD03FA}" sourceName="Category">
  <pivotTables>
    <pivotTable tabId="3" name="PivotTable12"/>
    <pivotTable tabId="3" name="PivotTable13"/>
  </pivotTables>
  <data>
    <tabular pivotCacheId="55912233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53C07B01-5A13-0C48-A5BA-7861524A6C23}" sourceName="Segment">
  <pivotTables>
    <pivotTable tabId="3" name="PivotTable12"/>
    <pivotTable tabId="3" name="PivotTable13"/>
  </pivotTables>
  <data>
    <tabular pivotCacheId="559122331">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D1516AD-A654-E24A-9FA0-FD074A7BE3D1}" sourceName="Ship Mode">
  <pivotTables>
    <pivotTable tabId="3" name="PivotTable12"/>
    <pivotTable tabId="3" name="PivotTable13"/>
  </pivotTables>
  <data>
    <tabular pivotCacheId="5591223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D9B0D3C-76A6-1148-984C-7C804268AF20}" cache="Slicer_Category" caption="Category" columnCount="3" style="SlicerStyleLight4" rowHeight="251883"/>
  <slicer name="Segment" xr10:uid="{6688E934-3178-1547-A5BC-0F3F6ACFA078}" cache="Slicer_Segment" caption="Segment" columnCount="3" rowHeight="251883"/>
  <slicer name="Category 1" xr10:uid="{F80B1747-C73F-D248-92BA-39E28223B11E}" cache="Slicer_Category1" caption="Category_Table_1" columnCount="3" style="SlicerStyleLight4" rowHeight="251883"/>
  <slicer name="Segment 1" xr10:uid="{D0145754-65C0-EA42-9B35-56F92B32A605}" cache="Slicer_Segment1" caption="Segment_1" columnCount="3" style="SlicerStyleLight4" rowHeight="251883"/>
  <slicer name="Category 2" xr10:uid="{21BD6177-A6AD-DE48-97F5-42E08F920AFA}" cache="Slicer_Category2" caption="Category_Chart" columnCount="3" rowHeight="251883"/>
  <slicer name="Segment 2" xr10:uid="{F3794776-00C8-5B48-8202-7A8831BA5803}" cache="Slicer_Segment2" caption="Segment_Chart" columnCount="3" style="SlicerStyleLight4" rowHeight="251883"/>
  <slicer name="Ship Mode" xr10:uid="{B5B03F84-8EFD-224C-BB27-466576C086F8}" cache="Slicer_Ship_Mode" caption="Ship Mode" columnCount="3" style="SlicerStyleLight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E3D6B6-F06D-D447-A47E-FAA9EE64669B}" name="Table1" displayName="Table1" ref="A1:U9995" totalsRowShown="0" headerRowDxfId="9" dataDxfId="10">
  <autoFilter ref="A1:U9995" xr:uid="{4FE3D6B6-F06D-D447-A47E-FAA9EE64669B}"/>
  <tableColumns count="21">
    <tableColumn id="1" xr3:uid="{89287D52-1F8D-2E43-A692-9773A7C6A6F8}" name="Row ID" dataDxfId="31"/>
    <tableColumn id="2" xr3:uid="{9EE7A80E-6358-9344-B1F3-7B5CAFF93B48}" name="Order ID" dataDxfId="30"/>
    <tableColumn id="3" xr3:uid="{D96DFF61-94BE-AB46-94AD-3FFD05E14645}" name="Order Date" dataDxfId="29"/>
    <tableColumn id="4" xr3:uid="{9B4D63E8-48FB-CE46-9D8D-DAD1D42BBB82}" name="Ship Date" dataDxfId="28"/>
    <tableColumn id="5" xr3:uid="{4C0A9372-CFFD-EE4F-8ED6-7AD927FDE6AC}" name="Ship Mode" dataDxfId="27"/>
    <tableColumn id="6" xr3:uid="{FA58F59E-81B2-0B44-A0F8-A665796482CB}" name="Customer ID" dataDxfId="26"/>
    <tableColumn id="7" xr3:uid="{CDCD1D63-84EA-AE42-BFCC-B580A9F9C8FC}" name="Customer Name" dataDxfId="25"/>
    <tableColumn id="8" xr3:uid="{F75B1A36-A320-8246-880E-5E751015C63D}" name="Segment" dataDxfId="24"/>
    <tableColumn id="9" xr3:uid="{BA60F2F3-7CE0-EA44-9AEE-DA0831A67E21}" name="Country" dataDxfId="23"/>
    <tableColumn id="10" xr3:uid="{254F48EF-0002-DC40-8158-B8E7BB85A64C}" name="City" dataDxfId="22"/>
    <tableColumn id="11" xr3:uid="{D57D48E6-0894-9449-82DF-1ADEB7541824}" name="State" dataDxfId="21"/>
    <tableColumn id="12" xr3:uid="{8A43502A-1039-C645-B25B-1D82B284CB1D}" name="Postal Code" dataDxfId="20"/>
    <tableColumn id="13" xr3:uid="{23B48122-CFFE-7548-BCC7-9D2A9096B440}" name="Region" dataDxfId="19"/>
    <tableColumn id="14" xr3:uid="{EBDDD879-6907-0349-A5E9-A470387D4191}" name="Product ID" dataDxfId="18"/>
    <tableColumn id="15" xr3:uid="{62FF6BDB-A932-6148-A273-3563D4901C6D}" name="Category" dataDxfId="17"/>
    <tableColumn id="16" xr3:uid="{EB7471E6-D0A0-ED41-A4B1-C33FC07EC364}" name="Sub-Category" dataDxfId="16"/>
    <tableColumn id="17" xr3:uid="{42E9822E-8716-E94D-8E2C-C1FACF4E4E40}" name="Product Name" dataDxfId="15"/>
    <tableColumn id="18" xr3:uid="{20B6FA73-8C03-E74F-A8DF-3890AA6381E0}" name="Sales" dataDxfId="14"/>
    <tableColumn id="19" xr3:uid="{C6C53973-D2E6-D648-902B-8D2C7139C093}" name="Quantity" dataDxfId="13"/>
    <tableColumn id="20" xr3:uid="{EFB707B3-4BCC-BF4A-B79D-CAFC40DA0D0C}" name="Discount" dataDxfId="12"/>
    <tableColumn id="21" xr3:uid="{BA257F5E-5471-144A-AB72-7B1BCA0EF46D}" name="Profit"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EF0A-D7BC-424D-8E9D-CAD526F05A9E}">
  <dimension ref="A1:U9995"/>
  <sheetViews>
    <sheetView workbookViewId="0">
      <selection activeCell="U2" sqref="U2"/>
    </sheetView>
  </sheetViews>
  <sheetFormatPr baseColWidth="10" defaultRowHeight="16" x14ac:dyDescent="0.2"/>
  <cols>
    <col min="1" max="1" width="8.83203125" customWidth="1"/>
    <col min="2" max="2" width="14.1640625" bestFit="1" customWidth="1"/>
    <col min="3" max="3" width="12" customWidth="1"/>
    <col min="4" max="4" width="10.83203125" customWidth="1"/>
    <col min="5" max="5" width="12" bestFit="1" customWidth="1"/>
    <col min="6" max="6" width="13" customWidth="1"/>
    <col min="7" max="7" width="15.83203125" customWidth="1"/>
    <col min="12" max="12" width="12.5" customWidth="1"/>
    <col min="14" max="14" width="11.6640625" customWidth="1"/>
    <col min="16" max="16" width="13.6640625" customWidth="1"/>
    <col min="17" max="17" width="14.5"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2">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2">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2">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2">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2">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2">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2">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2">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2">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2">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2">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2">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2">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2">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2">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2">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2">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2">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2">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2">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2">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2">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2">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2">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2">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2">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2">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2">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2">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2">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2">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2">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2">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2">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2">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2">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2">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2">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2">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2">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2">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2">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2">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2">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2">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2">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2">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2">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2">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2">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2">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2">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2">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2">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2">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2">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2">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2">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2">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2">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2">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2">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2">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2">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2">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2">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2">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2">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2">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2">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2">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2">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2">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2">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2">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2">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2">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2">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2">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2">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2">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2">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2">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2">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2">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2">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2">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2">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2">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2">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2">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2">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2">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2">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2">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2">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2">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2">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2">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2">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2">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2">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2">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2">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2">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2">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2">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2">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2">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2">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2">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2">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2">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2">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2">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2">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2">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2">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2">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2">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2">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2">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2">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2">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2">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2">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2">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2">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2">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2">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2">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2">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2">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2">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2">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2">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2">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2">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2">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2">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2">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2">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2">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2">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2">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2">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2">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2">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2">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2">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2">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2">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2">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2">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2">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2">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2">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2">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2">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2">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2">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2">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2">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2">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2">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2">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2">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2">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2">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2">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2">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2">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2">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2">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2">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2">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2">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2">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2">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2">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2">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2">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2">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2">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2">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2">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2">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2">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2">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2">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2">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2">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2">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2">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2">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2">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2">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2">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2">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2">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2">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2">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2">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2">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2">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2">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2">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2">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2">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2">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2">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2">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2">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2">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2">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2">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2">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2">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2">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2">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2">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2">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2">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2">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2">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2">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2">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2">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2">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2">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2">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2">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2">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2">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2">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2">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2">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2">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2">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2">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2">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2">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2">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2">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2">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2">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2">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2">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2">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2">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2">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2">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2">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2">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2">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2">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2">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2">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2">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2">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2">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2">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2">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2">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2">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2">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2">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2">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2">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2">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2">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2">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2">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2">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2">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2">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2">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2">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2">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2">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2">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2">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2">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2">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2">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2">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2">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2">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2">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2">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2">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2">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2">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2">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2">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2">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2">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2">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2">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2">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2">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2">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2">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2">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2">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2">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2">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2">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2">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2">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2">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2">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2">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2">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2">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2">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2">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2">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2">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2">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2">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2">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2">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2">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2">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2">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2">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2">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2">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2">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2">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2">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2">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2">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2">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2">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2">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2">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2">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2">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2">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2">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2">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2">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2">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2">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2">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2">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2">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2">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2">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2">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2">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2">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2">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2">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2">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2">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2">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2">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2">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2">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2">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2">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2">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2">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2">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2">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2">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2">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2">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2">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2">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2">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2">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2">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2">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2">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2">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2">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2">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2">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2">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2">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2">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2">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2">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2">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2">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2">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2">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2">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2">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2">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2">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2">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2">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2">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2">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2">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2">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2">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2">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2">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2">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2">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2">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2">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2">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2">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2">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2">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2">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2">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2">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2">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2">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2">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2">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2">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2">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2">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2">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2">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2">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2">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2">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2">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2">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2">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2">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2">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2">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2">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2">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2">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2">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2">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2">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2">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2">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2">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2">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2">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2">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2">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2">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2">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2">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2">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2">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2">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2">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2">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2">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2">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2">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2">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2">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2">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2">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2">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2">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2">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2">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2">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2">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2">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2">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2">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2">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2">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2">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2">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2">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2">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2">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2">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2">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2">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2">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2">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2">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2">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2">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2">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2">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2">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2">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2">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2">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2">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2">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2">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2">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2">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2">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2">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2">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2">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2">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2">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2">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2">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2">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2">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2">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2">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2">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2">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2">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2">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2">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2">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2">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2">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2">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2">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2">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2">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2">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2">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2">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2">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2">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2">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2">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2">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2">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2">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2">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2">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2">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2">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2">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2">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2">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2">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2">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2">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2">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2">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2">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2">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2">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2">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2">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2">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2">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2">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2">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2">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2">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2">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2">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2">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2">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2">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2">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2">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2">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2">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2">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2">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2">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2">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2">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2">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2">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2">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2">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2">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2">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2">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2">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2">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2">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2">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2">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2">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2">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2">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2">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2">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2">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2">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2">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2">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2">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2">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2">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2">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2">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2">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2">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2">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2">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2">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2">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2">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2">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2">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2">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2">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2">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2">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2">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2">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2">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2">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2">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2">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2">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2">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2">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2">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2">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2">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2">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2">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2">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2">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2">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2">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2">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2">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2">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2">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2">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2">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2">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2">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2">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2">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2">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2">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2">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2">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2">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2">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2">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2">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2">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2">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2">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2">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2">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2">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2">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2">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2">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2">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2">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2">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2">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2">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2">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2">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2">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2">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2">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2">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2">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2">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2">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2">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2">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2">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2">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2">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2">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2">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2">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2">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2">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2">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2">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2">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2">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2">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2">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2">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2">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2">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2">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2">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2">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2">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2">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2">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2">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2">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2">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2">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2">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2">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2">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2">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2">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2">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2">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2">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2">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2">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2">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2">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2">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2">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2">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2">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2">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2">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2">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2">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2">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2">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2">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2">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2">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2">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2">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2">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2">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2">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2">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2">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2">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2">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2">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2">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2">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2">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2">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2">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2">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2">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2">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2">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2">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2">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2">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2">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2">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2">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2">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2">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2">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2">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2">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2">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2">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2">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2">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2">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2">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2">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2">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2">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2">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2">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2">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2">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2">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2">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2">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2">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2">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2">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2">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2">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2">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2">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2">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2">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2">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2">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2">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2">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2">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2">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2">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2">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2">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2">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2">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2">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2">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2">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2">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2">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2">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2">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2">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2">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2">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2">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2">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2">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2">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2">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2">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2">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2">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2">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2">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2">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2">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2">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2">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2">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2">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2">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2">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2">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2">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2">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2">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2">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2">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2">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2">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2">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2">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2">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2">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2">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2">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2">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2">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2">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2">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2">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2">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2">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2">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2">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2">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2">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2">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2">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2">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2">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2">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2">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2">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2">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2">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2">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2">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2">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2">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2">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2">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2">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2">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2">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2">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2">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2">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2">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2">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2">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2">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2">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2">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2">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2">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2">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2">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2">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2">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2">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2">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2">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2">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2">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2">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2">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2">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2">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2">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2">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2">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2">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2">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2">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2">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2">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2">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2">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2">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2">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2">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2">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2">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2">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2">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2">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2">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2">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2">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2">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2">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2">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2">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2">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2">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2">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2">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2">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2">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2">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2">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2">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2">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2">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2">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2">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2">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2">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2">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2">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2">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2">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2">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2">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2">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2">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2">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2">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2">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2">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2">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2">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2">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2">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2">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2">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2">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2">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2">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2">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2">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2">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2">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2">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2">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2">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2">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2">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2">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2">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2">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2">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2">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2">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2">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2">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2">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2">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2">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2">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2">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2">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2">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2">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2">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2">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2">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2">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2">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2">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2">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2">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2">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2">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2">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2">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2">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2">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2">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2">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2">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2">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2">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2">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2">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2">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2">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2">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2">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2">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2">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2">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2">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2">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2">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2">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2">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2">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2">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2">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2">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2">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2">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2">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2">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2">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2">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2">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2">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2">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2">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2">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2">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2">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2">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2">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2">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2">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2">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2">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2">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2">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2">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2">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2">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2">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2">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2">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2">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2">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2">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2">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2">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2">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2">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2">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2">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2">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2">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2">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2">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2">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2">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2">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2">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2">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2">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2">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2">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2">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2">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2">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2">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2">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2">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2">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2">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2">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2">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2">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2">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2">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2">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2">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2">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2">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2">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2">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2">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2">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2">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2">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2">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2">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2">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2">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2">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2">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2">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2">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2">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2">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2">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2">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2">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2">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2">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2">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2">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2">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2">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2">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2">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2">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2">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2">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2">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2">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2">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2">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2">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2">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2">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2">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2">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2">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2">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2">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2">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2">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2">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2">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2">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2">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2">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2">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2">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2">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2">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2">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2">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2">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2">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2">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2">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2">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2">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2">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2">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2">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2">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2">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2">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2">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2">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2">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2">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2">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2">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2">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2">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2">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2">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2">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2">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2">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2">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2">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2">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2">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2">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2">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2">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2">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2">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2">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2">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2">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2">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2">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2">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2">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2">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2">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2">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2">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2">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2">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2">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2">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2">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2">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2">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2">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2">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2">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2">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2">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2">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2">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2">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2">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2">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2">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2">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2">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2">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2">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2">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2">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2">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2">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2">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2">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2">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2">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2">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2">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2">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2">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2">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2">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2">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2">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2">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2">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2">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2">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2">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2">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2">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2">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2">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2">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2">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2">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2">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2">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2">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2">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2">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2">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2">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2">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2">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2">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2">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2">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2">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2">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2">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2">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2">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2">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2">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2">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2">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2">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2">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2">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2">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2">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2">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2">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2">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2">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2">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2">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2">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2">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2">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2">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2">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2">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2">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2">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2">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2">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2">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2">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2">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2">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2">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2">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2">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2">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2">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2">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2">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2">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2">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2">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2">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2">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2">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2">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2">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2">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2">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2">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2">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2">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2">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2">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2">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2">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2">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2">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2">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2">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2">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2">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2">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2">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2">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2">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2">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2">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2">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2">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2">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2">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2">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2">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2">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2">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2">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2">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2">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2">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2">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2">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2">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2">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2">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2">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2">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2">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2">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2">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2">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2">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2">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2">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2">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2">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2">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2">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2">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2">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2">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2">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2">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2">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2">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2">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2">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2">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2">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2">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2">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2">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2">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2">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2">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2">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2">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2">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2">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2">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2">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2">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2">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2">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2">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2">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2">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2">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2">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2">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2">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2">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2">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2">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2">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2">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2">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2">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2">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2">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2">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2">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2">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2">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2">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2">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2">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2">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2">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2">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2">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2">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2">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2">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2">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2">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2">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2">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2">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2">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2">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2">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2">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2">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2">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2">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2">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2">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2">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2">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2">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2">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2">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2">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2">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2">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2">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2">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2">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2">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2">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2">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2">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2">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2">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2">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2">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2">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2">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2">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2">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2">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2">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2">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2">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2">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2">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2">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2">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2">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2">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2">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2">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2">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2">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2">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2">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2">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2">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2">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2">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2">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2">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2">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2">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2">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2">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2">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2">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2">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2">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2">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2">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2">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2">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2">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2">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2">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2">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2">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2">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2">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2">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2">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2">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2">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2">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2">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2">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2">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2">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2">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2">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2">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2">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2">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2">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2">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2">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2">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2">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2">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2">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2">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2">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2">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2">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2">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2">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2">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2">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2">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2">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2">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2">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2">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2">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2">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2">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2">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2">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2">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2">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2">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2">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2">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2">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2">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2">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2">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2">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2">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2">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2">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2">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2">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2">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2">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2">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2">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2">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2">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2">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2">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2">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2">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2">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2">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2">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2">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2">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2">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2">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2">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2">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2">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2">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2">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2">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2">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2">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2">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2">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2">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2">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2">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2">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2">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2">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2">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2">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2">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2">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2">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2">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2">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2">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2">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2">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2">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2">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2">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2">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2">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2">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2">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2">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2">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2">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2">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2">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2">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2">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2">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2">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2">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2">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2">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2">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2">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2">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2">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2">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2">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2">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2">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2">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2">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2">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2">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2">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2">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2">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2">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2">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2">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2">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2">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2">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2">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2">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2">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2">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2">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2">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2">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2">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2">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2">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2">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2">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2">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2">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2">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2">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2">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2">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2">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2">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2">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2">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2">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2">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2">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2">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2">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2">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2">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2">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2">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2">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2">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2">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2">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2">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2">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2">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2">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2">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2">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2">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2">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2">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2">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2">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2">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2">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2">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2">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2">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2">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2">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2">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2">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2">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2">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2">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2">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2">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2">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2">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2">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2">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2">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2">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2">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2">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2">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2">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2">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2">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2">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2">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2">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2">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2">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2">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2">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2">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2">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2">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2">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2">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2">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2">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2">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2">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2">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2">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2">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2">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2">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2">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2">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2">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2">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2">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2">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2">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2">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2">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2">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2">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2">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2">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2">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2">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2">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2">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2">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2">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2">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2">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2">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2">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2">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2">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2">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2">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2">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2">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2">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2">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2">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2">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2">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2">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2">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2">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2">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2">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2">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2">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2">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2">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2">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2">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2">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2">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2">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2">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2">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2">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2">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2">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2">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2">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2">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2">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2">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2">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2">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2">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2">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2">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2">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2">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2">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2">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2">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2">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2">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2">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2">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2">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2">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2">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2">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2">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2">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2">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2">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2">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2">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2">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2">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2">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2">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2">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2">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2">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2">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2">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2">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2">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2">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2">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2">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2">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2">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2">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2">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2">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2">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2">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2">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2">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2">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2">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2">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2">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2">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2">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2">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2">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2">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2">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2">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2">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2">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2">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2">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2">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2">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2">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2">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2">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2">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2">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2">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2">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2">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2">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2">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2">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2">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2">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2">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2">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2">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2">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2">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2">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2">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2">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2">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2">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2">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2">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2">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2">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2">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2">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2">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2">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2">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2">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2">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2">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2">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2">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2">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2">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2">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2">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2">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2">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2">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2">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2">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2">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2">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2">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2">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2">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2">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2">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2">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2">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2">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2">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2">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2">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2">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2">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2">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2">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2">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2">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2">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2">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2">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2">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2">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2">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2">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2">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2">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2">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2">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2">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2">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2">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2">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2">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2">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2">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2">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2">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2">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2">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2">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2">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2">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2">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2">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2">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2">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2">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2">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2">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2">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2">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2">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2">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2">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2">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2">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2">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2">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2">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2">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2">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2">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2">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2">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2">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2">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2">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2">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2">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2">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2">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2">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2">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2">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2">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2">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2">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2">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2">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2">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2">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2">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2">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2">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2">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2">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2">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2">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2">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2">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2">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2">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2">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2">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2">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2">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2">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2">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2">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2">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2">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2">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2">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2">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2">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2">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2">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2">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2">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2">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2">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2">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2">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2">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2">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2">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2">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2">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2">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2">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2">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2">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2">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2">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2">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2">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2">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2">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2">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2">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2">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2">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2">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2">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2">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2">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2">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2">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2">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2">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2">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2">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2">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2">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2">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2">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2">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2">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2">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2">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2">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2">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2">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2">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2">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2">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2">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2">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2">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2">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2">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2">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2">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2">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2">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2">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2">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2">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2">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2">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2">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2">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2">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2">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2">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2">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2">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2">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2">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2">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2">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2">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2">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2">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2">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2">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2">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2">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2">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2">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2">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2">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2">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2">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2">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2">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2">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2">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2">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2">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2">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2">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2">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2">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2">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2">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2">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2">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2">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2">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2">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2">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2">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2">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2">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2">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2">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2">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2">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2">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2">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2">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2">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2">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2">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2">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2">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2">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2">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2">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2">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2">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2">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2">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2">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2">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2">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2">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2">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2">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2">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2">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2">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2">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2">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2">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2">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2">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2">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2">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2">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2">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2">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2">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2">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2">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2">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2">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2">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2">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2">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2">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2">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2">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2">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2">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2">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2">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2">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2">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2">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2">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2">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2">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2">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2">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2">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2">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2">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2">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2">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2">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2">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2">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2">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2">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2">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2">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2">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2">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2">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2">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2">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2">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2">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2">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2">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2">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2">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2">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2">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2">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2">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2">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2">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2">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2">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2">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2">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2">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2">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2">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2">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2">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2">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2">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2">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2">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2">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2">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2">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2">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2">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2">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2">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2">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2">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2">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2">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2">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2">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2">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2">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2">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2">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2">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2">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2">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2">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2">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2">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2">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2">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2">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2">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2">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2">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2">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2">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2">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2">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2">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2">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2">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2">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2">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2">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2">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2">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2">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2">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2">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2">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2">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2">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2">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2">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2">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2">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2">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2">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2">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2">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2">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2">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2">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2">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2">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2">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2">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2">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2">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2">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2">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2">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2">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2">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2">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2">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2">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2">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2">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2">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2">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2">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2">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2">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2">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2">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2">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2">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2">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2">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2">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2">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2">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2">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2">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2">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2">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2">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2">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2">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2">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2">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2">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2">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2">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2">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2">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2">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2">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2">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2">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2">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2">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2">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2">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2">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2">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2">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2">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2">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2">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2">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2">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2">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2">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2">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2">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2">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2">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2">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2">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2">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2">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2">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2">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2">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2">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2">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2">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2">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2">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2">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2">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2">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2">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2">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2">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2">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2">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2">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2">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2">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2">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2">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2">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2">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2">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2">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2">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2">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2">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2">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2">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2">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2">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2">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2">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2">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2">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2">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2">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2">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2">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2">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2">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2">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2">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2">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2">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2">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2">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2">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2">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2">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2">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2">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2">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2">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2">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2">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2">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2">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2">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2">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2">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2">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2">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2">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2">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2">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2">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2">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2">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2">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2">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2">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2">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2">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2">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2">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2">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2">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2">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2">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2">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2">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2">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2">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2">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2">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2">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2">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2">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2">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2">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2">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2">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2">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2">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2">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2">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2">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2">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2">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2">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2">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2">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2">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2">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2">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2">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2">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2">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2">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2">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2">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2">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2">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2">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2">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2">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2">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2">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2">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2">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2">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2">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2">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2">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2">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2">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2">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2">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2">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2">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2">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2">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2">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2">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2">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2">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2">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2">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2">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2">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2">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2">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2">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2">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2">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2">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2">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2">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2">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2">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2">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2">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2">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2">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2">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2">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2">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2">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2">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2">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2">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2">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2">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2">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2">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2">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2">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2">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2">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2">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2">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2">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2">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2">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2">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2">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2">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2">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2">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2">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2">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2">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2">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2">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2">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2">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2">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2">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2">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2">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2">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2">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2">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2">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2">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2">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2">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2">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2">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2">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2">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2">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2">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2">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2">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2">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2">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2">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2">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2">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2">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2">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2">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2">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2">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2">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2">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2">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2">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2">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2">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2">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2">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2">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2">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2">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2">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2">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2">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2">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2">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2">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2">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2">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2">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2">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2">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2">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2">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2">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2">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2">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2">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2">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2">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2">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2">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2">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2">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2">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2">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2">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2">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2">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2">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2">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2">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2">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2">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2">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2">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2">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2">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2">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2">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2">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2">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2">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2">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2">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2">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2">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2">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2">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2">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2">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2">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2">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2">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2">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2">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2">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2">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2">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2">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2">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2">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2">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2">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2">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2">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2">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2">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2">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2">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2">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2">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2">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2">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2">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2">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2">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2">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2">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2">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2">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2">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2">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2">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2">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2">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2">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2">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2">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2">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2">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2">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2">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2">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2">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2">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2">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2">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2">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2">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2">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2">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2">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2">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2">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2">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2">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2">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2">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2">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2">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2">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2">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2">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2">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2">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2">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2">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2">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2">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2">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2">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2">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2">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2">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2">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2">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2">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2">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2">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2">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2">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2">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2">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2">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2">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2">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2">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2">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2">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2">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2">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2">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2">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2">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2">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2">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2">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2">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2">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2">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2">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2">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2">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2">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2">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2">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2">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2">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2">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2">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2">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2">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2">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2">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2">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2">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2">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2">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2">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2">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2">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2">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2">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2">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2">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2">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2">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2">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2">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2">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2">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2">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2">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2">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2">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2">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2">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2">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2">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2">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2">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2">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2">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2">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2">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2">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2">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2">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2">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2">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2">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2">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2">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2">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2">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2">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2">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2">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2">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2">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2">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2">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2">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2">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2">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2">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2">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2">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2">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2">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2">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2">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2">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2">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2">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2">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2">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2">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2">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2">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2">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2">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2">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2">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2">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2">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2">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2">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2">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2">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2">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2">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2">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2">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2">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2">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2">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2">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2">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2">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2">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2">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2">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2">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2">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2">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2">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2">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2">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2">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2">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2">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2">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2">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2">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2">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2">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2">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2">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2">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2">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2">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2">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2">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2">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2">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2">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2">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2">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2">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2">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2">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2">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2">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2">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2">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2">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2">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2">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2">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2">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2">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2">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2">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2">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2">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2">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2">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2">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2">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2">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2">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2">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2">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2">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2">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2">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2">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2">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2">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2">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2">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2">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2">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2">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2">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2">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2">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2">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2">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2">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2">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2">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2">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2">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2">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2">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2">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2">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2">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2">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2">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2">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2">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2">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2">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2">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2">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2">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2">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2">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2">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2">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2">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2">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2">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2">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2">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2">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2">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2">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2">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2">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2">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2">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2">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2">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2">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2">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2">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2">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2">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2">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2">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2">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2">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2">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2">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2">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2">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2">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2">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2">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2">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2">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2">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2">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2">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2">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2">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2">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2">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2">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2">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2">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2">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2">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2">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2">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2">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2">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2">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2">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2">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2">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2">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2">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2">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2">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2">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2">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2">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2">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2">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2">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2">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2">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2">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2">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2">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2">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2">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2">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2">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2">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2">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2">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2">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2">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2">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2">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2">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2">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2">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2">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2">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2">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2">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2">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2">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2">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2">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2">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2">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2">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2">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2">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2">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2">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2">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2">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2">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2">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2">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2">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2">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2">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2">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2">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2">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2">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2">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2">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2">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2">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2">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2">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2">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2">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2">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2">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2">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2">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2">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2">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2">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2">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2">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2">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2">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2">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2">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2">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2">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2">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2">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2">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2">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2">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2">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2">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2">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2">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2">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2">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2">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2">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2">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2">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2">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2">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2">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2">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2">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2">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2">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2">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2">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2">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2">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2">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2">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2">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2">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2">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2">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2">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2">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2">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2">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2">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2">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2">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2">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2">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2">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2">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2">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2">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2">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2">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2">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2">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2">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2">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2">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2">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2">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2">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2">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2">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2">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2">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2">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2">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2">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2">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2">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2">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2">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2">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2">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2">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2">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2">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2">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2">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2">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2">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2">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2">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2">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2">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2">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2">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2">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2">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2">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2">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2">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2">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2">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2">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2">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2">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2">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2">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2">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2">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2">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2">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2">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2">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2">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2">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2">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2">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2">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2">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2">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2">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2">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2">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2">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2">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2">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2">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2">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2">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2">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2">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2">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2">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2">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2">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2">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2">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2">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2">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2">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2">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2">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2">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2">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2">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2">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2">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2">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2">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2">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2">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2">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2">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2">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2">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2">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2">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2">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2">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2">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2">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2">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2">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2">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2">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2">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2">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2">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2">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2">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2">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2">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2">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2">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2">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2">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2">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2">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2">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2">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2">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2">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2">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2">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2">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2">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2">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2">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2">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2">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2">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2">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2">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2">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2">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2">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2">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2">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2">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2">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2">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2">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2">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2">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2">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2">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2">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2">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2">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2">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2">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2">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2">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2">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2">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2">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2">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2">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2">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2">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2">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2">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2">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2">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2">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2">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2">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2">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2">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2">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2">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2">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2">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2">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2">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2">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2">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2">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2">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2">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2">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2">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2">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2">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2">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2">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2">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2">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2">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2">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2">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2">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2">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2">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2">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2">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2">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2">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2">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2">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2">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2">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2">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2">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2">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2">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2">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2">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2">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2">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2">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2">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2">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2">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2">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2">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2">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2">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2">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2">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2">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2">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2">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2">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2">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2">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2">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2">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2">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2">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2">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2">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2">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2">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2">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2">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2">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2">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2">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2">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2">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2">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2">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2">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2">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2">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2">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2">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2">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2">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2">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2">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2">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2">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2">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2">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2">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2">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2">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2">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2">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2">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2">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2">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2">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2">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2">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2">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2">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2">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2">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2">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2">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2">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2">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2">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2">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2">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2">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2">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2">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2">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2">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2">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2">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2">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2">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2">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2">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2">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2">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2">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2">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2">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2">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2">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2">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2">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2">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2">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2">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2">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2">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2">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2">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2">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2">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2">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2">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2">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2">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2">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2">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2">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2">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2">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2">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2">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2">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2">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2">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2">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2">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2">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2">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2">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2">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2">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2">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2">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2">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2">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2">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2">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2">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2">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2">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2">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2">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2">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2">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2">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2">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2">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2">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2">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2">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2">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2">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2">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2">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2">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2">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2">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2">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2">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2">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2">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2">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2">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2">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2">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2">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2">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2">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2">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2">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2">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2">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2">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2">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2">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2">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2">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2">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2">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2">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2">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2">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2">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2">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2">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2">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2">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2">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2">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2">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2">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2">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2">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2">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2">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2">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2">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2">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2">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2">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2">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2">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2">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2">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2">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2">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2">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2">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2">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2">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2">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2">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2">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2">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2">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2">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2">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2">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2">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2">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2">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2">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2">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2">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2">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2">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2">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2">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2">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2">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2">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2">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2">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2">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2">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2">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2">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2">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2">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2">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2">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2">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2">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2">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2">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2">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2">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2">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2">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2">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2">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2">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2">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2">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2">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2">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2">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2">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2">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2">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2">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2">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2">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2">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2">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2">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2">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2">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2">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2">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2">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2">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2">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2">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2">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2">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2">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2">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2">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2">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2">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2">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2">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2">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2">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2">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2">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2">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2">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2">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2">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2">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2">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2">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2">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2">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2">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2">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2">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2">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2">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2">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2">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2">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2">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2">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2">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2">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2">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2">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2">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2">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2">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2">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2">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2">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2">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2">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2">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2">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2">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2">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2">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2">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2">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2">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2">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2">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2">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2">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2">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2">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2">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2">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2">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2">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2">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2">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2">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2">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2">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2">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2">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2">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2">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2">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2">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2">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2">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2">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2">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2">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2">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2">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2">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2">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2">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2">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2">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2">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2">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2">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2">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2">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2">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2">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2">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2">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2">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2">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2">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2">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2">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2">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2">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2">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2">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2">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2">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2">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2">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2">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2">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2">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2">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2">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2">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2">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2">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2">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2">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2">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2">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2">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2">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2">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2">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2">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2">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2">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2">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2">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2">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2">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2">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2">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2">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2">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2">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2">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2">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2">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2">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2">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2">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2">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2">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2">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2">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2">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2">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2">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2">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2">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2">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2">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2">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2">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2">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2">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2">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2">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2">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2">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2">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2">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2">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2">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2">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2">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2">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2">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2">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2">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2">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2">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2">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2">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2">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2">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2">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2">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2">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2">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2">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2">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2">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2">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2">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2">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2">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2">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2">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2">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2">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2">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2">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2">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2">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2">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2">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2">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2">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2">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2">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2">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2">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2">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2">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2">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2">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2">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2">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2">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2">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2">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2">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2">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2">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2">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2">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2">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2">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2">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2">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2">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2">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2">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2">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2">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2">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2">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2">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2">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2">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2">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2">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2">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2">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2">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2">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2">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2">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2">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2">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2">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2">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2">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2">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2">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2">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2">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2">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2">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2">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2">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2">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2">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2">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2">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2">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2">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2">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2">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2">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2">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2">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2">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2">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2">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2">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2">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2">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2">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2">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2">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2">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2">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2">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2">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2">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2">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2">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2">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2">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2">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2">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2">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2">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2">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2">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2">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2">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2">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2">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2">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2">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2">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2">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2">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2">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2">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2">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2">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2">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2">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2">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2">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2">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2">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2">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2">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2">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2">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2">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2">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2">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2">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2">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2">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2">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2">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2">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2">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2">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2">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2">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2">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2">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2">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2">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2">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2">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2">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2">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2">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2">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2">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2">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2">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2">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2">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2">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2">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2">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2">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2">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2">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2">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2">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2">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2">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2">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2">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2">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2">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2">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2">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2">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2">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2">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2">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2">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2">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2">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2">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2">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2">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2">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2">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2">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2">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2">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2">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2">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2">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2">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2">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2">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2">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2">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2">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2">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2">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2">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2">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2">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2">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2">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2">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2">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2">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2">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2">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2">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2">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2">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2">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2">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2">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2">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2">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2">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2">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2">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2">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2">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2">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2">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2">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2">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2">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2">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2">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2">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2">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2">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2">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2">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2">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2">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2">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2">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2">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2">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2">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2">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2">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2">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2">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2">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2">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2">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2">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2">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2">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2">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2">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2">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2">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2">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2">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2">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2">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2">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2">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2">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2">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2">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2">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2">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2">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2">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2">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2">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2">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2">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2">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2">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2">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2">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2">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2">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2">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2">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2">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2">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2">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2">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2">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2">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2">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2">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2">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2">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2">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2">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2">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2">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2">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2">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2">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2">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2">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2">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2">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2">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2">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2">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2">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2">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2">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2">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2">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2">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2">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2">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2">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2">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2">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2">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2">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2">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2">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2">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2">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2">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2">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2">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2">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2">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2">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2">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2">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2">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2">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2">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2">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2">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2">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2">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2">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2">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2">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2">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2">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2">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2">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2">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2">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2">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2">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2">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2">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2">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2">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2">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2">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2">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2">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2">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2">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2">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2">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2">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2">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2">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2">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2">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2">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2">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2">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2">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2">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2">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2">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2">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2">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2">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2">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2">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2">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2">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2">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2">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2">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2">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2">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2">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2">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2">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2">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2">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2">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2">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2">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2">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2">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2">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2">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2">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2">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2">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2">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2">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2">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2">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2">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2">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2">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2">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2">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2">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2">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2">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2">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2">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2">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2">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2">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2">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2">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2">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2">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2">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2">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2">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2">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2">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2">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2">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2">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2">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2">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2">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2">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2">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2">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2">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2">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2">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2">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2">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2">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2">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2">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2">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2">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2">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2">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2">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2">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2">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2">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2">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2">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2">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2">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2">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2">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2">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2">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2">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2">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2">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2">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2">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2">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2">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2">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2">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2">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2">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2">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2">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2">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2">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2">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2">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2">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2">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2">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2">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2">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2">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2">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2">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2">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2">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2">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2">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2">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2">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2">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2">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2">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2">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2">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2">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2">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2">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2">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2">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2">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2">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2">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2">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2">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2">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2">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2">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2">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2">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2">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2">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2">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2">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2">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2">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2">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2">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2">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2">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2">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2">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2">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2">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2">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2">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2">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2">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2">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2">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2">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2">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2">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2">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2">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2">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2">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2">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2">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2">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2">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2">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2">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2">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2">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2">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2">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2">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2">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2">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2">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2">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2">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2">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2">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2">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2">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2">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2">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2">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2">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2">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2">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2">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2">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2">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2">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2">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2">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2">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2">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2">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2">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2">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2">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2">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2">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2">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2">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2">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2">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2">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2">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2">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2">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2">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2">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2">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2">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2">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2">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2">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2">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2">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2">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2">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2">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2">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2">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2">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2">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2">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2">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2">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2">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2">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2">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2">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2">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2">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2">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2">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2">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2">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2">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2">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2">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2">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2">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2">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2">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2">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2">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2">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2">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2">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2">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2">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2">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2">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2">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2">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2">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2">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2">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2">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2">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2">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2">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2">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2">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2">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2">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2">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2">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2">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2">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2">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2">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2">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2">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2">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2">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2">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2">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2">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2">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2">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2">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2">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2">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2">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2">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2">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2">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2">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2">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2">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2">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2">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2">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2">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2">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2">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2">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2">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2">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2">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2">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2">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2">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2">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2">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2">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2">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2">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2">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2">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2">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2">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2">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2">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2">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2">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2">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2">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2">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2">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2">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2">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2">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2">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2">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2">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2">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2">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2">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2">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2">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2">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2">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2">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2">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2">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2">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2">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2">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2">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2">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2">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2">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2">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2">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2">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2">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2">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2">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2">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2">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2">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2">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2">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2">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2">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2">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2">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2">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2">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2">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2">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2">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2">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2">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2">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2">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2">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2">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2">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2">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2">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2">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2">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2">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2">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2">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2">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2">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2">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2">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2">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2">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2">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2">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2">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2">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2">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2">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2">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2">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2">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2">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2">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2">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2">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2">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2">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2">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2">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2">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2">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2">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2">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2">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2">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2">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2">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2">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2">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2">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2">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2">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2">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2">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2">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2">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2">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2">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2">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2">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2">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2">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2">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2">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2">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2">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2">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2">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2">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2">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2">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2">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2">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2">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2">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2">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2">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2">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2">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2">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2">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2">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2">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2">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2">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2">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2">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2">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2">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2">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2">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2">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2">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2">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2">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2">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2">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2">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2">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2">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2">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2">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2">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2">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2">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2">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2">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2">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2">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2">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2">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2">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2">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2">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2">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2">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2">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2">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2">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2">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2">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2">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2">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2">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2">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2">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2">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2">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2">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2">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2">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2">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2">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2">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2">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2">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2">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2">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2">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2">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2">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2">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2">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2">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2">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2">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2">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2">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2">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2">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2">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2">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2">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2">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2">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2">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2">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2">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2">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2">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2">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2">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2">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2">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2">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2">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2">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2">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2">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2">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2">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2">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2">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2">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2">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2">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2">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2">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2">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2">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2">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2">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2">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2">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2">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2">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2">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2">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2">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2">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2">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2">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2">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2">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2">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2">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2">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2">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2">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2">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2">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2">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2">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2">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2">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2">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2">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2">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2">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2">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2">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2">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2">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2">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2">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2">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2">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2">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2">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2">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2">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2">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2">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2">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2">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2">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2">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2">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2">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2">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2">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2">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2">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2">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2">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2">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2">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2">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2">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2">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2">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2">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2">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2">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2">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2">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2">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2">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2">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2">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2">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2">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2">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2">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2">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2">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2">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2">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2">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2">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2">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2">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2">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2">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2">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2">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2">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2">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2">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2">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2">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2">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2">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2">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2">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2">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2">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2">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2">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2">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2">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2">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2">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2">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2">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2">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2">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2">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2">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2">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2">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2">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2">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2">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2">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2">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2">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2">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2">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2">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2">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2">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2">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2">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2">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2">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2">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2">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2">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2">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2">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2">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2">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2">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2">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2">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2">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2">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2">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2">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2">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2">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2">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2">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2">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2">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2">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2">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2">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2">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2">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2">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2">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2">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2">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2">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2">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2">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2">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2">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2">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2">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2">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2">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2">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2">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2">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2">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2">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2">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2">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2">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2">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2">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2">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2">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2">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2">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2">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2">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2">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2">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2">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2">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2">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2">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2">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2">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2">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2">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2">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2">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2">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2">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2">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2">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2">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2">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2">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2">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2">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2">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2">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2">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2">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2">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2">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2">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2">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2">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2">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2">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2">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2">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2">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2">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2">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2">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2">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2">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2">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2">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2">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2">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2">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2">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2">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2">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2">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2">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2">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2">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2">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2">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2">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2">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2">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2">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2">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2">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2">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2">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2">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2">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2">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2">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2">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2">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2">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2">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2">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2">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2">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2">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2">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2">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2">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2">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2">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2">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2">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2">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2">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2">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2">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2">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2">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2">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2">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2">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2">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2">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2">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2">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2">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2">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2">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2">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2">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2">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2">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2">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2">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2">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2">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2">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2">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2">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2">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2">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2">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2">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2">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2">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2">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2">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2">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2">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2">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2">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2">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2">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2">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2">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2">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2">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2">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2">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2">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2">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2">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2">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2">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2">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2">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2">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2">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2">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2">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2">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2">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2">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2">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2">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2">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2">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2">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2">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2">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2">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2">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2">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2">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2">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2">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2">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2">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2">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2">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2">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2">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2">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2">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2">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2">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2">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2">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2">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2">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2">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2">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2">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2">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2">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2">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2">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2">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2">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2">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2">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2">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2">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2">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2">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2">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2">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2">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2">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2">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2">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2">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2">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2">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2">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2">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2">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2">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2">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2">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2">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2">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2">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2">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2">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2">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2">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2">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2">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2">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2">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2">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2">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2">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2">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2">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2">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2">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2">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2">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2">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2">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2">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2">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2">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2">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2">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2">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2">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2">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2">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2">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2">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2">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2">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2">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2">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2">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2">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2">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2">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2">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2">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2">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2">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2">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2">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2">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2">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2">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2">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2">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2">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2">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2">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2">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2">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2">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2">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2">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2">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2">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2">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2">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2">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2">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2">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2">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2">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2">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2">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2">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2">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2">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2">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2">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2">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2">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2">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2">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2">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2">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2">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2">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2">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2">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2">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2">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2">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2">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2">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2">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2">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2">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2">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2">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2">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2">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2">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2">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2">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2">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2">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2">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2">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2">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2">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2">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2">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2">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2">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2">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2">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2">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2">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2">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2">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2">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2">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2">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2">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2">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2">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2">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2">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2">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2">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2">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2">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2">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2">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2">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2">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2">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2">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2">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2">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2">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2">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2">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2">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2">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2">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2">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2">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2">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2">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2">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2">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2">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2">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2">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2">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2">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2">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2">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2">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2">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2">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2">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2">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2">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2">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2">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2">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2">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2">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2">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2">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2">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2">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2">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2">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2">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2">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2">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2">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2">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2">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2">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2">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2">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2">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2">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2">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2">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2">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2">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2">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2">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2">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2">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2">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2">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2">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2">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2">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2">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2">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2">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2">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2">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2">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2">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2">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2">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2">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2">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2">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2">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2">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2">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2">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2">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2">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2">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2">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2">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2">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2">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2">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2">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2">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2">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2">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2">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2">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2">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2">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2">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2">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2">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2">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2">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2">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2">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2">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2">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2">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2">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2">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2">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2">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2">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2">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2">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2">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2">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2">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2">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2">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2">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2">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2">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2">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2">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2">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2">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2">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2">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2">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2">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2">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2">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2">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2">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2">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2">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2">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2">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2">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2">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2">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2">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2">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2">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2">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2">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2">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2">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2">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2">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2">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2">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2">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2">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2">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2">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2">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2">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2">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2">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2">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2">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2">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2">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2">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2">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2">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2">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2">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2">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2">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2">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2">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2">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2">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2">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2">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2">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2">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2">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2">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2">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2">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2">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2">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2">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2">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2">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2">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2">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2">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2">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2">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2">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2">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2">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2">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2">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2">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2">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2">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2">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2">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2">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2">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2">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2">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2">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2">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2">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2">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2">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2">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2">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2">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2">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2">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2">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2">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2">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2">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2">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2">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2">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2">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2">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2">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2">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2">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2">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2">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2">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2">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2">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2">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2">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2">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2">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2">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2">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2">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2">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2">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2">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2">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2">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2">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2">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2">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2">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2">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2">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2">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2">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2">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2">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2">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2">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2">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2">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2">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2">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2">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2">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2">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2">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2">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2">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2">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2">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2">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2">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2">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2">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2">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2">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2">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2">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2">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2">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2">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2">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2">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2">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2">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2">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2">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2">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2">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2">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2">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2">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2">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2">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2">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2">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2">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2">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2">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2">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2">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2">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2">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2">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2">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2">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2">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2">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2">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2">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2">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2">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2">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2">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2">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2">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2">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2">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2">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2">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2">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2">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2">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2">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2">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2">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2">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2">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2">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2">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2">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2">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2">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2">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2">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2">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2">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2">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2">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2">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2">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2">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2">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2">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2">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2">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2">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2">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2">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2">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2">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2">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2">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2">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2">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2">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2">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2">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2">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2">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2">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2">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2">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2">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2">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2">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2">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2">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2">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2">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2">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2">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2">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2">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2">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2">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2">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2">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2">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2">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2">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2">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2">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2">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2">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2">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2">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2">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2">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2">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2">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2">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2">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2">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2">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2">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2">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2">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2">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2">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2">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2">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2">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2">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2">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2">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2">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2">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2">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2">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2">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2">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2">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2">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2">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2">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2">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2">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2">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2">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2">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2">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2">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2">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2">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2">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2">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2">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2">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2">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2">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2">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2">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2">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2">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2">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2">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2">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2">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2">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2">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2">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2">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2">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2">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2">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2">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2">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2">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2">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2">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2">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2">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2">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2">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2">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2">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2">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2">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2">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2">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2">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2">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2">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2">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2">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2">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2">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2">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2">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2">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2">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2">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2">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2">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2">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2">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2">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2">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2">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2">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2">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2">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2">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2">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2">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2">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2">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2">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2">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2">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2">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2">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2">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2">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2">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2">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2">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2">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2">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2">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2">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2">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2">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2">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2">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2">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2">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2">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2">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2">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2">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2">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2">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2">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2">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2">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2">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2">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2">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2">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2">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2">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2">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2">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2">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2">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2">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2">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2">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2">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2">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2">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2">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2">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2">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2">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2">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2">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2">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2">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2">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2">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2">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2">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2">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2">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2">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2">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2">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2">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2">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2">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2">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2">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2">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2">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2">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2">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2">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2">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2">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2">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2">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2">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2">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2">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2">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2">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2">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2">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2">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2">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2">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2">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2">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2">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2">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2">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2">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2">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2">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2">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2">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2">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2">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2">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2">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2">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2">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2">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2">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2">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2">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2">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2">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2">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2">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2">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2">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2">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2">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2">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2">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2">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2">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2">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2">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2">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2">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2">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2">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2">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2">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2">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2">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2">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2">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2">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2">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2">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2">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2">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2">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2">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2">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2">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2">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2">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2">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2">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2">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2">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2">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2">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2">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2">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2">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2">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2">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2">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2">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2">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2">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2">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2">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2">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2">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2">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2">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2">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2">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2">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2">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2">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2">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2">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2">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2">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2">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2">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2">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2">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2">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2">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2">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2">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2">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2">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2">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2">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2">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2">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2">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2">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2">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2">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2">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2">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2">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2">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2">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2">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2">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2">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2">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2">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2">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2">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2">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2">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2">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2">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2">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2">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2">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2">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2">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2">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2">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2">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2">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2">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2">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2">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2">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2">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2">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2">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2">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2">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2">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2">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2">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2">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2">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2">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2">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2">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2">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2">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2">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2">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2">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2">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2">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2">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2">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2">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2">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2">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2">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2">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2">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2">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2">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2">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2">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2">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2">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2">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2">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2">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2">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2">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2">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2">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2">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2">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2">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2">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2">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2">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2">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2">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2">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2">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2">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2">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2">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2">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2">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2">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2">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2">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2">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2">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2">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2">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2">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2">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2">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2">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2">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2">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2">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2">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2">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2">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2">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2">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2">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2">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2">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2">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2">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2">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2">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2">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2">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2">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2">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2">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2">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2">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2">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2">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2">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2">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2">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2">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2">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2">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2">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2">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2">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2">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2">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2">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2">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2">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2">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2">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2">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2">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2">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2">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2">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2">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2">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2">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2">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2">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2">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2">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2">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2">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2">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2">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2">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2">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2">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2">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2">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2">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2">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2">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2">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2">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2">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2">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2">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2">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2">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2">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2">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2">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2">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2">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2">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2">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2">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2">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2">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2">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2">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2">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2">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2">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2">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2">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2">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2">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2">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2">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2">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2">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2">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2">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2">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2">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2">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2">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2">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2">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2">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2">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2">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2">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2">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2">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2">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2">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2">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2">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2">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2">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2">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2">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2">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2">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2">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2">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2">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2">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2">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2">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2">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2">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2">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2">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2">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2">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2">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2">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2">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2">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2">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2">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2">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2">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2">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2">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2">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2">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2">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2">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2">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2">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2">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2">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2">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2">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2">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2">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2">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2">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2">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2">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2">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2">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2">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2">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2">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2">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2">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2">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2">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2">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2">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2">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2">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2">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2">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2">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2">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2">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2">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2">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2">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2">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2">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2">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2">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2">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2">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2">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2">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2">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2">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2">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2">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2">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2">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2">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2">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2">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2">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2">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2">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2">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2">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2">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2">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2">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2">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2">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2">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2">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2">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2">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2">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2">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2">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2">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2">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2">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2">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2">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2">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2">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2">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2">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2">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2">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2">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2">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2">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2">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2">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2">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2">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2">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2">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2">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2">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2">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2">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2">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2">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2">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2">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2">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2">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2">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2">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2">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2">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2">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2">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2">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2">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2">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2">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2">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2">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2">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2">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2">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2">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2">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2">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2">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2">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2">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2">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2">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2">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2">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2">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2">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2">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2">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2">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2">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2">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2">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2">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2">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2">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2">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2">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2">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2">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2">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2">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2">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2">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2">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2">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2">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2">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2">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2">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2">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2">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2">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2">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2">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2">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2">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2">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2">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2">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2">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2">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2">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2">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2">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2">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2">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2">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2">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2">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2">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2">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2">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2">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2">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2">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2">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2">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2">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2">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2">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2">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2">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2">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2">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2">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2">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2">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2">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2">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2">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2">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2">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2">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2">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2">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2">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2">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2">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2">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2">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2">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2">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2">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2">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2">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2">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2">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2">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2">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2">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2">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2">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2">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2">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2">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2">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2">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2">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2">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2">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2">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2">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2">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2">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2">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2">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2">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2">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2">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2">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2">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2">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2">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2">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2">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2">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2">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2">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2">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2">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2">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2">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2">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2">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2">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2">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2">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2">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2">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2">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2">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2">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2">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2">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2">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2">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2">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2">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2">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2">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2">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2">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2">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2">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2">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2">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2">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2">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2">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2">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2">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2">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2">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2">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2">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2">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2">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2">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2">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2">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2">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2">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2">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2">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2">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2">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2">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2">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2">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2">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2">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2">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2">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2">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2">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2">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2">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2">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2">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2">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2">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2">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2">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2">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2">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2">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2">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2">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2">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2">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2">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2">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2">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2">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2">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2">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2">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2">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2">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2">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2">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2">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2">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2">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2">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2">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2">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2">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2">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2">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2">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2">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2">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2">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2">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2">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2">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2">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2">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2">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2">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2">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2">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2">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2">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2">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2">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2">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2">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2">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2">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2">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2">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2">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2">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2">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2">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2">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2">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2">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2">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2">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2">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2">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2">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2">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2">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2">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2">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2">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2">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2">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2">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2">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2">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2">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2">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2">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2">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2">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2">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2">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2">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2">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2">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2">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2">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2">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2">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2">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2">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2">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2">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2">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2">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2">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2">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2">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2">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2">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2">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2">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2">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2">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2">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2">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2">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2">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2">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2">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2">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2">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2">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2">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2">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2">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2">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2">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2">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2">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2">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2">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2">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2">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2">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2">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2">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2">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2">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2">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2">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2">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2">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2">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2">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2">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2">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2">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2">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2">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2">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2">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2">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2">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2">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2">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2">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2">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2">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2">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2">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2">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2">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2">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2">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2">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2">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2">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2">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2">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2">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2">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2">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2">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2">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2">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2">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2">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2">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2">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2">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2">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2">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2">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2">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2">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2">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2">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2">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2">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2">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2">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2">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2">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2">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2">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2">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2">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2">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2">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2">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2">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2">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2">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2">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2">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2">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2">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2">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2">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2">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2">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2">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2">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2">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2">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2">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2">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2">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2">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2">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2">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2">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2">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2">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2">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2">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2">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2">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2">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2">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2">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2">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2">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2">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2">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2">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2">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2">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2">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2">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2">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2">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2">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2">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2">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2">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2">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2">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2">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2">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2">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2">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2">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2">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2">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2">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2">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2">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2">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2">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2">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2">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2">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2">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2">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2">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2">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2">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2">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2">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2">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2">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2">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2">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2">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2">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2">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2">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2">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2">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2">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2">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2">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2">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2">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2">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2">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2">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2">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2">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2">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2">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2">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2">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2">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2">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2">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2">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2">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2">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2">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2">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2">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2">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2">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2">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2">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2">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2">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2">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2">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2">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2">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2">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2">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2">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2">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2">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2">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2">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2">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2">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2">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2">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2">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2">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2">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2">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2">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2">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2">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2">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2">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2">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2">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2">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2">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2">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2">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2">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2">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2">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2">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2">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2">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2">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2">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2">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2">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2">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2">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2">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2">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2">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2">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2">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2">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2">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2">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2">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2">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2">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2">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2">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2">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2">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2">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2">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2">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2">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2">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2">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2">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2">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2">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2">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2">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2">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2">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2">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2">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2">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2">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2">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2">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2">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2">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2">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2">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2">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2">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2">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2">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2">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2">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2">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2">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2">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2">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2">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2">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2">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2">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2">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2">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2">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2">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2">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2">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2">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2">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2">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2">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2">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2">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2">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2">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2">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2">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2">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2">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2">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2">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2">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2">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2">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2">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2">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2">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2">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2">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2">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2">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2">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2">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2">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2">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2">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2">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2">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2">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2">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2">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2">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2">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2">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2">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2">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2">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2">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2">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2">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2">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2">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2">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2">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2">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2">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2">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2">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2">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2">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2">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2">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2">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2">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2">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2">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2">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2">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2">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2">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2">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2">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2">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2">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2">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2">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2">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2">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2">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2">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2">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2">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2">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2">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2">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2">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2">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2">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2">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2">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2">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2">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2">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2">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2">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2">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2">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2">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2">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2">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2">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2">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2">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2">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2">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2">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2">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2">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2">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2">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2">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2">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2">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2">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2">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2">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2">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2">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2">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2">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2">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2">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2">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2">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2">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2">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2">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2">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2">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2">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2">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2">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2">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2">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2">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2">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2">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2">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2">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2">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2">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2">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2">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2">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2">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2">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2">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2">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2">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2">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2">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2">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2">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2">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2">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2">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2">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2">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2">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2">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2">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2">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2">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2">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2">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2">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2">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2">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2">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2">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2">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2">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2">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2">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2">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2">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2">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2">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2">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2">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2">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2">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2">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2">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2">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2">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2">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2">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2">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2">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2">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2">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2">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2">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2">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2">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2">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2">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2">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2">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2">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2">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2">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2">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2">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2">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2">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2">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2">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2">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2">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2">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2">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2">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2">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2">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2">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2">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2">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2">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2">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2">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2">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2">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2">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2">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2">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2">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2">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2">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2">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2">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2">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2">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2">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2">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2">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2">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2">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2">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2">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2">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2">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2">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2">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2">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2">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2">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2">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2">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2">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2">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2">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2">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2">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2">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2">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2">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2">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2">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2">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2">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2">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2">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2">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2">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2">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2">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2">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2">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2">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2">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2">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2">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2">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2">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2">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2">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2">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2">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2">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2">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2">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2">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2">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2">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2">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2">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2">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2">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2">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2">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2">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2">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2">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2">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2">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2">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2">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2">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2">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2">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2">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2">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2">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2">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2">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2">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2">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2">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2">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2">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2">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2">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2">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2">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2">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2">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2">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2">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2">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2">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2">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2">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2">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2">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2">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2">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2">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2">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2">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2">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2">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2">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2">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2">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2">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2">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2">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2">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2">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2">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2">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2">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2">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2">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2">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2">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2">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2">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2">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2">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2">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2">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2">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2">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2">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2">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2">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2">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2">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2">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2">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2">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2">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2">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2">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2">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2">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2">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2">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2">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2">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2">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2">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2">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2">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2">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2">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2">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2">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2">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2">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2">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2">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2">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2">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2">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2">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2">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2">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2">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2">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2">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2">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2">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2">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2">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2">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2">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2">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2">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2">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2">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2">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2">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2">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2">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2">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2">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2">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2">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2">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2">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2">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2">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2">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2">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2">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2">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2">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2">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2">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2">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2">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2">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2">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2">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2">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2">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2">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2">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2">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2">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2">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2">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2">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2">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2">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2">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2">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2">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2">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2">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2">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2">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2">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2">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2">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2">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2">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2">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2">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2">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2">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2">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2">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2">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2">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2">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2">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2">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2">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2">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2">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2">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2">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2">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2">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2">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2">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2">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2">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2">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2">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2">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2">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2">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2">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2">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2">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2">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2">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2">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2">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2">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2">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2">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2">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2">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2">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2">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2">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2">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2">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2">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2">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2">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2">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2">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2">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2">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2">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2">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2">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2">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2">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2">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2">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2">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2">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2">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2">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2">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2">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2">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2">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2">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2">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2">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2">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2">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2">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2">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2">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2">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2">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2">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2">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2">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2">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2">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2">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2">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2">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2">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2">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2">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2">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2">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2">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2">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2">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2">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2">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2">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2">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2">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2">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2">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2">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2">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2">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2">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2">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2">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2">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2">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2">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2">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2">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2">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2">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2">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2">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2">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2">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2">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2">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2">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2">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2">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2">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2">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2">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2">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2">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2">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2">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2">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2">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2">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2">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2">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2">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2">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2">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2">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2">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2">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2">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2">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2">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2">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2">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2">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2">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2">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2">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2">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2">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2">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2">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2">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2">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2">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2">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2">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2">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2">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2">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2">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2">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2">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2">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2">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2">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2">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2">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2">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2">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2">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2">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2">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2">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2">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2">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2">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2">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2">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2">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2">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2">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2">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2">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2">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2">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2">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2">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2">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2">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2">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2">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2">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2">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2">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2">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2">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2">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2">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2">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2">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2">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2">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2">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2">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2">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2">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2">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2">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2">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2">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2">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2">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2">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2">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2">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2">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2">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2">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2">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2">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2">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2">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2">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2">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2">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2">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2">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2">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2">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2">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2">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2">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2">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2">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2">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2">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2">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2">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2">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2">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2">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2">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2">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2">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2">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2">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2">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2">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2">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2">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2">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2">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2">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2">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2">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2">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2">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2">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2">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2">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2">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2">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2">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2">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2">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2">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2">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2">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2">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2">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2">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2">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2">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2">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2">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2">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2">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2">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2">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2">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2">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2">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2">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2">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2">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2">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2">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2">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2">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2">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2">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2">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2">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2">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2">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2">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2">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2">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2">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2">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2">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2">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2">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2">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2">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2">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2">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2">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2">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2">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2">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2">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2">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2">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2">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2">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2">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2">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2">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2">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2">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2">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2">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2">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2">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2">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2">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2">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2">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2">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2">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2">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2">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2">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2">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2">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2">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2">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2">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2">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2">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2">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2">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2">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2">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2">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2">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2">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2">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2">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2">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2">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2">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2">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2">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2">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2">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2">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2">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2">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2">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2">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2">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2">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2">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2">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2">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2">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2">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2">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2">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2">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2">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2">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2">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2">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2">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2">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2">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2">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2">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2">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2">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2">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2">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2">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2">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2">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2">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2">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2">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2">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2">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2">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2">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2">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2">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2">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2">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2">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2">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2">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2">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2">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2">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2">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2">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2">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2">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2">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2">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2">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2">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2">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2">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2">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2">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2">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2">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2">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2">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2">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2">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2">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2">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2">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2">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2">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2">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2">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2">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2">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2">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2">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2">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2">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2">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2">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2">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2">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2">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2">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2">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2">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2">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2">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2">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2">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2">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2">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2">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2">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2">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2">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2">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2">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2">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2">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2">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2">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2">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2">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2">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2">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2">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2">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2">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2">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2">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2">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2">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2">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2">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2">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2">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2">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2">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2">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2">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2">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2">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2">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2">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2">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2">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2">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2">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2">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2">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2">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2">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2">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2">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2">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2">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2">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2">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2">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2">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2">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2">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2">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2">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2">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2">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2">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2">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2">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2">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2">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2">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2">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2">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2">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2">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2">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2">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2">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2">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2">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2">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2">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2">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2">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2">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2">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2">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2">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2">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2">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2">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2">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2">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2">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2">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2">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2">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2">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2">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2">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2">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2">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2">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2">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2">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2">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2">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2">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2">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2">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2">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2">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2">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2">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2">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2">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2">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2">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2">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2">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2">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2">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2">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2">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2">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2">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2">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2">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2">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2">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2">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2">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2">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2">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2">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2">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2">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2">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2">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2">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2">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2">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2">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2">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2">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2">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2">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2">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2">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2">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2">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2">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2">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2">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2">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2">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2">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2">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2">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2">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2">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2">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2">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2">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2">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2">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2">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2">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2">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2">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2">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2">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2">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2">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2">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2">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2">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2">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2">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2">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2">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2">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2">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2">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2">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2">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2">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2">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2">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2">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2">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2">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2">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2">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2">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2">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2">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2">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2">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2">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2">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2">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2">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2">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2">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2">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2">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2">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2">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2">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2">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2">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2">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2">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2">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2">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2">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2">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2">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2">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2">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2">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2">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2">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2">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2">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2">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2">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2">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2">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2">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2">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2">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2">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2">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2">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2">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2">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2">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2">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2">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2">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2">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2">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2">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2">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2">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2">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2">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2">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2">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2">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2">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2">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2">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2">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2">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2">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2">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2">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2">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2">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2">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2">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2">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2">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2">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2">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2">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2">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2">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2">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2">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2">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991A1-4AA8-4742-A01E-0293D8D967AF}">
  <dimension ref="D6:Y27"/>
  <sheetViews>
    <sheetView tabSelected="1" zoomScale="74" zoomScaleNormal="74" workbookViewId="0">
      <selection activeCell="O17" sqref="O17"/>
    </sheetView>
  </sheetViews>
  <sheetFormatPr baseColWidth="10" defaultRowHeight="16" x14ac:dyDescent="0.2"/>
  <cols>
    <col min="3" max="3" width="12.1640625" bestFit="1" customWidth="1"/>
    <col min="4" max="4" width="12.33203125" customWidth="1"/>
    <col min="5" max="5" width="13.33203125" customWidth="1"/>
    <col min="6" max="6" width="13.6640625" bestFit="1" customWidth="1"/>
    <col min="9" max="9" width="12.33203125" bestFit="1" customWidth="1"/>
    <col min="10" max="10" width="12.5" bestFit="1" customWidth="1"/>
    <col min="11" max="12" width="13.6640625" bestFit="1" customWidth="1"/>
    <col min="15" max="16" width="12.33203125" bestFit="1" customWidth="1"/>
    <col min="17" max="18" width="13.6640625" bestFit="1" customWidth="1"/>
    <col min="21" max="22" width="12.33203125" bestFit="1" customWidth="1"/>
    <col min="23" max="24" width="13.6640625" bestFit="1" customWidth="1"/>
  </cols>
  <sheetData>
    <row r="6" spans="4:25" x14ac:dyDescent="0.2">
      <c r="G6" t="s">
        <v>10939</v>
      </c>
    </row>
    <row r="16" spans="4:25" x14ac:dyDescent="0.2">
      <c r="D16" s="9" t="s">
        <v>15</v>
      </c>
      <c r="E16" s="9">
        <v>2016</v>
      </c>
      <c r="F16" s="9">
        <v>2017</v>
      </c>
      <c r="G16" s="9" t="s">
        <v>10962</v>
      </c>
      <c r="J16" s="9" t="s">
        <v>15</v>
      </c>
      <c r="K16" s="9">
        <v>2016</v>
      </c>
      <c r="L16" s="9">
        <v>2017</v>
      </c>
      <c r="M16" s="9" t="s">
        <v>10962</v>
      </c>
      <c r="P16" s="9" t="s">
        <v>15</v>
      </c>
      <c r="Q16" s="9">
        <v>2016</v>
      </c>
      <c r="R16" s="9">
        <v>2017</v>
      </c>
      <c r="S16" s="9" t="s">
        <v>10962</v>
      </c>
      <c r="V16" s="9" t="s">
        <v>15</v>
      </c>
      <c r="W16" s="9">
        <v>2016</v>
      </c>
      <c r="X16" s="9">
        <v>2017</v>
      </c>
      <c r="Y16" s="9" t="s">
        <v>10962</v>
      </c>
    </row>
    <row r="17" spans="4:25" x14ac:dyDescent="0.2">
      <c r="D17" t="str">
        <f>IF(Working_Sheet!A19="","",Working_Sheet!A19)</f>
        <v>Phones</v>
      </c>
      <c r="E17">
        <f>IF(Working_Sheet!B19="","",Working_Sheet!B19)</f>
        <v>78962.029999999984</v>
      </c>
      <c r="F17">
        <f>IF(Working_Sheet!C19="","",Working_Sheet!C19)</f>
        <v>105340.51600000002</v>
      </c>
      <c r="G17" s="11">
        <f>IF(E17="","",F17/E17 - 1)</f>
        <v>0.33406544892526235</v>
      </c>
      <c r="J17" t="str">
        <f>Working_Sheet!E19</f>
        <v>New York City</v>
      </c>
      <c r="K17" s="10">
        <f>IF(Working_Sheet!F19="","",Working_Sheet!F19)</f>
        <v>54824.09800000002</v>
      </c>
      <c r="L17" s="10">
        <f>IF(Working_Sheet!G19="","",Working_Sheet!G19)</f>
        <v>86939.600999999995</v>
      </c>
      <c r="M17" s="11">
        <f>IF(K17 = "","",L17/K17 - 1)</f>
        <v>0.58579172611284847</v>
      </c>
      <c r="P17" t="str">
        <f>Working_Sheet!A41</f>
        <v>Phones</v>
      </c>
      <c r="Q17" s="10">
        <f>IF(Working_Sheet!B41="","",Working_Sheet!B41)</f>
        <v>78962.029999999984</v>
      </c>
      <c r="R17" s="10">
        <f>IF(Working_Sheet!C41="","",Working_Sheet!C41)</f>
        <v>105340.51600000002</v>
      </c>
      <c r="S17" s="11">
        <f>IF(Q17="","",R17/Q17 - 1)</f>
        <v>0.33406544892526235</v>
      </c>
      <c r="V17" t="str">
        <f>Working_Sheet!E41</f>
        <v>New York City</v>
      </c>
      <c r="W17" s="10">
        <f>IF(Working_Sheet!F41="","",Working_Sheet!F41)</f>
        <v>54824.09800000002</v>
      </c>
      <c r="X17" s="10">
        <f>IF(Working_Sheet!G41="","",Working_Sheet!G41)</f>
        <v>86939.600999999995</v>
      </c>
      <c r="Y17" s="11">
        <f>IF(W17="","",X17/W17 - 1)</f>
        <v>0.58579172611284847</v>
      </c>
    </row>
    <row r="18" spans="4:25" x14ac:dyDescent="0.2">
      <c r="D18" t="str">
        <f>IF(Working_Sheet!A20="","",Working_Sheet!A20)</f>
        <v>Chairs</v>
      </c>
      <c r="E18">
        <f>IF(Working_Sheet!B20="","",Working_Sheet!B20)</f>
        <v>83918.64499999996</v>
      </c>
      <c r="F18">
        <f>IF(Working_Sheet!C20="","",Working_Sheet!C20)</f>
        <v>95554.352999999988</v>
      </c>
      <c r="G18" s="11">
        <f t="shared" ref="G18:G26" si="0">IF(E18="","",F18/E18 - 1)</f>
        <v>0.13865462198537681</v>
      </c>
      <c r="J18" t="str">
        <f>Working_Sheet!E20</f>
        <v>Los Angeles</v>
      </c>
      <c r="K18" s="10">
        <f>IF(Working_Sheet!F20="","",Working_Sheet!F20)</f>
        <v>56398.747999999992</v>
      </c>
      <c r="L18" s="10">
        <f>IF(Working_Sheet!G20="","",Working_Sheet!G20)</f>
        <v>48875.692499999976</v>
      </c>
      <c r="M18" s="11">
        <f t="shared" ref="M18:M26" si="1">IF(K18 = "","",L18/K18 - 1)</f>
        <v>-0.13339046994447501</v>
      </c>
      <c r="P18" t="str">
        <f>Working_Sheet!A42</f>
        <v>Chairs</v>
      </c>
      <c r="Q18" s="10">
        <f>IF(Working_Sheet!B42="","",Working_Sheet!B42)</f>
        <v>83918.64499999996</v>
      </c>
      <c r="R18" s="10">
        <f>IF(Working_Sheet!C42="","",Working_Sheet!C42)</f>
        <v>95554.352999999988</v>
      </c>
      <c r="S18" s="11">
        <f t="shared" ref="S18:S26" si="2">IF(Q18="","",R18/Q18 - 1)</f>
        <v>0.13865462198537681</v>
      </c>
      <c r="V18" t="str">
        <f>Working_Sheet!E42</f>
        <v>Los Angeles</v>
      </c>
      <c r="W18" s="10">
        <f>IF(Working_Sheet!F42="","",Working_Sheet!F42)</f>
        <v>56398.747999999992</v>
      </c>
      <c r="X18" s="10">
        <f>IF(Working_Sheet!G42="","",Working_Sheet!G42)</f>
        <v>48875.692499999976</v>
      </c>
      <c r="Y18" s="11">
        <f t="shared" ref="Y18:Y26" si="3">IF(W18="","",X18/W18 - 1)</f>
        <v>-0.13339046994447501</v>
      </c>
    </row>
    <row r="19" spans="4:25" x14ac:dyDescent="0.2">
      <c r="D19" t="str">
        <f>IF(Working_Sheet!A21="","",Working_Sheet!A21)</f>
        <v>Storage</v>
      </c>
      <c r="E19">
        <f>IF(Working_Sheet!B21="","",Working_Sheet!B21)</f>
        <v>58788.700000000004</v>
      </c>
      <c r="F19">
        <f>IF(Working_Sheet!C21="","",Working_Sheet!C21)</f>
        <v>69677.617999999973</v>
      </c>
      <c r="G19" s="11">
        <f t="shared" si="0"/>
        <v>0.18522127551723311</v>
      </c>
      <c r="J19" t="str">
        <f>Working_Sheet!E21</f>
        <v>Seattle</v>
      </c>
      <c r="K19" s="10">
        <f>IF(Working_Sheet!F21="","",Working_Sheet!F21)</f>
        <v>16158.721999999998</v>
      </c>
      <c r="L19" s="10">
        <f>IF(Working_Sheet!G21="","",Working_Sheet!G21)</f>
        <v>56990.82</v>
      </c>
      <c r="M19" s="11">
        <f t="shared" si="1"/>
        <v>2.5269385784346068</v>
      </c>
      <c r="P19" t="str">
        <f>Working_Sheet!A43</f>
        <v>Storage</v>
      </c>
      <c r="Q19" s="10">
        <f>IF(Working_Sheet!B43="","",Working_Sheet!B43)</f>
        <v>58788.700000000004</v>
      </c>
      <c r="R19" s="10">
        <f>IF(Working_Sheet!C43="","",Working_Sheet!C43)</f>
        <v>69677.617999999973</v>
      </c>
      <c r="S19" s="11">
        <f t="shared" si="2"/>
        <v>0.18522127551723311</v>
      </c>
      <c r="V19" t="str">
        <f>Working_Sheet!E43</f>
        <v>Seattle</v>
      </c>
      <c r="W19" s="10">
        <f>IF(Working_Sheet!F43="","",Working_Sheet!F43)</f>
        <v>16158.721999999998</v>
      </c>
      <c r="X19" s="10">
        <f>IF(Working_Sheet!G43="","",Working_Sheet!G43)</f>
        <v>56990.82</v>
      </c>
      <c r="Y19" s="11">
        <f t="shared" si="3"/>
        <v>2.5269385784346068</v>
      </c>
    </row>
    <row r="20" spans="4:25" x14ac:dyDescent="0.2">
      <c r="D20" t="str">
        <f>IF(Working_Sheet!A22="","",Working_Sheet!A22)</f>
        <v>Binders</v>
      </c>
      <c r="E20">
        <f>IF(Working_Sheet!B22="","",Working_Sheet!B22)</f>
        <v>49683.325000000004</v>
      </c>
      <c r="F20">
        <f>IF(Working_Sheet!C22="","",Working_Sheet!C22)</f>
        <v>72788.044999999984</v>
      </c>
      <c r="G20" s="11">
        <f t="shared" si="0"/>
        <v>0.46503972912440905</v>
      </c>
      <c r="J20" t="str">
        <f>Working_Sheet!E22</f>
        <v>Philadelphia</v>
      </c>
      <c r="K20" s="10">
        <f>IF(Working_Sheet!F22="","",Working_Sheet!F22)</f>
        <v>30304.938000000002</v>
      </c>
      <c r="L20" s="10">
        <f>IF(Working_Sheet!G22="","",Working_Sheet!G22)</f>
        <v>41595.501999999964</v>
      </c>
      <c r="M20" s="11">
        <f t="shared" si="1"/>
        <v>0.37256515753307129</v>
      </c>
      <c r="P20" t="str">
        <f>Working_Sheet!A44</f>
        <v>Binders</v>
      </c>
      <c r="Q20" s="10">
        <f>IF(Working_Sheet!B44="","",Working_Sheet!B44)</f>
        <v>49683.325000000004</v>
      </c>
      <c r="R20" s="10">
        <f>IF(Working_Sheet!C44="","",Working_Sheet!C44)</f>
        <v>72788.044999999984</v>
      </c>
      <c r="S20" s="11">
        <f t="shared" si="2"/>
        <v>0.46503972912440905</v>
      </c>
      <c r="V20" t="str">
        <f>Working_Sheet!E44</f>
        <v>Philadelphia</v>
      </c>
      <c r="W20" s="10">
        <f>IF(Working_Sheet!F44="","",Working_Sheet!F44)</f>
        <v>30304.938000000002</v>
      </c>
      <c r="X20" s="10">
        <f>IF(Working_Sheet!G44="","",Working_Sheet!G44)</f>
        <v>41595.501999999964</v>
      </c>
      <c r="Y20" s="11">
        <f t="shared" si="3"/>
        <v>0.37256515753307129</v>
      </c>
    </row>
    <row r="21" spans="4:25" x14ac:dyDescent="0.2">
      <c r="D21" t="str">
        <f>IF(Working_Sheet!A23="","",Working_Sheet!A23)</f>
        <v>Tables</v>
      </c>
      <c r="E21">
        <f>IF(Working_Sheet!B23="","",Working_Sheet!B23)</f>
        <v>60833.200499999992</v>
      </c>
      <c r="F21">
        <f>IF(Working_Sheet!C23="","",Working_Sheet!C23)</f>
        <v>60893.54250000004</v>
      </c>
      <c r="G21" s="11">
        <f t="shared" si="0"/>
        <v>9.9192545360238249E-4</v>
      </c>
      <c r="J21" t="str">
        <f>Working_Sheet!E23</f>
        <v>San Francisco</v>
      </c>
      <c r="K21" s="10">
        <f>IF(Working_Sheet!F23="","",Working_Sheet!F23)</f>
        <v>29845.870999999992</v>
      </c>
      <c r="L21" s="10">
        <f>IF(Working_Sheet!G23="","",Working_Sheet!G23)</f>
        <v>37197.550999999992</v>
      </c>
      <c r="M21" s="11">
        <f t="shared" si="1"/>
        <v>0.24632150959842991</v>
      </c>
      <c r="P21" t="str">
        <f>Working_Sheet!A45</f>
        <v>Tables</v>
      </c>
      <c r="Q21" s="10">
        <f>IF(Working_Sheet!B45="","",Working_Sheet!B45)</f>
        <v>60833.200499999992</v>
      </c>
      <c r="R21" s="10">
        <f>IF(Working_Sheet!C45="","",Working_Sheet!C45)</f>
        <v>60893.54250000004</v>
      </c>
      <c r="S21" s="11">
        <f t="shared" si="2"/>
        <v>9.9192545360238249E-4</v>
      </c>
      <c r="V21" t="str">
        <f>Working_Sheet!E45</f>
        <v>San Francisco</v>
      </c>
      <c r="W21" s="10">
        <f>IF(Working_Sheet!F45="","",Working_Sheet!F45)</f>
        <v>29845.870999999992</v>
      </c>
      <c r="X21" s="10">
        <f>IF(Working_Sheet!G45="","",Working_Sheet!G45)</f>
        <v>37197.550999999992</v>
      </c>
      <c r="Y21" s="11">
        <f t="shared" si="3"/>
        <v>0.24632150959842991</v>
      </c>
    </row>
    <row r="22" spans="4:25" x14ac:dyDescent="0.2">
      <c r="D22" t="str">
        <f>IF(Working_Sheet!A24="","",Working_Sheet!A24)</f>
        <v>Copiers</v>
      </c>
      <c r="E22">
        <f>IF(Working_Sheet!B24="","",Working_Sheet!B24)</f>
        <v>49599.41</v>
      </c>
      <c r="F22">
        <f>IF(Working_Sheet!C24="","",Working_Sheet!C24)</f>
        <v>62899.387999999984</v>
      </c>
      <c r="G22" s="11">
        <f t="shared" si="0"/>
        <v>0.26814790740454342</v>
      </c>
      <c r="J22" t="str">
        <f>Working_Sheet!E24</f>
        <v>Detroit</v>
      </c>
      <c r="K22" s="10">
        <f>IF(Working_Sheet!F24="","",Working_Sheet!F24)</f>
        <v>21197.32</v>
      </c>
      <c r="L22" s="10">
        <f>IF(Working_Sheet!G24="","",Working_Sheet!G24)</f>
        <v>12148.885999999997</v>
      </c>
      <c r="M22" s="11">
        <f t="shared" si="1"/>
        <v>-0.42686688694608577</v>
      </c>
      <c r="P22" t="str">
        <f>Working_Sheet!A46</f>
        <v>Copiers</v>
      </c>
      <c r="Q22" s="10">
        <f>IF(Working_Sheet!B46="","",Working_Sheet!B46)</f>
        <v>49599.41</v>
      </c>
      <c r="R22" s="10">
        <f>IF(Working_Sheet!C46="","",Working_Sheet!C46)</f>
        <v>62899.387999999984</v>
      </c>
      <c r="S22" s="11">
        <f t="shared" si="2"/>
        <v>0.26814790740454342</v>
      </c>
      <c r="V22" t="str">
        <f>Working_Sheet!E46</f>
        <v>Detroit</v>
      </c>
      <c r="W22" s="10">
        <f>IF(Working_Sheet!F46="","",Working_Sheet!F46)</f>
        <v>21197.32</v>
      </c>
      <c r="X22" s="10">
        <f>IF(Working_Sheet!G46="","",Working_Sheet!G46)</f>
        <v>12148.885999999997</v>
      </c>
      <c r="Y22" s="11">
        <f t="shared" si="3"/>
        <v>-0.42686688694608577</v>
      </c>
    </row>
    <row r="23" spans="4:25" x14ac:dyDescent="0.2">
      <c r="D23" t="str">
        <f>IF(Working_Sheet!A25="","",Working_Sheet!A25)</f>
        <v>Accessories</v>
      </c>
      <c r="E23">
        <f>IF(Working_Sheet!B25="","",Working_Sheet!B25)</f>
        <v>41895.853999999999</v>
      </c>
      <c r="F23">
        <f>IF(Working_Sheet!C25="","",Working_Sheet!C25)</f>
        <v>59946.232000000011</v>
      </c>
      <c r="G23" s="11">
        <f t="shared" si="0"/>
        <v>0.43083924247015015</v>
      </c>
      <c r="J23" t="str">
        <f>Working_Sheet!E25</f>
        <v>Houston</v>
      </c>
      <c r="K23" s="10">
        <f>IF(Working_Sheet!F25="","",Working_Sheet!F25)</f>
        <v>16448.681399999994</v>
      </c>
      <c r="L23" s="10">
        <f>IF(Working_Sheet!G25="","",Working_Sheet!G25)</f>
        <v>16212.806399999998</v>
      </c>
      <c r="M23" s="11">
        <f t="shared" si="1"/>
        <v>-1.4340055246008787E-2</v>
      </c>
      <c r="P23" t="str">
        <f>Working_Sheet!A47</f>
        <v>Accessories</v>
      </c>
      <c r="Q23" s="10">
        <f>IF(Working_Sheet!B47="","",Working_Sheet!B47)</f>
        <v>41895.853999999999</v>
      </c>
      <c r="R23" s="10">
        <f>IF(Working_Sheet!C47="","",Working_Sheet!C47)</f>
        <v>59946.232000000011</v>
      </c>
      <c r="S23" s="11">
        <f t="shared" si="2"/>
        <v>0.43083924247015015</v>
      </c>
      <c r="V23" t="str">
        <f>Working_Sheet!E47</f>
        <v>Houston</v>
      </c>
      <c r="W23" s="10">
        <f>IF(Working_Sheet!F47="","",Working_Sheet!F47)</f>
        <v>16448.681399999994</v>
      </c>
      <c r="X23" s="10">
        <f>IF(Working_Sheet!G47="","",Working_Sheet!G47)</f>
        <v>16212.806399999998</v>
      </c>
      <c r="Y23" s="11">
        <f t="shared" si="3"/>
        <v>-1.4340055246008787E-2</v>
      </c>
    </row>
    <row r="24" spans="4:25" x14ac:dyDescent="0.2">
      <c r="D24" t="str">
        <f>IF(Working_Sheet!A26="","",Working_Sheet!A26)</f>
        <v>Machines</v>
      </c>
      <c r="E24">
        <f>IF(Working_Sheet!B26="","",Working_Sheet!B26)</f>
        <v>55906.886000000013</v>
      </c>
      <c r="F24">
        <f>IF(Working_Sheet!C26="","",Working_Sheet!C26)</f>
        <v>43544.675000000003</v>
      </c>
      <c r="G24" s="11">
        <f t="shared" si="0"/>
        <v>-0.22112143752739166</v>
      </c>
      <c r="J24" t="str">
        <f>Working_Sheet!E26</f>
        <v>Chicago</v>
      </c>
      <c r="K24" s="10">
        <f>IF(Working_Sheet!F26="","",Working_Sheet!F26)</f>
        <v>13067.549999999997</v>
      </c>
      <c r="L24" s="10">
        <f>IF(Working_Sheet!G26="","",Working_Sheet!G26)</f>
        <v>16245.611000000001</v>
      </c>
      <c r="M24" s="11">
        <f t="shared" si="1"/>
        <v>0.24320251309541607</v>
      </c>
      <c r="P24" t="str">
        <f>Working_Sheet!A48</f>
        <v>Machines</v>
      </c>
      <c r="Q24" s="10">
        <f>IF(Working_Sheet!B48="","",Working_Sheet!B48)</f>
        <v>55906.886000000013</v>
      </c>
      <c r="R24" s="10">
        <f>IF(Working_Sheet!C48="","",Working_Sheet!C48)</f>
        <v>43544.675000000003</v>
      </c>
      <c r="S24" s="11">
        <f t="shared" si="2"/>
        <v>-0.22112143752739166</v>
      </c>
      <c r="V24" t="str">
        <f>Working_Sheet!E48</f>
        <v>Chicago</v>
      </c>
      <c r="W24" s="10">
        <f>IF(Working_Sheet!F48="","",Working_Sheet!F48)</f>
        <v>13067.549999999997</v>
      </c>
      <c r="X24" s="10">
        <f>IF(Working_Sheet!G48="","",Working_Sheet!G48)</f>
        <v>16245.611000000001</v>
      </c>
      <c r="Y24" s="11">
        <f t="shared" si="3"/>
        <v>0.24320251309541607</v>
      </c>
    </row>
    <row r="25" spans="4:25" x14ac:dyDescent="0.2">
      <c r="D25" t="str">
        <f>IF(Working_Sheet!A27="","",Working_Sheet!A27)</f>
        <v>Appliances</v>
      </c>
      <c r="E25">
        <f>IF(Working_Sheet!B27="","",Working_Sheet!B27)</f>
        <v>26050.314999999999</v>
      </c>
      <c r="F25">
        <f>IF(Working_Sheet!C27="","",Working_Sheet!C27)</f>
        <v>42926.932000000001</v>
      </c>
      <c r="G25" s="11">
        <f t="shared" si="0"/>
        <v>0.64784694542081356</v>
      </c>
      <c r="J25" t="str">
        <f>Working_Sheet!E27</f>
        <v>Columbus</v>
      </c>
      <c r="K25" s="10">
        <f>IF(Working_Sheet!F27="","",Working_Sheet!F27)</f>
        <v>9506.4120000000021</v>
      </c>
      <c r="L25" s="10">
        <f>IF(Working_Sheet!G27="","",Working_Sheet!G27)</f>
        <v>17571.473000000002</v>
      </c>
      <c r="M25" s="11">
        <f t="shared" si="1"/>
        <v>0.84838117683096392</v>
      </c>
      <c r="P25" t="str">
        <f>Working_Sheet!A49</f>
        <v>Appliances</v>
      </c>
      <c r="Q25" s="10">
        <f>IF(Working_Sheet!B49="","",Working_Sheet!B49)</f>
        <v>26050.314999999999</v>
      </c>
      <c r="R25" s="10">
        <f>IF(Working_Sheet!C49="","",Working_Sheet!C49)</f>
        <v>42926.932000000001</v>
      </c>
      <c r="S25" s="11">
        <f t="shared" si="2"/>
        <v>0.64784694542081356</v>
      </c>
      <c r="V25" t="str">
        <f>Working_Sheet!E49</f>
        <v>Columbus</v>
      </c>
      <c r="W25" s="10">
        <f>IF(Working_Sheet!F49="","",Working_Sheet!F49)</f>
        <v>9506.4120000000021</v>
      </c>
      <c r="X25" s="10">
        <f>IF(Working_Sheet!G49="","",Working_Sheet!G49)</f>
        <v>17571.473000000002</v>
      </c>
      <c r="Y25" s="11">
        <f t="shared" si="3"/>
        <v>0.84838117683096392</v>
      </c>
    </row>
    <row r="26" spans="4:25" x14ac:dyDescent="0.2">
      <c r="D26" t="str">
        <f>IF(Working_Sheet!A28="","",Working_Sheet!A28)</f>
        <v>Furnishings</v>
      </c>
      <c r="E26">
        <f>IF(Working_Sheet!B28="","",Working_Sheet!B28)</f>
        <v>27874.12399999996</v>
      </c>
      <c r="F26">
        <f>IF(Working_Sheet!C28="","",Working_Sheet!C28)</f>
        <v>28915.093999999986</v>
      </c>
      <c r="G26" s="11">
        <f t="shared" si="0"/>
        <v>3.7345388863163187E-2</v>
      </c>
      <c r="J26" t="str">
        <f>Working_Sheet!E28</f>
        <v>Lafayette</v>
      </c>
      <c r="K26" s="10">
        <f>IF(Working_Sheet!F28="","",Working_Sheet!F28)</f>
        <v>18431.34</v>
      </c>
      <c r="L26" s="10">
        <f>IF(Working_Sheet!G28="","",Working_Sheet!G28)</f>
        <v>5630.51</v>
      </c>
      <c r="M26" s="11">
        <f t="shared" si="1"/>
        <v>-0.69451434350405339</v>
      </c>
      <c r="P26" t="str">
        <f>Working_Sheet!A50</f>
        <v>Furnishings</v>
      </c>
      <c r="Q26" s="10">
        <f>IF(Working_Sheet!B50="","",Working_Sheet!B50)</f>
        <v>27874.12399999996</v>
      </c>
      <c r="R26" s="10">
        <f>IF(Working_Sheet!C50="","",Working_Sheet!C50)</f>
        <v>28915.093999999986</v>
      </c>
      <c r="S26" s="11">
        <f t="shared" si="2"/>
        <v>3.7345388863163187E-2</v>
      </c>
      <c r="V26" t="str">
        <f>Working_Sheet!E50</f>
        <v>Lafayette</v>
      </c>
      <c r="W26" s="10">
        <f>IF(Working_Sheet!F50="","",Working_Sheet!F50)</f>
        <v>18431.34</v>
      </c>
      <c r="X26" s="10">
        <f>IF(Working_Sheet!G50="","",Working_Sheet!G50)</f>
        <v>5630.51</v>
      </c>
      <c r="Y26" s="11">
        <f t="shared" si="3"/>
        <v>-0.69451434350405339</v>
      </c>
    </row>
    <row r="27" spans="4:25" x14ac:dyDescent="0.2">
      <c r="D27" s="6" t="s">
        <v>10963</v>
      </c>
      <c r="E27" s="12">
        <f>SUM(E17:E26)</f>
        <v>533512.48949999991</v>
      </c>
      <c r="F27" s="12">
        <f>SUM(F17:F26)</f>
        <v>642486.3955000001</v>
      </c>
      <c r="G27" s="13">
        <f t="shared" ref="G27" si="4">F27/E27 - 1</f>
        <v>0.20425746003084</v>
      </c>
      <c r="J27" s="6" t="s">
        <v>10963</v>
      </c>
      <c r="K27" s="12">
        <f>SUM(K17:K26)</f>
        <v>266183.68040000001</v>
      </c>
      <c r="L27" s="12">
        <f>SUM(L17:L26)</f>
        <v>339408.45289999992</v>
      </c>
      <c r="M27" s="13">
        <f t="shared" ref="M27" si="5">L27/K27 - 1</f>
        <v>0.27509114153791647</v>
      </c>
      <c r="P27" s="6" t="s">
        <v>10963</v>
      </c>
      <c r="Q27" s="12">
        <f>SUM(Q17:Q26)</f>
        <v>533512.48949999991</v>
      </c>
      <c r="R27" s="12">
        <f>SUM(R17:R26)</f>
        <v>642486.3955000001</v>
      </c>
      <c r="S27" s="11">
        <f t="shared" ref="S27" si="6">R27/Q27 - 1</f>
        <v>0.20425746003084</v>
      </c>
      <c r="V27" s="6" t="s">
        <v>10963</v>
      </c>
      <c r="W27" s="12">
        <f>SUM(W17:W26)</f>
        <v>266183.68040000001</v>
      </c>
      <c r="X27" s="12">
        <f>SUM(X17:X26)</f>
        <v>339408.45289999992</v>
      </c>
      <c r="Y27" s="11">
        <f t="shared" ref="Y27" si="7">X27/W27 - 1</f>
        <v>0.27509114153791647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3D5C-D2F7-FA44-8F44-092C2EB9C345}">
  <dimension ref="A3:I128"/>
  <sheetViews>
    <sheetView topLeftCell="A54" workbookViewId="0">
      <selection activeCell="M61" sqref="M61"/>
    </sheetView>
  </sheetViews>
  <sheetFormatPr baseColWidth="10" defaultRowHeight="16" x14ac:dyDescent="0.2"/>
  <cols>
    <col min="1" max="1" width="17.6640625" bestFit="1" customWidth="1"/>
    <col min="2" max="2" width="14" bestFit="1" customWidth="1"/>
    <col min="3" max="3" width="12.5" bestFit="1" customWidth="1"/>
    <col min="4" max="4" width="14.1640625" bestFit="1" customWidth="1"/>
    <col min="5" max="5" width="13" bestFit="1" customWidth="1"/>
    <col min="6" max="6" width="16" bestFit="1" customWidth="1"/>
    <col min="7" max="7" width="12.1640625" bestFit="1" customWidth="1"/>
    <col min="8" max="8" width="12.5" bestFit="1" customWidth="1"/>
    <col min="9" max="9" width="8" bestFit="1" customWidth="1"/>
    <col min="10" max="10" width="9.1640625" bestFit="1" customWidth="1"/>
    <col min="11" max="12" width="7.5" bestFit="1" customWidth="1"/>
    <col min="13" max="13" width="8.1640625" bestFit="1" customWidth="1"/>
    <col min="14" max="14" width="7.5" bestFit="1" customWidth="1"/>
    <col min="15" max="16" width="8.1640625" bestFit="1" customWidth="1"/>
    <col min="17" max="18" width="7.5" bestFit="1" customWidth="1"/>
    <col min="19" max="19" width="8.1640625" bestFit="1" customWidth="1"/>
    <col min="20" max="22" width="7.5" bestFit="1" customWidth="1"/>
    <col min="23" max="23" width="8.1640625" bestFit="1" customWidth="1"/>
    <col min="24" max="24" width="6.5" bestFit="1" customWidth="1"/>
    <col min="25" max="25" width="8.1640625" bestFit="1" customWidth="1"/>
    <col min="26" max="26" width="7.1640625" bestFit="1" customWidth="1"/>
    <col min="27" max="28" width="8.1640625" bestFit="1" customWidth="1"/>
    <col min="29" max="29" width="7.1640625" bestFit="1" customWidth="1"/>
    <col min="30" max="30" width="6.5" bestFit="1" customWidth="1"/>
    <col min="31" max="33" width="8.1640625" bestFit="1" customWidth="1"/>
    <col min="34" max="43" width="7.5" bestFit="1" customWidth="1"/>
    <col min="44" max="44" width="9.1640625" bestFit="1" customWidth="1"/>
    <col min="45" max="45" width="8.1640625" bestFit="1" customWidth="1"/>
    <col min="46" max="46" width="9.1640625" bestFit="1" customWidth="1"/>
    <col min="47" max="48" width="8.1640625" bestFit="1" customWidth="1"/>
    <col min="49" max="49" width="9.1640625" bestFit="1" customWidth="1"/>
    <col min="50" max="53" width="8.1640625" bestFit="1" customWidth="1"/>
    <col min="54" max="54" width="7.5" bestFit="1" customWidth="1"/>
    <col min="55" max="55" width="9.1640625" bestFit="1" customWidth="1"/>
    <col min="56" max="56" width="10.1640625" bestFit="1" customWidth="1"/>
    <col min="57" max="57" width="8.1640625" bestFit="1" customWidth="1"/>
    <col min="58" max="58" width="9.1640625" bestFit="1" customWidth="1"/>
    <col min="59" max="60" width="8.1640625" bestFit="1" customWidth="1"/>
    <col min="61" max="61" width="7.5" bestFit="1" customWidth="1"/>
    <col min="62" max="62" width="8.1640625" bestFit="1" customWidth="1"/>
    <col min="63" max="63" width="7.5" bestFit="1" customWidth="1"/>
    <col min="64" max="64" width="9.1640625" bestFit="1" customWidth="1"/>
    <col min="65" max="65" width="8.1640625" bestFit="1" customWidth="1"/>
    <col min="66" max="67" width="9.1640625" bestFit="1" customWidth="1"/>
    <col min="68" max="68" width="8.1640625" bestFit="1" customWidth="1"/>
    <col min="69" max="69" width="9.1640625" bestFit="1" customWidth="1"/>
    <col min="70" max="70" width="7.1640625" bestFit="1" customWidth="1"/>
    <col min="71" max="71" width="8.1640625" bestFit="1" customWidth="1"/>
    <col min="72" max="72" width="9.1640625" bestFit="1" customWidth="1"/>
    <col min="73" max="74" width="8.1640625" bestFit="1" customWidth="1"/>
    <col min="75" max="75" width="9.1640625" bestFit="1" customWidth="1"/>
    <col min="76" max="76" width="8.1640625" bestFit="1" customWidth="1"/>
    <col min="77" max="77" width="9.1640625" bestFit="1" customWidth="1"/>
    <col min="78" max="78" width="8.1640625" bestFit="1" customWidth="1"/>
    <col min="79" max="80" width="7.5" bestFit="1" customWidth="1"/>
    <col min="81" max="81" width="9.1640625" bestFit="1" customWidth="1"/>
    <col min="82" max="82" width="7.5" bestFit="1" customWidth="1"/>
    <col min="83" max="83" width="8.1640625" bestFit="1" customWidth="1"/>
    <col min="84" max="84" width="7.5" bestFit="1" customWidth="1"/>
    <col min="85" max="86" width="8.1640625" bestFit="1" customWidth="1"/>
    <col min="87" max="87" width="9.1640625" bestFit="1" customWidth="1"/>
    <col min="88" max="88" width="8.1640625" bestFit="1" customWidth="1"/>
    <col min="89" max="89" width="9.1640625" bestFit="1" customWidth="1"/>
    <col min="90" max="92" width="8.1640625" bestFit="1" customWidth="1"/>
    <col min="93" max="93" width="7.1640625" bestFit="1" customWidth="1"/>
    <col min="94" max="98" width="8.1640625" bestFit="1" customWidth="1"/>
    <col min="99" max="99" width="7.1640625" bestFit="1" customWidth="1"/>
    <col min="100" max="101" width="9.1640625" bestFit="1" customWidth="1"/>
    <col min="102" max="103" width="8.1640625" bestFit="1" customWidth="1"/>
    <col min="104" max="106" width="7.5" bestFit="1" customWidth="1"/>
    <col min="107" max="107" width="8.1640625" bestFit="1" customWidth="1"/>
    <col min="108" max="108" width="7.5" bestFit="1" customWidth="1"/>
    <col min="109" max="109" width="8.1640625" bestFit="1" customWidth="1"/>
    <col min="110" max="110" width="9.1640625" bestFit="1" customWidth="1"/>
    <col min="111" max="111" width="7.5" bestFit="1" customWidth="1"/>
    <col min="112" max="112" width="8.1640625" bestFit="1" customWidth="1"/>
    <col min="113" max="114" width="7.5" bestFit="1" customWidth="1"/>
    <col min="115" max="116" width="9.1640625" bestFit="1" customWidth="1"/>
    <col min="117" max="117" width="8.1640625" bestFit="1" customWidth="1"/>
    <col min="118" max="118" width="9.1640625" bestFit="1" customWidth="1"/>
    <col min="119" max="119" width="7.5" bestFit="1" customWidth="1"/>
    <col min="120" max="123" width="8.1640625" bestFit="1" customWidth="1"/>
    <col min="124" max="124" width="9.1640625" bestFit="1" customWidth="1"/>
    <col min="125" max="125" width="8.1640625" bestFit="1" customWidth="1"/>
    <col min="126" max="127" width="9.1640625" bestFit="1" customWidth="1"/>
    <col min="128" max="130" width="7.5" bestFit="1" customWidth="1"/>
    <col min="131" max="132" width="8.1640625" bestFit="1" customWidth="1"/>
    <col min="133" max="133" width="9.1640625" bestFit="1" customWidth="1"/>
    <col min="134" max="134" width="7.5" bestFit="1" customWidth="1"/>
    <col min="135" max="135" width="10.1640625" bestFit="1" customWidth="1"/>
    <col min="136" max="137" width="9.1640625" bestFit="1" customWidth="1"/>
    <col min="138" max="138" width="8.1640625" bestFit="1" customWidth="1"/>
    <col min="139" max="141" width="7.5" bestFit="1" customWidth="1"/>
    <col min="142" max="142" width="9.1640625" bestFit="1" customWidth="1"/>
    <col min="143" max="143" width="7.5" bestFit="1" customWidth="1"/>
    <col min="144" max="145" width="8.1640625" bestFit="1" customWidth="1"/>
    <col min="146" max="146" width="6.5" bestFit="1" customWidth="1"/>
    <col min="147" max="147" width="8.1640625" bestFit="1" customWidth="1"/>
    <col min="148" max="149" width="9.1640625" bestFit="1" customWidth="1"/>
    <col min="150" max="152" width="8.1640625" bestFit="1" customWidth="1"/>
    <col min="153" max="154" width="9.1640625" bestFit="1" customWidth="1"/>
    <col min="155" max="156" width="8.1640625" bestFit="1" customWidth="1"/>
    <col min="157" max="157" width="7.5" bestFit="1" customWidth="1"/>
    <col min="158" max="159" width="8.1640625" bestFit="1" customWidth="1"/>
    <col min="160" max="163" width="9.1640625" bestFit="1" customWidth="1"/>
    <col min="164" max="164" width="8.1640625" bestFit="1" customWidth="1"/>
    <col min="165" max="165" width="9.1640625" bestFit="1" customWidth="1"/>
    <col min="166" max="166" width="7.5" bestFit="1" customWidth="1"/>
    <col min="167" max="169" width="8.1640625" bestFit="1" customWidth="1"/>
    <col min="170" max="170" width="7.1640625" bestFit="1" customWidth="1"/>
    <col min="171" max="171" width="8.1640625" bestFit="1" customWidth="1"/>
    <col min="172" max="173" width="9.1640625" bestFit="1" customWidth="1"/>
    <col min="174" max="174" width="7.1640625" bestFit="1" customWidth="1"/>
    <col min="175" max="176" width="9.1640625" bestFit="1" customWidth="1"/>
    <col min="177" max="177" width="7.5" bestFit="1" customWidth="1"/>
    <col min="178" max="181" width="8.1640625" bestFit="1" customWidth="1"/>
    <col min="182" max="183" width="9.1640625" bestFit="1" customWidth="1"/>
    <col min="184" max="184" width="7.5" bestFit="1" customWidth="1"/>
    <col min="185" max="185" width="8.1640625" bestFit="1" customWidth="1"/>
    <col min="186" max="186" width="7.5" bestFit="1" customWidth="1"/>
    <col min="187" max="187" width="9.1640625" bestFit="1" customWidth="1"/>
    <col min="188" max="188" width="7.5" bestFit="1" customWidth="1"/>
    <col min="189" max="189" width="8.1640625" bestFit="1" customWidth="1"/>
    <col min="190" max="190" width="9.1640625" bestFit="1" customWidth="1"/>
    <col min="191" max="192" width="7.5" bestFit="1" customWidth="1"/>
    <col min="193" max="194" width="8.1640625" bestFit="1" customWidth="1"/>
    <col min="195" max="195" width="6.5" bestFit="1" customWidth="1"/>
    <col min="196" max="196" width="8.1640625" bestFit="1" customWidth="1"/>
    <col min="197" max="197" width="7.1640625" bestFit="1" customWidth="1"/>
    <col min="198" max="198" width="9.1640625" bestFit="1" customWidth="1"/>
    <col min="199" max="199" width="10.1640625" bestFit="1" customWidth="1"/>
    <col min="200" max="201" width="9.1640625" bestFit="1" customWidth="1"/>
    <col min="202" max="202" width="7.5" bestFit="1" customWidth="1"/>
    <col min="203" max="205" width="9.1640625" bestFit="1" customWidth="1"/>
    <col min="206" max="206" width="8.1640625" bestFit="1" customWidth="1"/>
    <col min="207" max="207" width="7.5" bestFit="1" customWidth="1"/>
    <col min="208" max="208" width="8.1640625" bestFit="1" customWidth="1"/>
    <col min="209" max="212" width="9.1640625" bestFit="1" customWidth="1"/>
    <col min="213" max="213" width="10.1640625" bestFit="1" customWidth="1"/>
    <col min="214" max="214" width="7.5" bestFit="1" customWidth="1"/>
    <col min="215" max="216" width="9.1640625" bestFit="1" customWidth="1"/>
    <col min="217" max="217" width="7.5" bestFit="1" customWidth="1"/>
    <col min="218" max="218" width="8.1640625" bestFit="1" customWidth="1"/>
    <col min="219" max="219" width="9.1640625" bestFit="1" customWidth="1"/>
    <col min="220" max="220" width="8.1640625" bestFit="1" customWidth="1"/>
    <col min="221" max="221" width="7.5" bestFit="1" customWidth="1"/>
    <col min="222" max="224" width="8.1640625" bestFit="1" customWidth="1"/>
    <col min="225" max="227" width="7.5" bestFit="1" customWidth="1"/>
    <col min="228" max="228" width="8.1640625" bestFit="1" customWidth="1"/>
    <col min="229" max="229" width="7.5" bestFit="1" customWidth="1"/>
    <col min="230" max="231" width="9.1640625" bestFit="1" customWidth="1"/>
    <col min="232" max="232" width="8.5" bestFit="1" customWidth="1"/>
    <col min="233" max="234" width="9.1640625" bestFit="1" customWidth="1"/>
    <col min="235" max="237" width="8.5" bestFit="1" customWidth="1"/>
    <col min="238" max="238" width="9.1640625" bestFit="1" customWidth="1"/>
    <col min="239" max="239" width="8.5" bestFit="1" customWidth="1"/>
    <col min="240" max="241" width="9.1640625" bestFit="1" customWidth="1"/>
    <col min="242" max="246" width="8.5" bestFit="1" customWidth="1"/>
    <col min="247" max="250" width="9.1640625" bestFit="1" customWidth="1"/>
    <col min="251" max="251" width="8.1640625" bestFit="1" customWidth="1"/>
    <col min="252" max="254" width="9.1640625" bestFit="1" customWidth="1"/>
    <col min="255" max="255" width="7.5" bestFit="1" customWidth="1"/>
    <col min="256" max="256" width="9.1640625" bestFit="1" customWidth="1"/>
    <col min="257" max="257" width="8.1640625" bestFit="1" customWidth="1"/>
    <col min="258" max="260" width="9.1640625" bestFit="1" customWidth="1"/>
    <col min="261" max="261" width="10.1640625" bestFit="1" customWidth="1"/>
    <col min="262" max="262" width="8.5" bestFit="1" customWidth="1"/>
    <col min="263" max="263" width="9.1640625" bestFit="1" customWidth="1"/>
    <col min="264" max="265" width="10.1640625" bestFit="1" customWidth="1"/>
    <col min="266" max="267" width="9.1640625" bestFit="1" customWidth="1"/>
    <col min="268" max="268" width="8.5" bestFit="1" customWidth="1"/>
    <col min="269" max="273" width="9.1640625" bestFit="1" customWidth="1"/>
    <col min="274" max="278" width="8.5" bestFit="1" customWidth="1"/>
    <col min="279" max="280" width="9.1640625" bestFit="1" customWidth="1"/>
    <col min="281" max="282" width="7.5" bestFit="1" customWidth="1"/>
    <col min="283" max="284" width="9.1640625" bestFit="1" customWidth="1"/>
    <col min="285" max="285" width="7.5" bestFit="1" customWidth="1"/>
    <col min="286" max="286" width="8.1640625" bestFit="1" customWidth="1"/>
    <col min="287" max="287" width="9.1640625" bestFit="1" customWidth="1"/>
    <col min="288" max="288" width="8.5" bestFit="1" customWidth="1"/>
    <col min="289" max="289" width="10.1640625" bestFit="1" customWidth="1"/>
    <col min="290" max="290" width="8.5" bestFit="1" customWidth="1"/>
    <col min="291" max="293" width="9.1640625" bestFit="1" customWidth="1"/>
    <col min="294" max="294" width="8.5" bestFit="1" customWidth="1"/>
    <col min="295" max="296" width="9.1640625" bestFit="1" customWidth="1"/>
    <col min="297" max="299" width="8.5" bestFit="1" customWidth="1"/>
    <col min="300" max="307" width="9.1640625" bestFit="1" customWidth="1"/>
    <col min="308" max="308" width="10.1640625" bestFit="1" customWidth="1"/>
    <col min="309" max="309" width="7.1640625" bestFit="1" customWidth="1"/>
    <col min="310" max="310" width="8.1640625" bestFit="1" customWidth="1"/>
    <col min="311" max="312" width="7.1640625" bestFit="1" customWidth="1"/>
    <col min="313" max="313" width="9.1640625" bestFit="1" customWidth="1"/>
    <col min="314" max="317" width="8.1640625" bestFit="1" customWidth="1"/>
    <col min="318" max="320" width="7.5" bestFit="1" customWidth="1"/>
    <col min="321" max="323" width="9.1640625" bestFit="1" customWidth="1"/>
    <col min="324" max="324" width="7.5" bestFit="1" customWidth="1"/>
    <col min="325" max="325" width="8.1640625" bestFit="1" customWidth="1"/>
    <col min="326" max="326" width="9.1640625" bestFit="1" customWidth="1"/>
    <col min="327" max="327" width="7.1640625" bestFit="1" customWidth="1"/>
    <col min="328" max="329" width="8.1640625" bestFit="1" customWidth="1"/>
    <col min="330" max="330" width="7.5" bestFit="1" customWidth="1"/>
    <col min="331" max="331" width="9.1640625" bestFit="1" customWidth="1"/>
    <col min="332" max="332" width="8.1640625" bestFit="1" customWidth="1"/>
    <col min="333" max="333" width="7.5" bestFit="1" customWidth="1"/>
    <col min="334" max="334" width="8.1640625" bestFit="1" customWidth="1"/>
    <col min="335" max="335" width="7.5" bestFit="1" customWidth="1"/>
    <col min="336" max="336" width="8.1640625" bestFit="1" customWidth="1"/>
    <col min="337" max="339" width="7.5" bestFit="1" customWidth="1"/>
    <col min="340" max="340" width="9.1640625" bestFit="1" customWidth="1"/>
    <col min="341" max="341" width="8.1640625" bestFit="1" customWidth="1"/>
    <col min="342" max="342" width="10.1640625" bestFit="1" customWidth="1"/>
    <col min="343" max="343" width="7.1640625" bestFit="1" customWidth="1"/>
    <col min="344" max="345" width="9.1640625" bestFit="1" customWidth="1"/>
    <col min="346" max="346" width="7.1640625" bestFit="1" customWidth="1"/>
    <col min="347" max="347" width="9.1640625" bestFit="1" customWidth="1"/>
    <col min="348" max="348" width="8.1640625" bestFit="1" customWidth="1"/>
    <col min="349" max="350" width="7.5" bestFit="1" customWidth="1"/>
    <col min="351" max="351" width="9.1640625" bestFit="1" customWidth="1"/>
    <col min="352" max="353" width="7.5" bestFit="1" customWidth="1"/>
    <col min="354" max="354" width="8.1640625" bestFit="1" customWidth="1"/>
    <col min="355" max="355" width="7.5" bestFit="1" customWidth="1"/>
    <col min="356" max="356" width="10.1640625" bestFit="1" customWidth="1"/>
    <col min="357" max="359" width="9.1640625" bestFit="1" customWidth="1"/>
    <col min="360" max="362" width="8.1640625" bestFit="1" customWidth="1"/>
    <col min="363" max="363" width="7.5" bestFit="1" customWidth="1"/>
    <col min="364" max="367" width="8.1640625" bestFit="1" customWidth="1"/>
    <col min="368" max="368" width="7.1640625" bestFit="1" customWidth="1"/>
    <col min="369" max="370" width="9.1640625" bestFit="1" customWidth="1"/>
    <col min="371" max="374" width="8.1640625" bestFit="1" customWidth="1"/>
    <col min="375" max="375" width="9.1640625" bestFit="1" customWidth="1"/>
    <col min="376" max="376" width="7.5" bestFit="1" customWidth="1"/>
    <col min="377" max="377" width="9.1640625" bestFit="1" customWidth="1"/>
    <col min="378" max="378" width="7.5" bestFit="1" customWidth="1"/>
    <col min="379" max="380" width="9.1640625" bestFit="1" customWidth="1"/>
    <col min="381" max="382" width="8.1640625" bestFit="1" customWidth="1"/>
    <col min="383" max="383" width="9.1640625" bestFit="1" customWidth="1"/>
    <col min="384" max="384" width="7.5" bestFit="1" customWidth="1"/>
    <col min="385" max="385" width="8.1640625" bestFit="1" customWidth="1"/>
    <col min="386" max="386" width="7.5" bestFit="1" customWidth="1"/>
    <col min="387" max="387" width="8.1640625" bestFit="1" customWidth="1"/>
    <col min="388" max="388" width="10.1640625" bestFit="1" customWidth="1"/>
    <col min="389" max="389" width="8.1640625" bestFit="1" customWidth="1"/>
    <col min="390" max="390" width="9.1640625" bestFit="1" customWidth="1"/>
    <col min="391" max="391" width="7.5" bestFit="1" customWidth="1"/>
    <col min="392" max="392" width="9.1640625" bestFit="1" customWidth="1"/>
    <col min="393" max="395" width="8.1640625" bestFit="1" customWidth="1"/>
    <col min="396" max="396" width="9.1640625" bestFit="1" customWidth="1"/>
    <col min="397" max="397" width="8.1640625" bestFit="1" customWidth="1"/>
    <col min="398" max="398" width="9.1640625" bestFit="1" customWidth="1"/>
    <col min="399" max="399" width="6.5" bestFit="1" customWidth="1"/>
    <col min="400" max="403" width="8.1640625" bestFit="1" customWidth="1"/>
    <col min="404" max="404" width="10.1640625" bestFit="1" customWidth="1"/>
    <col min="405" max="405" width="7.5" bestFit="1" customWidth="1"/>
    <col min="406" max="407" width="8.1640625" bestFit="1" customWidth="1"/>
    <col min="408" max="408" width="7.5" bestFit="1" customWidth="1"/>
    <col min="409" max="409" width="8.1640625" bestFit="1" customWidth="1"/>
    <col min="410" max="410" width="7.5" bestFit="1" customWidth="1"/>
    <col min="411" max="412" width="9.1640625" bestFit="1" customWidth="1"/>
    <col min="413" max="413" width="8.1640625" bestFit="1" customWidth="1"/>
    <col min="414" max="414" width="9.1640625" bestFit="1" customWidth="1"/>
    <col min="415" max="416" width="8.1640625" bestFit="1" customWidth="1"/>
    <col min="417" max="417" width="9.1640625" bestFit="1" customWidth="1"/>
    <col min="418" max="418" width="7.5" bestFit="1" customWidth="1"/>
    <col min="419" max="419" width="9.1640625" bestFit="1" customWidth="1"/>
    <col min="420" max="421" width="8.1640625" bestFit="1" customWidth="1"/>
    <col min="422" max="422" width="9.1640625" bestFit="1" customWidth="1"/>
    <col min="423" max="423" width="7.1640625" bestFit="1" customWidth="1"/>
    <col min="424" max="424" width="9.1640625" bestFit="1" customWidth="1"/>
    <col min="425" max="425" width="8.1640625" bestFit="1" customWidth="1"/>
    <col min="426" max="426" width="9.1640625" bestFit="1" customWidth="1"/>
    <col min="427" max="427" width="8.1640625" bestFit="1" customWidth="1"/>
    <col min="428" max="428" width="9.1640625" bestFit="1" customWidth="1"/>
    <col min="429" max="429" width="7.5" bestFit="1" customWidth="1"/>
    <col min="430" max="430" width="8.1640625" bestFit="1" customWidth="1"/>
    <col min="431" max="432" width="9.1640625" bestFit="1" customWidth="1"/>
    <col min="433" max="435" width="8.1640625" bestFit="1" customWidth="1"/>
    <col min="436" max="436" width="9.1640625" bestFit="1" customWidth="1"/>
    <col min="437" max="438" width="8.1640625" bestFit="1" customWidth="1"/>
    <col min="439" max="440" width="9.1640625" bestFit="1" customWidth="1"/>
    <col min="441" max="441" width="8.1640625" bestFit="1" customWidth="1"/>
    <col min="442" max="442" width="9.1640625" bestFit="1" customWidth="1"/>
    <col min="443" max="443" width="8.1640625" bestFit="1" customWidth="1"/>
    <col min="444" max="444" width="9.1640625" bestFit="1" customWidth="1"/>
    <col min="445" max="445" width="8.1640625" bestFit="1" customWidth="1"/>
    <col min="446" max="446" width="9.1640625" bestFit="1" customWidth="1"/>
    <col min="447" max="447" width="6.5" bestFit="1" customWidth="1"/>
    <col min="448" max="448" width="9.1640625" bestFit="1" customWidth="1"/>
    <col min="449" max="449" width="7.5" bestFit="1" customWidth="1"/>
    <col min="450" max="452" width="9.1640625" bestFit="1" customWidth="1"/>
    <col min="453" max="453" width="8.1640625" bestFit="1" customWidth="1"/>
    <col min="454" max="454" width="9.1640625" bestFit="1" customWidth="1"/>
    <col min="455" max="456" width="8.1640625" bestFit="1" customWidth="1"/>
    <col min="457" max="457" width="7.5" bestFit="1" customWidth="1"/>
    <col min="458" max="458" width="9.1640625" bestFit="1" customWidth="1"/>
    <col min="459" max="459" width="8.1640625" bestFit="1" customWidth="1"/>
    <col min="460" max="460" width="7.5" bestFit="1" customWidth="1"/>
    <col min="461" max="461" width="9.1640625" bestFit="1" customWidth="1"/>
    <col min="462" max="462" width="8.1640625" bestFit="1" customWidth="1"/>
    <col min="463" max="463" width="7.5" bestFit="1" customWidth="1"/>
    <col min="464" max="464" width="8.1640625" bestFit="1" customWidth="1"/>
    <col min="465" max="467" width="9.1640625" bestFit="1" customWidth="1"/>
    <col min="468" max="468" width="7.1640625" bestFit="1" customWidth="1"/>
    <col min="469" max="469" width="9.1640625" bestFit="1" customWidth="1"/>
    <col min="470" max="471" width="8.1640625" bestFit="1" customWidth="1"/>
    <col min="472" max="472" width="9.1640625" bestFit="1" customWidth="1"/>
    <col min="473" max="475" width="8.1640625" bestFit="1" customWidth="1"/>
    <col min="476" max="476" width="7.5" bestFit="1" customWidth="1"/>
    <col min="477" max="477" width="9.1640625" bestFit="1" customWidth="1"/>
    <col min="478" max="478" width="7.5" bestFit="1" customWidth="1"/>
    <col min="479" max="479" width="9.1640625" bestFit="1" customWidth="1"/>
    <col min="480" max="480" width="7.5" bestFit="1" customWidth="1"/>
    <col min="481" max="482" width="9.1640625" bestFit="1" customWidth="1"/>
    <col min="483" max="484" width="8.1640625" bestFit="1" customWidth="1"/>
    <col min="485" max="485" width="9.1640625" bestFit="1" customWidth="1"/>
    <col min="486" max="486" width="7.5" bestFit="1" customWidth="1"/>
    <col min="487" max="490" width="9.1640625" bestFit="1" customWidth="1"/>
    <col min="491" max="491" width="8.1640625" bestFit="1" customWidth="1"/>
    <col min="492" max="493" width="9.1640625" bestFit="1" customWidth="1"/>
    <col min="494" max="494" width="6.5" bestFit="1" customWidth="1"/>
    <col min="495" max="495" width="9.1640625" bestFit="1" customWidth="1"/>
    <col min="496" max="497" width="8.1640625" bestFit="1" customWidth="1"/>
    <col min="498" max="499" width="9.1640625" bestFit="1" customWidth="1"/>
    <col min="500" max="500" width="8.1640625" bestFit="1" customWidth="1"/>
    <col min="501" max="501" width="7.5" bestFit="1" customWidth="1"/>
    <col min="502" max="502" width="10.1640625" bestFit="1" customWidth="1"/>
    <col min="503" max="503" width="8.1640625" bestFit="1" customWidth="1"/>
    <col min="504" max="504" width="7.5" bestFit="1" customWidth="1"/>
    <col min="505" max="514" width="9.1640625" bestFit="1" customWidth="1"/>
    <col min="515" max="515" width="8.1640625" bestFit="1" customWidth="1"/>
    <col min="516" max="516" width="7.5" bestFit="1" customWidth="1"/>
    <col min="517" max="517" width="8.1640625" bestFit="1" customWidth="1"/>
    <col min="518" max="518" width="7.5" bestFit="1" customWidth="1"/>
    <col min="519" max="520" width="9.1640625" bestFit="1" customWidth="1"/>
    <col min="521" max="521" width="10.1640625" bestFit="1" customWidth="1"/>
    <col min="522" max="522" width="9.1640625" bestFit="1" customWidth="1"/>
    <col min="523" max="523" width="8.5" bestFit="1" customWidth="1"/>
    <col min="524" max="524" width="9.1640625" bestFit="1" customWidth="1"/>
    <col min="525" max="530" width="8.5" bestFit="1" customWidth="1"/>
    <col min="531" max="531" width="9.1640625" bestFit="1" customWidth="1"/>
    <col min="532" max="532" width="8.5" bestFit="1" customWidth="1"/>
    <col min="533" max="534" width="9.1640625" bestFit="1" customWidth="1"/>
    <col min="535" max="536" width="8.5" bestFit="1" customWidth="1"/>
    <col min="537" max="541" width="9.1640625" bestFit="1" customWidth="1"/>
    <col min="542" max="542" width="8.1640625" bestFit="1" customWidth="1"/>
    <col min="543" max="543" width="7.5" bestFit="1" customWidth="1"/>
    <col min="544" max="544" width="9.1640625" bestFit="1" customWidth="1"/>
    <col min="545" max="545" width="10.1640625" bestFit="1" customWidth="1"/>
    <col min="546" max="547" width="9.1640625" bestFit="1" customWidth="1"/>
    <col min="548" max="548" width="8.5" bestFit="1" customWidth="1"/>
    <col min="549" max="549" width="9.1640625" bestFit="1" customWidth="1"/>
    <col min="550" max="550" width="10.1640625" bestFit="1" customWidth="1"/>
    <col min="551" max="551" width="9.1640625" bestFit="1" customWidth="1"/>
    <col min="552" max="552" width="8.5" bestFit="1" customWidth="1"/>
    <col min="553" max="555" width="9.1640625" bestFit="1" customWidth="1"/>
    <col min="556" max="556" width="8.5" bestFit="1" customWidth="1"/>
    <col min="557" max="557" width="10.1640625" bestFit="1" customWidth="1"/>
    <col min="558" max="558" width="8.5" bestFit="1" customWidth="1"/>
    <col min="559" max="560" width="9.1640625" bestFit="1" customWidth="1"/>
    <col min="561" max="561" width="8.5" bestFit="1" customWidth="1"/>
    <col min="562" max="562" width="9.1640625" bestFit="1" customWidth="1"/>
    <col min="563" max="563" width="10.1640625" bestFit="1" customWidth="1"/>
    <col min="564" max="569" width="9.1640625" bestFit="1" customWidth="1"/>
    <col min="570" max="570" width="8.1640625" bestFit="1" customWidth="1"/>
    <col min="571" max="573" width="9.1640625" bestFit="1" customWidth="1"/>
    <col min="574" max="574" width="7.5" bestFit="1" customWidth="1"/>
    <col min="575" max="575" width="8.5" bestFit="1" customWidth="1"/>
    <col min="576" max="578" width="9.1640625" bestFit="1" customWidth="1"/>
    <col min="579" max="579" width="8.5" bestFit="1" customWidth="1"/>
    <col min="580" max="580" width="9.1640625" bestFit="1" customWidth="1"/>
    <col min="581" max="581" width="8.5" bestFit="1" customWidth="1"/>
    <col min="582" max="582" width="9.1640625" bestFit="1" customWidth="1"/>
    <col min="583" max="583" width="8.5" bestFit="1" customWidth="1"/>
    <col min="584" max="585" width="9.1640625" bestFit="1" customWidth="1"/>
    <col min="586" max="588" width="8.5" bestFit="1" customWidth="1"/>
    <col min="589" max="590" width="9.1640625" bestFit="1" customWidth="1"/>
    <col min="591" max="591" width="8.5" bestFit="1" customWidth="1"/>
    <col min="592" max="592" width="10.1640625" bestFit="1" customWidth="1"/>
    <col min="593" max="595" width="8.5" bestFit="1" customWidth="1"/>
    <col min="596" max="596" width="9.1640625" bestFit="1" customWidth="1"/>
    <col min="597" max="597" width="7.1640625" bestFit="1" customWidth="1"/>
    <col min="598" max="600" width="8.1640625" bestFit="1" customWidth="1"/>
    <col min="601" max="601" width="7.1640625" bestFit="1" customWidth="1"/>
    <col min="602" max="602" width="9.1640625" bestFit="1" customWidth="1"/>
    <col min="603" max="603" width="8.1640625" bestFit="1" customWidth="1"/>
    <col min="604" max="604" width="7.5" bestFit="1" customWidth="1"/>
    <col min="605" max="609" width="8.1640625" bestFit="1" customWidth="1"/>
    <col min="610" max="610" width="9.1640625" bestFit="1" customWidth="1"/>
    <col min="611" max="612" width="8.1640625" bestFit="1" customWidth="1"/>
    <col min="613" max="613" width="7.5" bestFit="1" customWidth="1"/>
    <col min="614" max="614" width="8.1640625" bestFit="1" customWidth="1"/>
    <col min="615" max="615" width="7.5" bestFit="1" customWidth="1"/>
    <col min="616" max="617" width="9.1640625" bestFit="1" customWidth="1"/>
    <col min="618" max="618" width="7.1640625" bestFit="1" customWidth="1"/>
    <col min="619" max="619" width="9.1640625" bestFit="1" customWidth="1"/>
    <col min="620" max="620" width="6.5" bestFit="1" customWidth="1"/>
    <col min="621" max="621" width="8.1640625" bestFit="1" customWidth="1"/>
    <col min="622" max="622" width="9.1640625" bestFit="1" customWidth="1"/>
    <col min="623" max="624" width="8.1640625" bestFit="1" customWidth="1"/>
    <col min="625" max="625" width="9.1640625" bestFit="1" customWidth="1"/>
    <col min="626" max="626" width="7.1640625" bestFit="1" customWidth="1"/>
    <col min="627" max="627" width="7.5" bestFit="1" customWidth="1"/>
    <col min="628" max="628" width="8.1640625" bestFit="1" customWidth="1"/>
    <col min="629" max="629" width="7.5" bestFit="1" customWidth="1"/>
    <col min="630" max="631" width="8.1640625" bestFit="1" customWidth="1"/>
    <col min="632" max="632" width="9.1640625" bestFit="1" customWidth="1"/>
    <col min="633" max="634" width="7.5" bestFit="1" customWidth="1"/>
    <col min="635" max="635" width="9.1640625" bestFit="1" customWidth="1"/>
    <col min="636" max="638" width="7.5" bestFit="1" customWidth="1"/>
    <col min="639" max="639" width="8.1640625" bestFit="1" customWidth="1"/>
    <col min="640" max="640" width="7.5" bestFit="1" customWidth="1"/>
    <col min="641" max="641" width="8.1640625" bestFit="1" customWidth="1"/>
    <col min="642" max="643" width="9.1640625" bestFit="1" customWidth="1"/>
    <col min="644" max="644" width="7.1640625" bestFit="1" customWidth="1"/>
    <col min="645" max="646" width="8.1640625" bestFit="1" customWidth="1"/>
    <col min="647" max="647" width="7.1640625" bestFit="1" customWidth="1"/>
    <col min="648" max="648" width="9.1640625" bestFit="1" customWidth="1"/>
    <col min="649" max="649" width="7.1640625" bestFit="1" customWidth="1"/>
    <col min="650" max="650" width="9.1640625" bestFit="1" customWidth="1"/>
    <col min="651" max="651" width="8.1640625" bestFit="1" customWidth="1"/>
    <col min="652" max="653" width="9.1640625" bestFit="1" customWidth="1"/>
    <col min="654" max="654" width="8.1640625" bestFit="1" customWidth="1"/>
    <col min="655" max="657" width="9.1640625" bestFit="1" customWidth="1"/>
    <col min="658" max="658" width="7.5" bestFit="1" customWidth="1"/>
    <col min="659" max="664" width="8.1640625" bestFit="1" customWidth="1"/>
    <col min="665" max="666" width="7.5" bestFit="1" customWidth="1"/>
    <col min="667" max="667" width="9.1640625" bestFit="1" customWidth="1"/>
    <col min="668" max="668" width="7.5" bestFit="1" customWidth="1"/>
    <col min="669" max="669" width="8.1640625" bestFit="1" customWidth="1"/>
    <col min="670" max="670" width="9.1640625" bestFit="1" customWidth="1"/>
    <col min="671" max="671" width="7.1640625" bestFit="1" customWidth="1"/>
    <col min="672" max="673" width="8.1640625" bestFit="1" customWidth="1"/>
    <col min="674" max="674" width="9.1640625" bestFit="1" customWidth="1"/>
    <col min="675" max="675" width="8.1640625" bestFit="1" customWidth="1"/>
    <col min="676" max="678" width="9.1640625" bestFit="1" customWidth="1"/>
    <col min="679" max="680" width="8.1640625" bestFit="1" customWidth="1"/>
    <col min="681" max="681" width="7.5" bestFit="1" customWidth="1"/>
    <col min="682" max="684" width="9.1640625" bestFit="1" customWidth="1"/>
    <col min="685" max="685" width="8.1640625" bestFit="1" customWidth="1"/>
    <col min="686" max="687" width="9.1640625" bestFit="1" customWidth="1"/>
    <col min="688" max="688" width="8.1640625" bestFit="1" customWidth="1"/>
    <col min="689" max="689" width="9.1640625" bestFit="1" customWidth="1"/>
    <col min="690" max="691" width="8.1640625" bestFit="1" customWidth="1"/>
    <col min="692" max="692" width="7.5" bestFit="1" customWidth="1"/>
    <col min="693" max="696" width="8.1640625" bestFit="1" customWidth="1"/>
    <col min="697" max="699" width="9.1640625" bestFit="1" customWidth="1"/>
    <col min="700" max="700" width="7.1640625" bestFit="1" customWidth="1"/>
    <col min="701" max="703" width="9.1640625" bestFit="1" customWidth="1"/>
    <col min="704" max="704" width="8.1640625" bestFit="1" customWidth="1"/>
    <col min="705" max="705" width="7.5" bestFit="1" customWidth="1"/>
    <col min="706" max="708" width="8.1640625" bestFit="1" customWidth="1"/>
    <col min="709" max="709" width="7.5" bestFit="1" customWidth="1"/>
    <col min="710" max="710" width="8.1640625" bestFit="1" customWidth="1"/>
    <col min="711" max="711" width="7.5" bestFit="1" customWidth="1"/>
    <col min="712" max="714" width="9.1640625" bestFit="1" customWidth="1"/>
    <col min="715" max="715" width="8.1640625" bestFit="1" customWidth="1"/>
    <col min="716" max="716" width="10.1640625" bestFit="1" customWidth="1"/>
    <col min="717" max="718" width="8.1640625" bestFit="1" customWidth="1"/>
    <col min="719" max="723" width="9.1640625" bestFit="1" customWidth="1"/>
    <col min="724" max="725" width="8.1640625" bestFit="1" customWidth="1"/>
    <col min="726" max="726" width="7.1640625" bestFit="1" customWidth="1"/>
    <col min="727" max="727" width="9.1640625" bestFit="1" customWidth="1"/>
    <col min="728" max="728" width="8.1640625" bestFit="1" customWidth="1"/>
    <col min="729" max="729" width="9.1640625" bestFit="1" customWidth="1"/>
    <col min="730" max="730" width="7.1640625" bestFit="1" customWidth="1"/>
    <col min="731" max="734" width="9.1640625" bestFit="1" customWidth="1"/>
    <col min="735" max="735" width="8.1640625" bestFit="1" customWidth="1"/>
    <col min="736" max="736" width="9.1640625" bestFit="1" customWidth="1"/>
    <col min="737" max="740" width="8.1640625" bestFit="1" customWidth="1"/>
    <col min="741" max="741" width="7.5" bestFit="1" customWidth="1"/>
    <col min="742" max="742" width="9.1640625" bestFit="1" customWidth="1"/>
    <col min="743" max="743" width="8.1640625" bestFit="1" customWidth="1"/>
    <col min="744" max="745" width="9.1640625" bestFit="1" customWidth="1"/>
    <col min="746" max="749" width="8.1640625" bestFit="1" customWidth="1"/>
    <col min="750" max="750" width="7.5" bestFit="1" customWidth="1"/>
    <col min="751" max="751" width="8.1640625" bestFit="1" customWidth="1"/>
    <col min="752" max="752" width="9.1640625" bestFit="1" customWidth="1"/>
    <col min="753" max="753" width="8.1640625" bestFit="1" customWidth="1"/>
    <col min="754" max="754" width="7.1640625" bestFit="1" customWidth="1"/>
    <col min="755" max="757" width="9.1640625" bestFit="1" customWidth="1"/>
    <col min="758" max="759" width="8.1640625" bestFit="1" customWidth="1"/>
    <col min="760" max="760" width="7.5" bestFit="1" customWidth="1"/>
    <col min="761" max="761" width="8.1640625" bestFit="1" customWidth="1"/>
    <col min="762" max="762" width="7.5" bestFit="1" customWidth="1"/>
    <col min="763" max="764" width="8.1640625" bestFit="1" customWidth="1"/>
    <col min="765" max="766" width="9.1640625" bestFit="1" customWidth="1"/>
    <col min="767" max="767" width="7.5" bestFit="1" customWidth="1"/>
    <col min="768" max="768" width="8.1640625" bestFit="1" customWidth="1"/>
    <col min="769" max="769" width="9.1640625" bestFit="1" customWidth="1"/>
    <col min="770" max="771" width="8.1640625" bestFit="1" customWidth="1"/>
    <col min="772" max="773" width="9.1640625" bestFit="1" customWidth="1"/>
    <col min="774" max="774" width="8.1640625" bestFit="1" customWidth="1"/>
    <col min="775" max="777" width="9.1640625" bestFit="1" customWidth="1"/>
    <col min="778" max="778" width="8.1640625" bestFit="1" customWidth="1"/>
    <col min="779" max="779" width="7.1640625" bestFit="1" customWidth="1"/>
    <col min="780" max="780" width="8.1640625" bestFit="1" customWidth="1"/>
    <col min="781" max="781" width="7.1640625" bestFit="1" customWidth="1"/>
    <col min="782" max="782" width="8.1640625" bestFit="1" customWidth="1"/>
    <col min="783" max="783" width="7.1640625" bestFit="1" customWidth="1"/>
    <col min="784" max="784" width="9.1640625" bestFit="1" customWidth="1"/>
    <col min="785" max="785" width="8.1640625" bestFit="1" customWidth="1"/>
    <col min="786" max="786" width="7.5" bestFit="1" customWidth="1"/>
    <col min="787" max="787" width="10.1640625" bestFit="1" customWidth="1"/>
    <col min="788" max="789" width="8.1640625" bestFit="1" customWidth="1"/>
    <col min="790" max="790" width="9.1640625" bestFit="1" customWidth="1"/>
    <col min="791" max="792" width="7.5" bestFit="1" customWidth="1"/>
    <col min="793" max="794" width="8.1640625" bestFit="1" customWidth="1"/>
    <col min="795" max="795" width="7.5" bestFit="1" customWidth="1"/>
    <col min="796" max="796" width="9.1640625" bestFit="1" customWidth="1"/>
    <col min="797" max="797" width="8.1640625" bestFit="1" customWidth="1"/>
    <col min="798" max="799" width="9.1640625" bestFit="1" customWidth="1"/>
    <col min="800" max="800" width="8.1640625" bestFit="1" customWidth="1"/>
    <col min="801" max="801" width="9.1640625" bestFit="1" customWidth="1"/>
    <col min="802" max="803" width="8.1640625" bestFit="1" customWidth="1"/>
    <col min="804" max="804" width="7.5" bestFit="1" customWidth="1"/>
    <col min="805" max="810" width="9.1640625" bestFit="1" customWidth="1"/>
    <col min="811" max="811" width="10.1640625" bestFit="1" customWidth="1"/>
    <col min="812" max="812" width="7.1640625" bestFit="1" customWidth="1"/>
    <col min="813" max="815" width="9.1640625" bestFit="1" customWidth="1"/>
    <col min="816" max="816" width="8.1640625" bestFit="1" customWidth="1"/>
    <col min="817" max="818" width="9.1640625" bestFit="1" customWidth="1"/>
    <col min="819" max="819" width="8.1640625" bestFit="1" customWidth="1"/>
    <col min="820" max="823" width="9.1640625" bestFit="1" customWidth="1"/>
    <col min="824" max="824" width="8.1640625" bestFit="1" customWidth="1"/>
    <col min="825" max="825" width="9.1640625" bestFit="1" customWidth="1"/>
    <col min="826" max="826" width="8.1640625" bestFit="1" customWidth="1"/>
    <col min="827" max="827" width="9.1640625" bestFit="1" customWidth="1"/>
    <col min="828" max="829" width="10.1640625" bestFit="1" customWidth="1"/>
    <col min="830" max="830" width="7.5" bestFit="1" customWidth="1"/>
    <col min="831" max="831" width="9.1640625" bestFit="1" customWidth="1"/>
    <col min="832" max="833" width="8.1640625" bestFit="1" customWidth="1"/>
    <col min="834" max="834" width="10.1640625" bestFit="1" customWidth="1"/>
    <col min="835" max="836" width="9.1640625" bestFit="1" customWidth="1"/>
    <col min="837" max="837" width="7.5" bestFit="1" customWidth="1"/>
    <col min="838" max="839" width="8.1640625" bestFit="1" customWidth="1"/>
    <col min="840" max="840" width="7.5" bestFit="1" customWidth="1"/>
    <col min="841" max="842" width="8.5" bestFit="1" customWidth="1"/>
    <col min="843" max="844" width="9.1640625" bestFit="1" customWidth="1"/>
    <col min="845" max="846" width="8.5" bestFit="1" customWidth="1"/>
    <col min="847" max="847" width="9.1640625" bestFit="1" customWidth="1"/>
    <col min="848" max="849" width="8.5" bestFit="1" customWidth="1"/>
    <col min="850" max="850" width="9.1640625" bestFit="1" customWidth="1"/>
    <col min="851" max="852" width="8.5" bestFit="1" customWidth="1"/>
    <col min="853" max="853" width="9.1640625" bestFit="1" customWidth="1"/>
    <col min="854" max="855" width="8.5" bestFit="1" customWidth="1"/>
    <col min="856" max="856" width="9.1640625" bestFit="1" customWidth="1"/>
    <col min="857" max="858" width="8.5" bestFit="1" customWidth="1"/>
    <col min="859" max="859" width="9.1640625" bestFit="1" customWidth="1"/>
    <col min="860" max="860" width="8.1640625" bestFit="1" customWidth="1"/>
    <col min="861" max="862" width="9.1640625" bestFit="1" customWidth="1"/>
    <col min="863" max="863" width="10.1640625" bestFit="1" customWidth="1"/>
    <col min="864" max="864" width="8.1640625" bestFit="1" customWidth="1"/>
    <col min="865" max="865" width="9.1640625" bestFit="1" customWidth="1"/>
    <col min="866" max="867" width="7.5" bestFit="1" customWidth="1"/>
    <col min="868" max="873" width="9.1640625" bestFit="1" customWidth="1"/>
    <col min="874" max="875" width="8.5" bestFit="1" customWidth="1"/>
    <col min="876" max="876" width="9.1640625" bestFit="1" customWidth="1"/>
    <col min="877" max="877" width="8.5" bestFit="1" customWidth="1"/>
    <col min="878" max="879" width="9.1640625" bestFit="1" customWidth="1"/>
    <col min="880" max="881" width="8.5" bestFit="1" customWidth="1"/>
    <col min="882" max="886" width="9.1640625" bestFit="1" customWidth="1"/>
    <col min="887" max="888" width="8.5" bestFit="1" customWidth="1"/>
    <col min="889" max="891" width="9.1640625" bestFit="1" customWidth="1"/>
    <col min="892" max="892" width="8.1640625" bestFit="1" customWidth="1"/>
    <col min="893" max="900" width="9.1640625" bestFit="1" customWidth="1"/>
    <col min="901" max="901" width="8.5" bestFit="1" customWidth="1"/>
    <col min="902" max="902" width="9.1640625" bestFit="1" customWidth="1"/>
    <col min="903" max="903" width="8.5" bestFit="1" customWidth="1"/>
    <col min="904" max="904" width="10.1640625" bestFit="1" customWidth="1"/>
    <col min="905" max="905" width="9.1640625" bestFit="1" customWidth="1"/>
    <col min="906" max="907" width="8.5" bestFit="1" customWidth="1"/>
    <col min="908" max="909" width="9.1640625" bestFit="1" customWidth="1"/>
    <col min="910" max="910" width="8.5" bestFit="1" customWidth="1"/>
    <col min="911" max="911" width="10.1640625" bestFit="1" customWidth="1"/>
    <col min="912" max="912" width="9.1640625" bestFit="1" customWidth="1"/>
    <col min="913" max="916" width="8.5" bestFit="1" customWidth="1"/>
    <col min="917" max="919" width="9.1640625" bestFit="1" customWidth="1"/>
    <col min="920" max="920" width="6.5" bestFit="1" customWidth="1"/>
    <col min="921" max="921" width="9.1640625" bestFit="1" customWidth="1"/>
    <col min="922" max="922" width="7.1640625" bestFit="1" customWidth="1"/>
    <col min="923" max="923" width="8.1640625" bestFit="1" customWidth="1"/>
    <col min="924" max="924" width="7.5" bestFit="1" customWidth="1"/>
    <col min="925" max="925" width="8.1640625" bestFit="1" customWidth="1"/>
    <col min="926" max="929" width="9.1640625" bestFit="1" customWidth="1"/>
    <col min="930" max="930" width="8.1640625" bestFit="1" customWidth="1"/>
    <col min="931" max="932" width="9.1640625" bestFit="1" customWidth="1"/>
    <col min="933" max="938" width="8.1640625" bestFit="1" customWidth="1"/>
    <col min="939" max="939" width="9.1640625" bestFit="1" customWidth="1"/>
    <col min="940" max="941" width="8.1640625" bestFit="1" customWidth="1"/>
    <col min="942" max="942" width="6.5" bestFit="1" customWidth="1"/>
    <col min="943" max="943" width="9.1640625" bestFit="1" customWidth="1"/>
    <col min="944" max="946" width="8.1640625" bestFit="1" customWidth="1"/>
    <col min="947" max="947" width="9.1640625" bestFit="1" customWidth="1"/>
    <col min="948" max="948" width="8.1640625" bestFit="1" customWidth="1"/>
    <col min="949" max="949" width="9.1640625" bestFit="1" customWidth="1"/>
    <col min="950" max="950" width="10.1640625" bestFit="1" customWidth="1"/>
    <col min="951" max="953" width="8.1640625" bestFit="1" customWidth="1"/>
    <col min="954" max="955" width="7.5" bestFit="1" customWidth="1"/>
    <col min="956" max="956" width="9.1640625" bestFit="1" customWidth="1"/>
    <col min="957" max="957" width="8.1640625" bestFit="1" customWidth="1"/>
    <col min="958" max="958" width="9.1640625" bestFit="1" customWidth="1"/>
    <col min="959" max="959" width="7.5" bestFit="1" customWidth="1"/>
    <col min="960" max="961" width="9.1640625" bestFit="1" customWidth="1"/>
    <col min="962" max="964" width="8.1640625" bestFit="1" customWidth="1"/>
    <col min="965" max="966" width="7.1640625" bestFit="1" customWidth="1"/>
    <col min="967" max="967" width="8.1640625" bestFit="1" customWidth="1"/>
    <col min="968" max="969" width="9.1640625" bestFit="1" customWidth="1"/>
    <col min="970" max="970" width="7.5" bestFit="1" customWidth="1"/>
    <col min="971" max="971" width="9.1640625" bestFit="1" customWidth="1"/>
    <col min="972" max="972" width="7.5" bestFit="1" customWidth="1"/>
    <col min="973" max="973" width="9.1640625" bestFit="1" customWidth="1"/>
    <col min="974" max="974" width="8.1640625" bestFit="1" customWidth="1"/>
    <col min="975" max="976" width="9.1640625" bestFit="1" customWidth="1"/>
    <col min="977" max="977" width="8.1640625" bestFit="1" customWidth="1"/>
    <col min="978" max="978" width="9.1640625" bestFit="1" customWidth="1"/>
    <col min="979" max="979" width="10.1640625" bestFit="1" customWidth="1"/>
    <col min="980" max="981" width="9.1640625" bestFit="1" customWidth="1"/>
    <col min="982" max="982" width="8.1640625" bestFit="1" customWidth="1"/>
    <col min="983" max="984" width="9.1640625" bestFit="1" customWidth="1"/>
    <col min="985" max="985" width="7.5" bestFit="1" customWidth="1"/>
    <col min="986" max="986" width="8.1640625" bestFit="1" customWidth="1"/>
    <col min="987" max="987" width="10.1640625" bestFit="1" customWidth="1"/>
    <col min="988" max="988" width="9.1640625" bestFit="1" customWidth="1"/>
    <col min="989" max="992" width="7.1640625" bestFit="1" customWidth="1"/>
    <col min="993" max="993" width="10.1640625" bestFit="1" customWidth="1"/>
    <col min="994" max="997" width="8.1640625" bestFit="1" customWidth="1"/>
    <col min="998" max="998" width="7.5" bestFit="1" customWidth="1"/>
    <col min="999" max="999" width="9.1640625" bestFit="1" customWidth="1"/>
    <col min="1000" max="1002" width="8.1640625" bestFit="1" customWidth="1"/>
    <col min="1003" max="1005" width="9.1640625" bestFit="1" customWidth="1"/>
    <col min="1006" max="1006" width="8.1640625" bestFit="1" customWidth="1"/>
    <col min="1007" max="1007" width="9.1640625" bestFit="1" customWidth="1"/>
    <col min="1008" max="1009" width="8.1640625" bestFit="1" customWidth="1"/>
    <col min="1010" max="1010" width="7.5" bestFit="1" customWidth="1"/>
    <col min="1011" max="1011" width="9.1640625" bestFit="1" customWidth="1"/>
    <col min="1012" max="1013" width="8.1640625" bestFit="1" customWidth="1"/>
    <col min="1014" max="1014" width="9.1640625" bestFit="1" customWidth="1"/>
    <col min="1015" max="1015" width="8.1640625" bestFit="1" customWidth="1"/>
    <col min="1016" max="1016" width="7.1640625" bestFit="1" customWidth="1"/>
    <col min="1017" max="1018" width="9.1640625" bestFit="1" customWidth="1"/>
    <col min="1019" max="1019" width="8.1640625" bestFit="1" customWidth="1"/>
    <col min="1020" max="1020" width="10.1640625" bestFit="1" customWidth="1"/>
    <col min="1021" max="1023" width="9.1640625" bestFit="1" customWidth="1"/>
    <col min="1024" max="1025" width="8.1640625" bestFit="1" customWidth="1"/>
    <col min="1026" max="1027" width="9.1640625" bestFit="1" customWidth="1"/>
    <col min="1028" max="1029" width="8.1640625" bestFit="1" customWidth="1"/>
    <col min="1030" max="1032" width="9.1640625" bestFit="1" customWidth="1"/>
    <col min="1033" max="1033" width="7.5" bestFit="1" customWidth="1"/>
    <col min="1034" max="1036" width="8.1640625" bestFit="1" customWidth="1"/>
    <col min="1037" max="1037" width="7.5" bestFit="1" customWidth="1"/>
    <col min="1038" max="1039" width="9.1640625" bestFit="1" customWidth="1"/>
    <col min="1040" max="1040" width="8.1640625" bestFit="1" customWidth="1"/>
    <col min="1041" max="1042" width="9.1640625" bestFit="1" customWidth="1"/>
    <col min="1043" max="1043" width="8.1640625" bestFit="1" customWidth="1"/>
    <col min="1044" max="1044" width="9.1640625" bestFit="1" customWidth="1"/>
    <col min="1045" max="1046" width="8.1640625" bestFit="1" customWidth="1"/>
    <col min="1047" max="1047" width="6.5" bestFit="1" customWidth="1"/>
    <col min="1048" max="1048" width="9.1640625" bestFit="1" customWidth="1"/>
    <col min="1049" max="1049" width="8.1640625" bestFit="1" customWidth="1"/>
    <col min="1050" max="1056" width="9.1640625" bestFit="1" customWidth="1"/>
    <col min="1057" max="1057" width="10.1640625" bestFit="1" customWidth="1"/>
    <col min="1058" max="1059" width="9.1640625" bestFit="1" customWidth="1"/>
    <col min="1060" max="1061" width="8.1640625" bestFit="1" customWidth="1"/>
    <col min="1062" max="1065" width="9.1640625" bestFit="1" customWidth="1"/>
    <col min="1066" max="1066" width="10.1640625" bestFit="1" customWidth="1"/>
    <col min="1067" max="1067" width="9.1640625" bestFit="1" customWidth="1"/>
    <col min="1068" max="1068" width="7.1640625" bestFit="1" customWidth="1"/>
    <col min="1069" max="1069" width="8.1640625" bestFit="1" customWidth="1"/>
    <col min="1070" max="1070" width="9.1640625" bestFit="1" customWidth="1"/>
    <col min="1071" max="1073" width="8.1640625" bestFit="1" customWidth="1"/>
    <col min="1074" max="1075" width="9.1640625" bestFit="1" customWidth="1"/>
    <col min="1076" max="1076" width="8.1640625" bestFit="1" customWidth="1"/>
    <col min="1077" max="1077" width="9.1640625" bestFit="1" customWidth="1"/>
    <col min="1078" max="1078" width="7.5" bestFit="1" customWidth="1"/>
    <col min="1079" max="1079" width="8.1640625" bestFit="1" customWidth="1"/>
    <col min="1080" max="1081" width="9.1640625" bestFit="1" customWidth="1"/>
    <col min="1082" max="1082" width="8.1640625" bestFit="1" customWidth="1"/>
    <col min="1083" max="1086" width="9.1640625" bestFit="1" customWidth="1"/>
    <col min="1087" max="1090" width="8.1640625" bestFit="1" customWidth="1"/>
    <col min="1091" max="1091" width="9.1640625" bestFit="1" customWidth="1"/>
    <col min="1092" max="1092" width="8.1640625" bestFit="1" customWidth="1"/>
    <col min="1093" max="1094" width="9.1640625" bestFit="1" customWidth="1"/>
    <col min="1095" max="1095" width="8.1640625" bestFit="1" customWidth="1"/>
    <col min="1096" max="1097" width="9.1640625" bestFit="1" customWidth="1"/>
    <col min="1098" max="1098" width="8.1640625" bestFit="1" customWidth="1"/>
    <col min="1099" max="1099" width="6.5" bestFit="1" customWidth="1"/>
    <col min="1100" max="1100" width="8.1640625" bestFit="1" customWidth="1"/>
    <col min="1101" max="1102" width="9.1640625" bestFit="1" customWidth="1"/>
    <col min="1103" max="1104" width="8.1640625" bestFit="1" customWidth="1"/>
    <col min="1105" max="1106" width="9.1640625" bestFit="1" customWidth="1"/>
    <col min="1107" max="1107" width="8.1640625" bestFit="1" customWidth="1"/>
    <col min="1108" max="1108" width="9.1640625" bestFit="1" customWidth="1"/>
    <col min="1109" max="1109" width="7.5" bestFit="1" customWidth="1"/>
    <col min="1110" max="1111" width="9.1640625" bestFit="1" customWidth="1"/>
    <col min="1112" max="1112" width="8.1640625" bestFit="1" customWidth="1"/>
    <col min="1113" max="1113" width="7.5" bestFit="1" customWidth="1"/>
    <col min="1114" max="1114" width="9.1640625" bestFit="1" customWidth="1"/>
    <col min="1115" max="1115" width="7.5" bestFit="1" customWidth="1"/>
    <col min="1116" max="1116" width="9.1640625" bestFit="1" customWidth="1"/>
    <col min="1117" max="1118" width="8.1640625" bestFit="1" customWidth="1"/>
    <col min="1119" max="1119" width="7.5" bestFit="1" customWidth="1"/>
    <col min="1120" max="1121" width="9.1640625" bestFit="1" customWidth="1"/>
    <col min="1122" max="1124" width="8.1640625" bestFit="1" customWidth="1"/>
    <col min="1125" max="1127" width="9.1640625" bestFit="1" customWidth="1"/>
    <col min="1128" max="1128" width="8.1640625" bestFit="1" customWidth="1"/>
    <col min="1129" max="1133" width="9.1640625" bestFit="1" customWidth="1"/>
    <col min="1134" max="1135" width="7.5" bestFit="1" customWidth="1"/>
    <col min="1136" max="1137" width="9.1640625" bestFit="1" customWidth="1"/>
    <col min="1138" max="1138" width="8.1640625" bestFit="1" customWidth="1"/>
    <col min="1139" max="1139" width="9.1640625" bestFit="1" customWidth="1"/>
    <col min="1140" max="1140" width="8.1640625" bestFit="1" customWidth="1"/>
    <col min="1141" max="1142" width="9.1640625" bestFit="1" customWidth="1"/>
    <col min="1143" max="1143" width="8.1640625" bestFit="1" customWidth="1"/>
    <col min="1144" max="1148" width="9.1640625" bestFit="1" customWidth="1"/>
    <col min="1149" max="1150" width="8.1640625" bestFit="1" customWidth="1"/>
    <col min="1151" max="1151" width="7.5" bestFit="1" customWidth="1"/>
    <col min="1152" max="1153" width="9.1640625" bestFit="1" customWidth="1"/>
    <col min="1154" max="1154" width="8.1640625" bestFit="1" customWidth="1"/>
    <col min="1155" max="1155" width="7.5" bestFit="1" customWidth="1"/>
    <col min="1156" max="1157" width="9.1640625" bestFit="1" customWidth="1"/>
    <col min="1158" max="1159" width="8.1640625" bestFit="1" customWidth="1"/>
    <col min="1160" max="1160" width="9.1640625" bestFit="1" customWidth="1"/>
    <col min="1161" max="1161" width="8.5" bestFit="1" customWidth="1"/>
    <col min="1162" max="1163" width="9.1640625" bestFit="1" customWidth="1"/>
    <col min="1164" max="1165" width="8.5" bestFit="1" customWidth="1"/>
    <col min="1166" max="1166" width="9.1640625" bestFit="1" customWidth="1"/>
    <col min="1167" max="1167" width="8.5" bestFit="1" customWidth="1"/>
    <col min="1168" max="1168" width="10.1640625" bestFit="1" customWidth="1"/>
    <col min="1169" max="1170" width="9.1640625" bestFit="1" customWidth="1"/>
    <col min="1171" max="1171" width="10.1640625" bestFit="1" customWidth="1"/>
    <col min="1172" max="1172" width="9.1640625" bestFit="1" customWidth="1"/>
    <col min="1173" max="1179" width="8.5" bestFit="1" customWidth="1"/>
    <col min="1180" max="1180" width="8.1640625" bestFit="1" customWidth="1"/>
    <col min="1181" max="1182" width="9.1640625" bestFit="1" customWidth="1"/>
    <col min="1183" max="1183" width="10.1640625" bestFit="1" customWidth="1"/>
    <col min="1184" max="1184" width="9.1640625" bestFit="1" customWidth="1"/>
    <col min="1185" max="1185" width="8.1640625" bestFit="1" customWidth="1"/>
    <col min="1186" max="1186" width="9.1640625" bestFit="1" customWidth="1"/>
    <col min="1187" max="1187" width="7.5" bestFit="1" customWidth="1"/>
    <col min="1188" max="1191" width="9.1640625" bestFit="1" customWidth="1"/>
    <col min="1192" max="1192" width="10.1640625" bestFit="1" customWidth="1"/>
    <col min="1193" max="1194" width="8.5" bestFit="1" customWidth="1"/>
    <col min="1195" max="1195" width="9.1640625" bestFit="1" customWidth="1"/>
    <col min="1196" max="1196" width="11.1640625" bestFit="1" customWidth="1"/>
    <col min="1197" max="1200" width="9.1640625" bestFit="1" customWidth="1"/>
    <col min="1201" max="1201" width="8.5" bestFit="1" customWidth="1"/>
    <col min="1202" max="1207" width="9.1640625" bestFit="1" customWidth="1"/>
    <col min="1208" max="1208" width="8.5" bestFit="1" customWidth="1"/>
    <col min="1209" max="1214" width="9.1640625" bestFit="1" customWidth="1"/>
    <col min="1215" max="1215" width="7.5" bestFit="1" customWidth="1"/>
    <col min="1216" max="1217" width="9.1640625" bestFit="1" customWidth="1"/>
    <col min="1218" max="1218" width="8.1640625" bestFit="1" customWidth="1"/>
    <col min="1219" max="1220" width="9.1640625" bestFit="1" customWidth="1"/>
    <col min="1221" max="1221" width="8.5" bestFit="1" customWidth="1"/>
    <col min="1222" max="1222" width="9.1640625" bestFit="1" customWidth="1"/>
    <col min="1223" max="1224" width="8.5" bestFit="1" customWidth="1"/>
    <col min="1225" max="1227" width="9.1640625" bestFit="1" customWidth="1"/>
    <col min="1228" max="1229" width="8.5" bestFit="1" customWidth="1"/>
    <col min="1230" max="1233" width="9.1640625" bestFit="1" customWidth="1"/>
    <col min="1234" max="1235" width="8.5" bestFit="1" customWidth="1"/>
    <col min="1236" max="1236" width="10.1640625" bestFit="1" customWidth="1"/>
    <col min="1237" max="1237" width="9.1640625" bestFit="1" customWidth="1"/>
    <col min="1238" max="1238" width="8.5" bestFit="1" customWidth="1"/>
    <col min="1239" max="1239" width="12.1640625" bestFit="1" customWidth="1"/>
  </cols>
  <sheetData>
    <row r="3" spans="1:9" x14ac:dyDescent="0.2">
      <c r="A3" s="3" t="s">
        <v>10948</v>
      </c>
      <c r="B3" t="s">
        <v>10947</v>
      </c>
      <c r="C3" t="s">
        <v>10946</v>
      </c>
      <c r="E3" s="6" t="s">
        <v>10949</v>
      </c>
      <c r="F3" s="6" t="s">
        <v>10950</v>
      </c>
    </row>
    <row r="4" spans="1:9" x14ac:dyDescent="0.2">
      <c r="A4" s="4" t="s">
        <v>10944</v>
      </c>
      <c r="B4" s="5">
        <v>609205.59799999965</v>
      </c>
      <c r="C4" s="5">
        <v>81795.17429999981</v>
      </c>
      <c r="E4" s="7">
        <f>B5/B4 - 1</f>
        <v>0.20355961535337097</v>
      </c>
      <c r="F4" s="7">
        <f>C5/C4 - 1</f>
        <v>0.1423567514789239</v>
      </c>
    </row>
    <row r="5" spans="1:9" x14ac:dyDescent="0.2">
      <c r="A5" s="4" t="s">
        <v>10945</v>
      </c>
      <c r="B5" s="5">
        <v>733215.2551999999</v>
      </c>
      <c r="C5" s="5">
        <v>93439.269600000145</v>
      </c>
    </row>
    <row r="6" spans="1:9" x14ac:dyDescent="0.2">
      <c r="A6" s="4" t="s">
        <v>10941</v>
      </c>
      <c r="B6" s="5">
        <v>1342420.8531999995</v>
      </c>
      <c r="C6" s="5">
        <v>175234.44389999995</v>
      </c>
    </row>
    <row r="11" spans="1:9" x14ac:dyDescent="0.2">
      <c r="A11" t="s">
        <v>10952</v>
      </c>
    </row>
    <row r="14" spans="1:9" x14ac:dyDescent="0.2">
      <c r="A14" s="3" t="s">
        <v>10947</v>
      </c>
      <c r="B14" s="3" t="s">
        <v>10951</v>
      </c>
      <c r="E14" s="3" t="s">
        <v>10947</v>
      </c>
      <c r="F14" s="3" t="s">
        <v>10951</v>
      </c>
      <c r="H14" s="3"/>
      <c r="I14" s="3"/>
    </row>
    <row r="15" spans="1:9" x14ac:dyDescent="0.2">
      <c r="B15" t="s">
        <v>10944</v>
      </c>
      <c r="C15" t="s">
        <v>10945</v>
      </c>
      <c r="F15" t="s">
        <v>10944</v>
      </c>
      <c r="G15" t="s">
        <v>10945</v>
      </c>
    </row>
    <row r="18" spans="1:7" x14ac:dyDescent="0.2">
      <c r="A18" s="3" t="s">
        <v>10940</v>
      </c>
      <c r="E18" s="3" t="s">
        <v>10940</v>
      </c>
    </row>
    <row r="19" spans="1:7" x14ac:dyDescent="0.2">
      <c r="A19" s="4" t="s">
        <v>71</v>
      </c>
      <c r="B19" s="5">
        <v>78962.029999999984</v>
      </c>
      <c r="C19" s="5">
        <v>105340.51600000002</v>
      </c>
      <c r="E19" s="4" t="s">
        <v>265</v>
      </c>
      <c r="F19">
        <v>54824.09800000002</v>
      </c>
      <c r="G19">
        <v>86939.600999999995</v>
      </c>
    </row>
    <row r="20" spans="1:7" x14ac:dyDescent="0.2">
      <c r="A20" s="4" t="s">
        <v>35</v>
      </c>
      <c r="B20" s="5">
        <v>83918.64499999996</v>
      </c>
      <c r="C20" s="5">
        <v>95554.352999999988</v>
      </c>
      <c r="E20" s="4" t="s">
        <v>41</v>
      </c>
      <c r="F20">
        <v>56398.747999999992</v>
      </c>
      <c r="G20">
        <v>48875.692499999976</v>
      </c>
    </row>
    <row r="21" spans="1:7" x14ac:dyDescent="0.2">
      <c r="A21" s="4" t="s">
        <v>58</v>
      </c>
      <c r="B21" s="5">
        <v>58788.700000000004</v>
      </c>
      <c r="C21" s="5">
        <v>69677.617999999973</v>
      </c>
      <c r="E21" s="4" t="s">
        <v>94</v>
      </c>
      <c r="F21">
        <v>16158.721999999998</v>
      </c>
      <c r="G21">
        <v>56990.82</v>
      </c>
    </row>
    <row r="22" spans="1:7" x14ac:dyDescent="0.2">
      <c r="A22" s="4" t="s">
        <v>74</v>
      </c>
      <c r="B22" s="5">
        <v>49683.325000000004</v>
      </c>
      <c r="C22" s="5">
        <v>72788.044999999984</v>
      </c>
      <c r="E22" s="4" t="s">
        <v>145</v>
      </c>
      <c r="F22">
        <v>30304.938000000002</v>
      </c>
      <c r="G22">
        <v>41595.501999999964</v>
      </c>
    </row>
    <row r="23" spans="1:7" x14ac:dyDescent="0.2">
      <c r="A23" s="4" t="s">
        <v>55</v>
      </c>
      <c r="B23" s="5">
        <v>60833.200499999992</v>
      </c>
      <c r="C23" s="5">
        <v>60893.54250000004</v>
      </c>
      <c r="E23" s="4" t="s">
        <v>126</v>
      </c>
      <c r="F23">
        <v>29845.870999999992</v>
      </c>
      <c r="G23">
        <v>37197.550999999992</v>
      </c>
    </row>
    <row r="24" spans="1:7" x14ac:dyDescent="0.2">
      <c r="A24" s="4" t="s">
        <v>1218</v>
      </c>
      <c r="B24" s="5">
        <v>49599.41</v>
      </c>
      <c r="C24" s="5">
        <v>62899.387999999984</v>
      </c>
      <c r="E24" s="4" t="s">
        <v>881</v>
      </c>
      <c r="F24">
        <v>21197.32</v>
      </c>
      <c r="G24">
        <v>12148.885999999997</v>
      </c>
    </row>
    <row r="25" spans="1:7" x14ac:dyDescent="0.2">
      <c r="A25" s="4" t="s">
        <v>160</v>
      </c>
      <c r="B25" s="5">
        <v>41895.853999999999</v>
      </c>
      <c r="C25" s="5">
        <v>59946.232000000011</v>
      </c>
      <c r="E25" s="4" t="s">
        <v>183</v>
      </c>
      <c r="F25">
        <v>16448.681399999994</v>
      </c>
      <c r="G25">
        <v>16212.806399999998</v>
      </c>
    </row>
    <row r="26" spans="1:7" x14ac:dyDescent="0.2">
      <c r="A26" s="4" t="s">
        <v>683</v>
      </c>
      <c r="B26" s="5">
        <v>55906.886000000013</v>
      </c>
      <c r="C26" s="5">
        <v>43544.675000000003</v>
      </c>
      <c r="E26" s="4" t="s">
        <v>302</v>
      </c>
      <c r="F26">
        <v>13067.549999999997</v>
      </c>
      <c r="G26">
        <v>16245.611000000001</v>
      </c>
    </row>
    <row r="27" spans="1:7" x14ac:dyDescent="0.2">
      <c r="A27" s="4" t="s">
        <v>77</v>
      </c>
      <c r="B27" s="5">
        <v>26050.314999999999</v>
      </c>
      <c r="C27" s="5">
        <v>42926.932000000001</v>
      </c>
      <c r="E27" s="4" t="s">
        <v>496</v>
      </c>
      <c r="F27">
        <v>9506.4120000000021</v>
      </c>
      <c r="G27">
        <v>17571.473000000002</v>
      </c>
    </row>
    <row r="28" spans="1:7" x14ac:dyDescent="0.2">
      <c r="A28" s="4" t="s">
        <v>64</v>
      </c>
      <c r="B28" s="5">
        <v>27874.12399999996</v>
      </c>
      <c r="C28" s="5">
        <v>28915.093999999986</v>
      </c>
      <c r="E28" s="4" t="s">
        <v>4276</v>
      </c>
      <c r="F28">
        <v>18431.34</v>
      </c>
      <c r="G28">
        <v>5630.51</v>
      </c>
    </row>
    <row r="29" spans="1:7" x14ac:dyDescent="0.2">
      <c r="E29" s="4" t="s">
        <v>10941</v>
      </c>
      <c r="F29">
        <v>266183.68040000001</v>
      </c>
      <c r="G29">
        <v>339408.45289999992</v>
      </c>
    </row>
    <row r="34" spans="1:9" x14ac:dyDescent="0.2">
      <c r="A34" t="s">
        <v>10953</v>
      </c>
    </row>
    <row r="36" spans="1:9" x14ac:dyDescent="0.2">
      <c r="A36" s="3" t="s">
        <v>10947</v>
      </c>
      <c r="B36" s="3" t="s">
        <v>10951</v>
      </c>
      <c r="D36" s="3"/>
      <c r="E36" s="3" t="s">
        <v>10947</v>
      </c>
      <c r="F36" s="3" t="s">
        <v>10951</v>
      </c>
      <c r="H36" s="3"/>
      <c r="I36" s="3"/>
    </row>
    <row r="37" spans="1:9" x14ac:dyDescent="0.2">
      <c r="B37" t="s">
        <v>10944</v>
      </c>
      <c r="C37" t="s">
        <v>10945</v>
      </c>
      <c r="F37" t="s">
        <v>10944</v>
      </c>
      <c r="G37" t="s">
        <v>10945</v>
      </c>
    </row>
    <row r="40" spans="1:9" x14ac:dyDescent="0.2">
      <c r="A40" s="3" t="s">
        <v>10940</v>
      </c>
      <c r="E40" s="3" t="s">
        <v>10940</v>
      </c>
    </row>
    <row r="41" spans="1:9" x14ac:dyDescent="0.2">
      <c r="A41" s="4" t="s">
        <v>71</v>
      </c>
      <c r="B41" s="5">
        <v>78962.029999999984</v>
      </c>
      <c r="C41" s="5">
        <v>105340.51600000002</v>
      </c>
      <c r="E41" s="4" t="s">
        <v>265</v>
      </c>
      <c r="F41" s="14">
        <v>54824.09800000002</v>
      </c>
      <c r="G41" s="14">
        <v>86939.600999999995</v>
      </c>
    </row>
    <row r="42" spans="1:9" x14ac:dyDescent="0.2">
      <c r="A42" s="4" t="s">
        <v>35</v>
      </c>
      <c r="B42" s="5">
        <v>83918.64499999996</v>
      </c>
      <c r="C42" s="5">
        <v>95554.352999999988</v>
      </c>
      <c r="E42" s="4" t="s">
        <v>41</v>
      </c>
      <c r="F42" s="14">
        <v>56398.747999999992</v>
      </c>
      <c r="G42" s="14">
        <v>48875.692499999976</v>
      </c>
    </row>
    <row r="43" spans="1:9" x14ac:dyDescent="0.2">
      <c r="A43" s="4" t="s">
        <v>58</v>
      </c>
      <c r="B43" s="5">
        <v>58788.700000000004</v>
      </c>
      <c r="C43" s="5">
        <v>69677.617999999973</v>
      </c>
      <c r="E43" s="4" t="s">
        <v>94</v>
      </c>
      <c r="F43" s="14">
        <v>16158.721999999998</v>
      </c>
      <c r="G43" s="14">
        <v>56990.82</v>
      </c>
    </row>
    <row r="44" spans="1:9" x14ac:dyDescent="0.2">
      <c r="A44" s="4" t="s">
        <v>74</v>
      </c>
      <c r="B44" s="5">
        <v>49683.325000000004</v>
      </c>
      <c r="C44" s="5">
        <v>72788.044999999984</v>
      </c>
      <c r="E44" s="4" t="s">
        <v>145</v>
      </c>
      <c r="F44" s="14">
        <v>30304.938000000002</v>
      </c>
      <c r="G44" s="14">
        <v>41595.501999999964</v>
      </c>
    </row>
    <row r="45" spans="1:9" x14ac:dyDescent="0.2">
      <c r="A45" s="4" t="s">
        <v>55</v>
      </c>
      <c r="B45" s="5">
        <v>60833.200499999992</v>
      </c>
      <c r="C45" s="5">
        <v>60893.54250000004</v>
      </c>
      <c r="E45" s="4" t="s">
        <v>126</v>
      </c>
      <c r="F45" s="14">
        <v>29845.870999999992</v>
      </c>
      <c r="G45" s="14">
        <v>37197.550999999992</v>
      </c>
    </row>
    <row r="46" spans="1:9" x14ac:dyDescent="0.2">
      <c r="A46" s="4" t="s">
        <v>1218</v>
      </c>
      <c r="B46" s="5">
        <v>49599.41</v>
      </c>
      <c r="C46" s="5">
        <v>62899.387999999984</v>
      </c>
      <c r="E46" s="4" t="s">
        <v>881</v>
      </c>
      <c r="F46" s="14">
        <v>21197.32</v>
      </c>
      <c r="G46" s="14">
        <v>12148.885999999997</v>
      </c>
    </row>
    <row r="47" spans="1:9" x14ac:dyDescent="0.2">
      <c r="A47" s="4" t="s">
        <v>160</v>
      </c>
      <c r="B47" s="5">
        <v>41895.853999999999</v>
      </c>
      <c r="C47" s="5">
        <v>59946.232000000011</v>
      </c>
      <c r="E47" s="4" t="s">
        <v>183</v>
      </c>
      <c r="F47" s="14">
        <v>16448.681399999994</v>
      </c>
      <c r="G47" s="14">
        <v>16212.806399999998</v>
      </c>
    </row>
    <row r="48" spans="1:9" x14ac:dyDescent="0.2">
      <c r="A48" s="4" t="s">
        <v>683</v>
      </c>
      <c r="B48" s="5">
        <v>55906.886000000013</v>
      </c>
      <c r="C48" s="5">
        <v>43544.675000000003</v>
      </c>
      <c r="E48" s="4" t="s">
        <v>302</v>
      </c>
      <c r="F48" s="14">
        <v>13067.549999999997</v>
      </c>
      <c r="G48" s="14">
        <v>16245.611000000001</v>
      </c>
    </row>
    <row r="49" spans="1:9" x14ac:dyDescent="0.2">
      <c r="A49" s="4" t="s">
        <v>77</v>
      </c>
      <c r="B49" s="5">
        <v>26050.314999999999</v>
      </c>
      <c r="C49" s="5">
        <v>42926.932000000001</v>
      </c>
      <c r="E49" s="4" t="s">
        <v>496</v>
      </c>
      <c r="F49" s="14">
        <v>9506.4120000000021</v>
      </c>
      <c r="G49" s="14">
        <v>17571.473000000002</v>
      </c>
    </row>
    <row r="50" spans="1:9" x14ac:dyDescent="0.2">
      <c r="A50" s="4" t="s">
        <v>64</v>
      </c>
      <c r="B50" s="5">
        <v>27874.12399999996</v>
      </c>
      <c r="C50" s="5">
        <v>28915.093999999986</v>
      </c>
      <c r="E50" s="4" t="s">
        <v>4276</v>
      </c>
      <c r="F50" s="14">
        <v>18431.34</v>
      </c>
      <c r="G50" s="14">
        <v>5630.51</v>
      </c>
    </row>
    <row r="51" spans="1:9" x14ac:dyDescent="0.2">
      <c r="A51" s="4" t="s">
        <v>10941</v>
      </c>
      <c r="B51" s="14">
        <v>533512.48949999991</v>
      </c>
      <c r="C51" s="14">
        <v>642486.39549999987</v>
      </c>
      <c r="E51" s="4" t="s">
        <v>10941</v>
      </c>
      <c r="F51" s="14">
        <v>266183.68040000001</v>
      </c>
      <c r="G51" s="14">
        <v>339408.45289999992</v>
      </c>
    </row>
    <row r="57" spans="1:9" x14ac:dyDescent="0.2">
      <c r="A57" s="3" t="s">
        <v>10959</v>
      </c>
      <c r="B57" s="3" t="s">
        <v>10960</v>
      </c>
      <c r="C57" t="s">
        <v>10947</v>
      </c>
      <c r="D57" t="s">
        <v>10958</v>
      </c>
      <c r="H57" t="s">
        <v>17</v>
      </c>
      <c r="I57" t="s">
        <v>10961</v>
      </c>
    </row>
    <row r="58" spans="1:9" x14ac:dyDescent="0.2">
      <c r="A58" t="s">
        <v>10942</v>
      </c>
      <c r="B58" t="s">
        <v>10954</v>
      </c>
      <c r="C58" s="14">
        <v>74447.796000000104</v>
      </c>
      <c r="D58" s="14">
        <v>1028</v>
      </c>
      <c r="F58" t="str">
        <f>A58</f>
        <v>2014</v>
      </c>
      <c r="G58" t="str">
        <f t="shared" ref="G58:H73" si="0">B58</f>
        <v>Qtr1</v>
      </c>
      <c r="H58" s="8">
        <f t="shared" si="0"/>
        <v>74447.796000000104</v>
      </c>
      <c r="I58" s="8">
        <f>H58/D58</f>
        <v>72.420035019455355</v>
      </c>
    </row>
    <row r="59" spans="1:9" x14ac:dyDescent="0.2">
      <c r="B59" t="s">
        <v>10955</v>
      </c>
      <c r="C59" s="14">
        <v>86538.759600000005</v>
      </c>
      <c r="D59" s="14">
        <v>1523</v>
      </c>
      <c r="G59" t="str">
        <f t="shared" si="0"/>
        <v>Qtr2</v>
      </c>
      <c r="H59" s="8">
        <f t="shared" si="0"/>
        <v>86538.759600000005</v>
      </c>
      <c r="I59" s="8">
        <f t="shared" ref="I59:I73" si="1">H59/D59</f>
        <v>56.821247275114906</v>
      </c>
    </row>
    <row r="60" spans="1:9" x14ac:dyDescent="0.2">
      <c r="B60" t="s">
        <v>10956</v>
      </c>
      <c r="C60" s="14">
        <v>143633.21229999998</v>
      </c>
      <c r="D60" s="14">
        <v>2159</v>
      </c>
      <c r="G60" t="str">
        <f t="shared" si="0"/>
        <v>Qtr3</v>
      </c>
      <c r="H60" s="8">
        <f t="shared" si="0"/>
        <v>143633.21229999998</v>
      </c>
      <c r="I60" s="8">
        <f t="shared" si="1"/>
        <v>66.527657387679469</v>
      </c>
    </row>
    <row r="61" spans="1:9" x14ac:dyDescent="0.2">
      <c r="B61" t="s">
        <v>10957</v>
      </c>
      <c r="C61" s="14">
        <v>179627.73020000022</v>
      </c>
      <c r="D61" s="14">
        <v>2871</v>
      </c>
      <c r="G61" t="str">
        <f t="shared" si="0"/>
        <v>Qtr4</v>
      </c>
      <c r="H61" s="8">
        <f t="shared" si="0"/>
        <v>179627.73020000022</v>
      </c>
      <c r="I61" s="8">
        <f t="shared" si="1"/>
        <v>62.566259212817911</v>
      </c>
    </row>
    <row r="62" spans="1:9" x14ac:dyDescent="0.2">
      <c r="A62" t="s">
        <v>10943</v>
      </c>
      <c r="B62" t="s">
        <v>10954</v>
      </c>
      <c r="C62" s="14">
        <v>68851.738599999939</v>
      </c>
      <c r="D62" s="14">
        <v>990</v>
      </c>
      <c r="F62" t="str">
        <f t="shared" ref="F62:F70" si="2">A62</f>
        <v>2015</v>
      </c>
      <c r="G62" t="str">
        <f t="shared" si="0"/>
        <v>Qtr1</v>
      </c>
      <c r="H62" s="8">
        <f t="shared" si="0"/>
        <v>68851.738599999939</v>
      </c>
      <c r="I62" s="8">
        <f t="shared" si="1"/>
        <v>69.547210707070647</v>
      </c>
    </row>
    <row r="63" spans="1:9" x14ac:dyDescent="0.2">
      <c r="B63" t="s">
        <v>10955</v>
      </c>
      <c r="C63" s="14">
        <v>89124.186999999874</v>
      </c>
      <c r="D63" s="14">
        <v>1604</v>
      </c>
      <c r="G63" t="str">
        <f t="shared" si="0"/>
        <v>Qtr2</v>
      </c>
      <c r="H63" s="8">
        <f t="shared" si="0"/>
        <v>89124.186999999874</v>
      </c>
      <c r="I63" s="8">
        <f t="shared" si="1"/>
        <v>55.563707605984959</v>
      </c>
    </row>
    <row r="64" spans="1:9" x14ac:dyDescent="0.2">
      <c r="B64" t="s">
        <v>10956</v>
      </c>
      <c r="C64" s="14">
        <v>130259.57519999996</v>
      </c>
      <c r="D64" s="14">
        <v>2241</v>
      </c>
      <c r="G64" t="str">
        <f t="shared" si="0"/>
        <v>Qtr3</v>
      </c>
      <c r="H64" s="8">
        <f t="shared" si="0"/>
        <v>130259.57519999996</v>
      </c>
      <c r="I64" s="8">
        <f t="shared" si="1"/>
        <v>58.125647121820599</v>
      </c>
    </row>
    <row r="65" spans="1:9" x14ac:dyDescent="0.2">
      <c r="B65" t="s">
        <v>10957</v>
      </c>
      <c r="C65" s="14">
        <v>182297.00819999998</v>
      </c>
      <c r="D65" s="14">
        <v>3144</v>
      </c>
      <c r="G65" t="str">
        <f t="shared" si="0"/>
        <v>Qtr4</v>
      </c>
      <c r="H65" s="8">
        <f t="shared" si="0"/>
        <v>182297.00819999998</v>
      </c>
      <c r="I65" s="8">
        <f t="shared" si="1"/>
        <v>57.982508969465641</v>
      </c>
    </row>
    <row r="66" spans="1:9" x14ac:dyDescent="0.2">
      <c r="A66" t="s">
        <v>10944</v>
      </c>
      <c r="B66" t="s">
        <v>10954</v>
      </c>
      <c r="C66" s="14">
        <v>93237.180999999953</v>
      </c>
      <c r="D66" s="14">
        <v>1243</v>
      </c>
      <c r="F66" t="str">
        <f t="shared" si="2"/>
        <v>2016</v>
      </c>
      <c r="G66" t="str">
        <f t="shared" si="0"/>
        <v>Qtr1</v>
      </c>
      <c r="H66" s="8">
        <f t="shared" si="0"/>
        <v>93237.180999999953</v>
      </c>
      <c r="I66" s="8">
        <f t="shared" si="1"/>
        <v>75.009799678197865</v>
      </c>
    </row>
    <row r="67" spans="1:9" x14ac:dyDescent="0.2">
      <c r="B67" t="s">
        <v>10955</v>
      </c>
      <c r="C67" s="14">
        <v>136082.30100000001</v>
      </c>
      <c r="D67" s="14">
        <v>2240</v>
      </c>
      <c r="G67" t="str">
        <f t="shared" si="0"/>
        <v>Qtr2</v>
      </c>
      <c r="H67" s="8">
        <f t="shared" si="0"/>
        <v>136082.30100000001</v>
      </c>
      <c r="I67" s="8">
        <f t="shared" si="1"/>
        <v>60.75102723214286</v>
      </c>
    </row>
    <row r="68" spans="1:9" x14ac:dyDescent="0.2">
      <c r="B68" t="s">
        <v>10956</v>
      </c>
      <c r="C68" s="14">
        <v>143787.36219999992</v>
      </c>
      <c r="D68" s="14">
        <v>2767</v>
      </c>
      <c r="G68" t="str">
        <f t="shared" si="0"/>
        <v>Qtr3</v>
      </c>
      <c r="H68" s="8">
        <f t="shared" si="0"/>
        <v>143787.36219999992</v>
      </c>
      <c r="I68" s="8">
        <f t="shared" si="1"/>
        <v>51.965074882544243</v>
      </c>
    </row>
    <row r="69" spans="1:9" x14ac:dyDescent="0.2">
      <c r="B69" t="s">
        <v>10957</v>
      </c>
      <c r="C69" s="14">
        <v>236098.75379999995</v>
      </c>
      <c r="D69" s="14">
        <v>3587</v>
      </c>
      <c r="G69" t="str">
        <f t="shared" si="0"/>
        <v>Qtr4</v>
      </c>
      <c r="H69" s="8">
        <f t="shared" si="0"/>
        <v>236098.75379999995</v>
      </c>
      <c r="I69" s="8">
        <f t="shared" si="1"/>
        <v>65.820672930025083</v>
      </c>
    </row>
    <row r="70" spans="1:9" x14ac:dyDescent="0.2">
      <c r="A70" t="s">
        <v>10945</v>
      </c>
      <c r="B70" t="s">
        <v>10954</v>
      </c>
      <c r="C70" s="14">
        <v>123144.86019999994</v>
      </c>
      <c r="D70" s="14">
        <v>1845</v>
      </c>
      <c r="F70" t="str">
        <f t="shared" si="2"/>
        <v>2017</v>
      </c>
      <c r="G70" t="str">
        <f t="shared" si="0"/>
        <v>Qtr1</v>
      </c>
      <c r="H70" s="8">
        <f t="shared" si="0"/>
        <v>123144.86019999994</v>
      </c>
      <c r="I70" s="8">
        <f t="shared" si="1"/>
        <v>66.745181680216774</v>
      </c>
    </row>
    <row r="71" spans="1:9" x14ac:dyDescent="0.2">
      <c r="B71" t="s">
        <v>10955</v>
      </c>
      <c r="C71" s="14">
        <v>133764.37199999994</v>
      </c>
      <c r="D71" s="14">
        <v>2551</v>
      </c>
      <c r="G71" t="str">
        <f t="shared" si="0"/>
        <v>Qtr2</v>
      </c>
      <c r="H71" s="8">
        <f t="shared" si="0"/>
        <v>133764.37199999994</v>
      </c>
      <c r="I71" s="8">
        <f t="shared" si="1"/>
        <v>52.43605331242648</v>
      </c>
    </row>
    <row r="72" spans="1:9" x14ac:dyDescent="0.2">
      <c r="B72" t="s">
        <v>10956</v>
      </c>
      <c r="C72" s="14">
        <v>196251.95600000018</v>
      </c>
      <c r="D72" s="14">
        <v>3384</v>
      </c>
      <c r="G72" t="str">
        <f t="shared" si="0"/>
        <v>Qtr3</v>
      </c>
      <c r="H72" s="8">
        <f t="shared" si="0"/>
        <v>196251.95600000018</v>
      </c>
      <c r="I72" s="8">
        <f t="shared" si="1"/>
        <v>57.99407683215135</v>
      </c>
    </row>
    <row r="73" spans="1:9" x14ac:dyDescent="0.2">
      <c r="B73" t="s">
        <v>10957</v>
      </c>
      <c r="C73" s="14">
        <v>280054.06699999998</v>
      </c>
      <c r="D73" s="14">
        <v>4696</v>
      </c>
      <c r="G73" t="str">
        <f t="shared" si="0"/>
        <v>Qtr4</v>
      </c>
      <c r="H73" s="8">
        <f t="shared" si="0"/>
        <v>280054.06699999998</v>
      </c>
      <c r="I73" s="8">
        <f t="shared" si="1"/>
        <v>59.636726362862007</v>
      </c>
    </row>
    <row r="78" spans="1:9" x14ac:dyDescent="0.2">
      <c r="A78" s="3" t="s">
        <v>10</v>
      </c>
      <c r="B78" t="s">
        <v>10947</v>
      </c>
      <c r="C78" t="s">
        <v>10958</v>
      </c>
      <c r="E78" t="s">
        <v>10</v>
      </c>
      <c r="F78" t="s">
        <v>17</v>
      </c>
    </row>
    <row r="79" spans="1:9" x14ac:dyDescent="0.2">
      <c r="A79" t="s">
        <v>42</v>
      </c>
      <c r="B79" s="14">
        <v>457687.63150000101</v>
      </c>
      <c r="C79" s="14">
        <v>7667</v>
      </c>
      <c r="E79" t="str">
        <f>A79</f>
        <v>California</v>
      </c>
      <c r="F79">
        <f t="shared" ref="F79:G94" si="3">B79</f>
        <v>457687.63150000101</v>
      </c>
      <c r="G79">
        <f t="shared" si="3"/>
        <v>7667</v>
      </c>
    </row>
    <row r="80" spans="1:9" x14ac:dyDescent="0.2">
      <c r="A80" t="s">
        <v>266</v>
      </c>
      <c r="B80" s="14">
        <v>310876.27099999978</v>
      </c>
      <c r="C80" s="14">
        <v>4224</v>
      </c>
      <c r="E80" t="str">
        <f t="shared" ref="E80:E127" si="4">A80</f>
        <v>New York</v>
      </c>
      <c r="F80">
        <f t="shared" si="3"/>
        <v>310876.27099999978</v>
      </c>
      <c r="G80">
        <f t="shared" si="3"/>
        <v>4224</v>
      </c>
    </row>
    <row r="81" spans="1:7" x14ac:dyDescent="0.2">
      <c r="A81" t="s">
        <v>103</v>
      </c>
      <c r="B81" s="14">
        <v>170188.04580000002</v>
      </c>
      <c r="C81" s="14">
        <v>3724</v>
      </c>
      <c r="E81" t="str">
        <f t="shared" si="4"/>
        <v>Texas</v>
      </c>
      <c r="F81">
        <f t="shared" si="3"/>
        <v>170188.04580000002</v>
      </c>
      <c r="G81">
        <f t="shared" si="3"/>
        <v>3724</v>
      </c>
    </row>
    <row r="82" spans="1:7" x14ac:dyDescent="0.2">
      <c r="A82" t="s">
        <v>95</v>
      </c>
      <c r="B82" s="14">
        <v>138641.26999999993</v>
      </c>
      <c r="C82" s="14">
        <v>1883</v>
      </c>
      <c r="E82" t="str">
        <f t="shared" si="4"/>
        <v>Washington</v>
      </c>
      <c r="F82">
        <f t="shared" si="3"/>
        <v>138641.26999999993</v>
      </c>
      <c r="G82">
        <f t="shared" si="3"/>
        <v>1883</v>
      </c>
    </row>
    <row r="83" spans="1:7" x14ac:dyDescent="0.2">
      <c r="A83" t="s">
        <v>146</v>
      </c>
      <c r="B83" s="14">
        <v>116511.91400000003</v>
      </c>
      <c r="C83" s="14">
        <v>2153</v>
      </c>
      <c r="E83" t="str">
        <f t="shared" si="4"/>
        <v>Pennsylvania</v>
      </c>
      <c r="F83">
        <f t="shared" si="3"/>
        <v>116511.91400000003</v>
      </c>
      <c r="G83">
        <f t="shared" si="3"/>
        <v>2153</v>
      </c>
    </row>
    <row r="84" spans="1:7" x14ac:dyDescent="0.2">
      <c r="A84" t="s">
        <v>53</v>
      </c>
      <c r="B84" s="14">
        <v>89473.707999999999</v>
      </c>
      <c r="C84" s="14">
        <v>1379</v>
      </c>
      <c r="E84" t="str">
        <f t="shared" si="4"/>
        <v>Florida</v>
      </c>
      <c r="F84">
        <f t="shared" si="3"/>
        <v>89473.707999999999</v>
      </c>
      <c r="G84">
        <f t="shared" si="3"/>
        <v>1379</v>
      </c>
    </row>
    <row r="85" spans="1:7" x14ac:dyDescent="0.2">
      <c r="A85" t="s">
        <v>210</v>
      </c>
      <c r="B85" s="14">
        <v>80166.100999999864</v>
      </c>
      <c r="C85" s="14">
        <v>1845</v>
      </c>
      <c r="E85" t="str">
        <f t="shared" si="4"/>
        <v>Illinois</v>
      </c>
      <c r="F85">
        <f t="shared" si="3"/>
        <v>80166.100999999864</v>
      </c>
      <c r="G85">
        <f t="shared" si="3"/>
        <v>1845</v>
      </c>
    </row>
    <row r="86" spans="1:7" x14ac:dyDescent="0.2">
      <c r="A86" t="s">
        <v>497</v>
      </c>
      <c r="B86" s="14">
        <v>78258.135999999926</v>
      </c>
      <c r="C86" s="14">
        <v>1759</v>
      </c>
      <c r="E86" t="str">
        <f t="shared" si="4"/>
        <v>Ohio</v>
      </c>
      <c r="F86">
        <f t="shared" si="3"/>
        <v>78258.135999999926</v>
      </c>
      <c r="G86">
        <f t="shared" si="3"/>
        <v>1759</v>
      </c>
    </row>
    <row r="87" spans="1:7" x14ac:dyDescent="0.2">
      <c r="A87" t="s">
        <v>237</v>
      </c>
      <c r="B87" s="14">
        <v>76269.614000000016</v>
      </c>
      <c r="C87" s="14">
        <v>946</v>
      </c>
      <c r="E87" t="str">
        <f t="shared" si="4"/>
        <v>Michigan</v>
      </c>
      <c r="F87">
        <f t="shared" si="3"/>
        <v>76269.614000000016</v>
      </c>
      <c r="G87">
        <f t="shared" si="3"/>
        <v>946</v>
      </c>
    </row>
    <row r="88" spans="1:7" x14ac:dyDescent="0.2">
      <c r="A88" t="s">
        <v>318</v>
      </c>
      <c r="B88" s="14">
        <v>70636.719999999987</v>
      </c>
      <c r="C88" s="14">
        <v>893</v>
      </c>
      <c r="E88" t="str">
        <f t="shared" si="4"/>
        <v>Virginia</v>
      </c>
      <c r="F88">
        <f t="shared" si="3"/>
        <v>70636.719999999987</v>
      </c>
      <c r="G88">
        <f t="shared" si="3"/>
        <v>893</v>
      </c>
    </row>
    <row r="89" spans="1:7" x14ac:dyDescent="0.2">
      <c r="A89" t="s">
        <v>87</v>
      </c>
      <c r="B89" s="14">
        <v>55603.163999999968</v>
      </c>
      <c r="C89" s="14">
        <v>983</v>
      </c>
      <c r="E89" t="str">
        <f t="shared" si="4"/>
        <v>North Carolina</v>
      </c>
      <c r="F89">
        <f t="shared" si="3"/>
        <v>55603.163999999968</v>
      </c>
      <c r="G89">
        <f t="shared" si="3"/>
        <v>983</v>
      </c>
    </row>
    <row r="90" spans="1:7" x14ac:dyDescent="0.2">
      <c r="A90" t="s">
        <v>253</v>
      </c>
      <c r="B90" s="14">
        <v>53555.360000000001</v>
      </c>
      <c r="C90" s="14">
        <v>578</v>
      </c>
      <c r="E90" t="str">
        <f t="shared" si="4"/>
        <v>Indiana</v>
      </c>
      <c r="F90">
        <f t="shared" si="3"/>
        <v>53555.360000000001</v>
      </c>
      <c r="G90">
        <f t="shared" si="3"/>
        <v>578</v>
      </c>
    </row>
    <row r="91" spans="1:7" x14ac:dyDescent="0.2">
      <c r="A91" t="s">
        <v>1274</v>
      </c>
      <c r="B91" s="14">
        <v>49095.840000000004</v>
      </c>
      <c r="C91" s="14">
        <v>705</v>
      </c>
      <c r="E91" t="str">
        <f t="shared" si="4"/>
        <v>Georgia</v>
      </c>
      <c r="F91">
        <f t="shared" si="3"/>
        <v>49095.840000000004</v>
      </c>
      <c r="G91">
        <f t="shared" si="3"/>
        <v>705</v>
      </c>
    </row>
    <row r="92" spans="1:7" x14ac:dyDescent="0.2">
      <c r="A92" t="s">
        <v>28</v>
      </c>
      <c r="B92" s="14">
        <v>36591.749999999971</v>
      </c>
      <c r="C92" s="14">
        <v>523</v>
      </c>
      <c r="E92" t="str">
        <f t="shared" si="4"/>
        <v>Kentucky</v>
      </c>
      <c r="F92">
        <f t="shared" si="3"/>
        <v>36591.749999999971</v>
      </c>
      <c r="G92">
        <f t="shared" si="3"/>
        <v>523</v>
      </c>
    </row>
    <row r="93" spans="1:7" x14ac:dyDescent="0.2">
      <c r="A93" t="s">
        <v>789</v>
      </c>
      <c r="B93" s="14">
        <v>35764.312000000013</v>
      </c>
      <c r="C93" s="14">
        <v>454</v>
      </c>
      <c r="E93" t="str">
        <f t="shared" si="4"/>
        <v>New Jersey</v>
      </c>
      <c r="F93">
        <f t="shared" si="3"/>
        <v>35764.312000000013</v>
      </c>
      <c r="G93">
        <f t="shared" si="3"/>
        <v>454</v>
      </c>
    </row>
    <row r="94" spans="1:7" x14ac:dyDescent="0.2">
      <c r="A94" t="s">
        <v>309</v>
      </c>
      <c r="B94" s="14">
        <v>35282.000999999997</v>
      </c>
      <c r="C94" s="14">
        <v>862</v>
      </c>
      <c r="E94" t="str">
        <f t="shared" si="4"/>
        <v>Arizona</v>
      </c>
      <c r="F94">
        <f t="shared" si="3"/>
        <v>35282.000999999997</v>
      </c>
      <c r="G94">
        <f t="shared" si="3"/>
        <v>862</v>
      </c>
    </row>
    <row r="95" spans="1:7" x14ac:dyDescent="0.2">
      <c r="A95" t="s">
        <v>113</v>
      </c>
      <c r="B95" s="14">
        <v>32114.610000000019</v>
      </c>
      <c r="C95" s="14">
        <v>463</v>
      </c>
      <c r="E95" t="str">
        <f t="shared" si="4"/>
        <v>Wisconsin</v>
      </c>
      <c r="F95">
        <f t="shared" ref="F95:F127" si="5">B95</f>
        <v>32114.610000000019</v>
      </c>
      <c r="G95">
        <f t="shared" ref="G95:G127" si="6">C95</f>
        <v>463</v>
      </c>
    </row>
    <row r="96" spans="1:7" x14ac:dyDescent="0.2">
      <c r="A96" t="s">
        <v>456</v>
      </c>
      <c r="B96" s="14">
        <v>32108.117999999995</v>
      </c>
      <c r="C96" s="14">
        <v>693</v>
      </c>
      <c r="E96" t="str">
        <f t="shared" si="4"/>
        <v>Colorado</v>
      </c>
      <c r="F96">
        <f t="shared" si="5"/>
        <v>32108.117999999995</v>
      </c>
      <c r="G96">
        <f t="shared" si="6"/>
        <v>693</v>
      </c>
    </row>
    <row r="97" spans="1:7" x14ac:dyDescent="0.2">
      <c r="A97" t="s">
        <v>334</v>
      </c>
      <c r="B97" s="14">
        <v>30661.872999999981</v>
      </c>
      <c r="C97" s="14">
        <v>681</v>
      </c>
      <c r="E97" t="str">
        <f t="shared" si="4"/>
        <v>Tennessee</v>
      </c>
      <c r="F97">
        <f t="shared" si="5"/>
        <v>30661.872999999981</v>
      </c>
      <c r="G97">
        <f t="shared" si="6"/>
        <v>681</v>
      </c>
    </row>
    <row r="98" spans="1:7" x14ac:dyDescent="0.2">
      <c r="A98" t="s">
        <v>228</v>
      </c>
      <c r="B98" s="14">
        <v>29863.149999999994</v>
      </c>
      <c r="C98" s="14">
        <v>331</v>
      </c>
      <c r="E98" t="str">
        <f t="shared" si="4"/>
        <v>Minnesota</v>
      </c>
      <c r="F98">
        <f t="shared" si="5"/>
        <v>29863.149999999994</v>
      </c>
      <c r="G98">
        <f t="shared" si="6"/>
        <v>331</v>
      </c>
    </row>
    <row r="99" spans="1:7" x14ac:dyDescent="0.2">
      <c r="A99" t="s">
        <v>1247</v>
      </c>
      <c r="B99" s="14">
        <v>28634.433999999994</v>
      </c>
      <c r="C99" s="14">
        <v>491</v>
      </c>
      <c r="E99" t="str">
        <f t="shared" si="4"/>
        <v>Massachusetts</v>
      </c>
      <c r="F99">
        <f t="shared" si="5"/>
        <v>28634.433999999994</v>
      </c>
      <c r="G99">
        <f t="shared" si="6"/>
        <v>491</v>
      </c>
    </row>
    <row r="100" spans="1:7" x14ac:dyDescent="0.2">
      <c r="A100" t="s">
        <v>244</v>
      </c>
      <c r="B100" s="14">
        <v>27451.068999999992</v>
      </c>
      <c r="C100" s="14">
        <v>367</v>
      </c>
      <c r="E100" t="str">
        <f t="shared" si="4"/>
        <v>Delaware</v>
      </c>
      <c r="F100">
        <f t="shared" si="5"/>
        <v>27451.068999999992</v>
      </c>
      <c r="G100">
        <f t="shared" si="6"/>
        <v>367</v>
      </c>
    </row>
    <row r="101" spans="1:7" x14ac:dyDescent="0.2">
      <c r="A101" t="s">
        <v>2741</v>
      </c>
      <c r="B101" s="14">
        <v>23705.523000000001</v>
      </c>
      <c r="C101" s="14">
        <v>420</v>
      </c>
      <c r="E101" t="str">
        <f t="shared" si="4"/>
        <v>Maryland</v>
      </c>
      <c r="F101">
        <f t="shared" si="5"/>
        <v>23705.523000000001</v>
      </c>
      <c r="G101">
        <f t="shared" si="6"/>
        <v>420</v>
      </c>
    </row>
    <row r="102" spans="1:7" x14ac:dyDescent="0.2">
      <c r="A102" t="s">
        <v>1402</v>
      </c>
      <c r="B102" s="14">
        <v>22627.955999999995</v>
      </c>
      <c r="C102" s="14">
        <v>199</v>
      </c>
      <c r="E102" t="str">
        <f t="shared" si="4"/>
        <v>Rhode Island</v>
      </c>
      <c r="F102">
        <f t="shared" si="5"/>
        <v>22627.955999999995</v>
      </c>
      <c r="G102">
        <f t="shared" si="6"/>
        <v>199</v>
      </c>
    </row>
    <row r="103" spans="1:7" x14ac:dyDescent="0.2">
      <c r="A103" t="s">
        <v>596</v>
      </c>
      <c r="B103" s="14">
        <v>22205.149999999998</v>
      </c>
      <c r="C103" s="14">
        <v>252</v>
      </c>
      <c r="E103" t="str">
        <f t="shared" si="4"/>
        <v>Missouri</v>
      </c>
      <c r="F103">
        <f t="shared" si="5"/>
        <v>22205.149999999998</v>
      </c>
      <c r="G103">
        <f t="shared" si="6"/>
        <v>252</v>
      </c>
    </row>
    <row r="104" spans="1:7" x14ac:dyDescent="0.2">
      <c r="A104" t="s">
        <v>649</v>
      </c>
      <c r="B104" s="14">
        <v>19683.39</v>
      </c>
      <c r="C104" s="14">
        <v>247</v>
      </c>
      <c r="E104" t="str">
        <f t="shared" si="4"/>
        <v>Oklahoma</v>
      </c>
      <c r="F104">
        <f t="shared" si="5"/>
        <v>19683.39</v>
      </c>
      <c r="G104">
        <f t="shared" si="6"/>
        <v>247</v>
      </c>
    </row>
    <row r="105" spans="1:7" x14ac:dyDescent="0.2">
      <c r="A105" t="s">
        <v>357</v>
      </c>
      <c r="B105" s="14">
        <v>19510.639999999992</v>
      </c>
      <c r="C105" s="14">
        <v>256</v>
      </c>
      <c r="E105" t="str">
        <f t="shared" si="4"/>
        <v>Alabama</v>
      </c>
      <c r="F105">
        <f t="shared" si="5"/>
        <v>19510.639999999992</v>
      </c>
      <c r="G105">
        <f t="shared" si="6"/>
        <v>256</v>
      </c>
    </row>
    <row r="106" spans="1:7" x14ac:dyDescent="0.2">
      <c r="A106" t="s">
        <v>419</v>
      </c>
      <c r="B106" s="14">
        <v>17431.149999999991</v>
      </c>
      <c r="C106" s="14">
        <v>499</v>
      </c>
      <c r="E106" t="str">
        <f t="shared" si="4"/>
        <v>Oregon</v>
      </c>
      <c r="F106">
        <f t="shared" si="5"/>
        <v>17431.149999999991</v>
      </c>
      <c r="G106">
        <f t="shared" si="6"/>
        <v>499</v>
      </c>
    </row>
    <row r="107" spans="1:7" x14ac:dyDescent="0.2">
      <c r="A107" t="s">
        <v>1395</v>
      </c>
      <c r="B107" s="14">
        <v>16729.101999999999</v>
      </c>
      <c r="C107" s="14">
        <v>168</v>
      </c>
      <c r="E107" t="str">
        <f t="shared" si="4"/>
        <v>Nevada</v>
      </c>
      <c r="F107">
        <f t="shared" si="5"/>
        <v>16729.101999999999</v>
      </c>
      <c r="G107">
        <f t="shared" si="6"/>
        <v>168</v>
      </c>
    </row>
    <row r="108" spans="1:7" x14ac:dyDescent="0.2">
      <c r="A108" t="s">
        <v>748</v>
      </c>
      <c r="B108" s="14">
        <v>13384.356999999996</v>
      </c>
      <c r="C108" s="14">
        <v>281</v>
      </c>
      <c r="E108" t="str">
        <f t="shared" si="4"/>
        <v>Connecticut</v>
      </c>
      <c r="F108">
        <f t="shared" si="5"/>
        <v>13384.356999999996</v>
      </c>
      <c r="G108">
        <f t="shared" si="6"/>
        <v>281</v>
      </c>
    </row>
    <row r="109" spans="1:7" x14ac:dyDescent="0.2">
      <c r="A109" t="s">
        <v>1711</v>
      </c>
      <c r="B109" s="14">
        <v>11678.129999999997</v>
      </c>
      <c r="C109" s="14">
        <v>240</v>
      </c>
      <c r="E109" t="str">
        <f t="shared" si="4"/>
        <v>Arkansas</v>
      </c>
      <c r="F109">
        <f t="shared" si="5"/>
        <v>11678.129999999997</v>
      </c>
      <c r="G109">
        <f t="shared" si="6"/>
        <v>240</v>
      </c>
    </row>
    <row r="110" spans="1:7" x14ac:dyDescent="0.2">
      <c r="A110" t="s">
        <v>120</v>
      </c>
      <c r="B110" s="14">
        <v>11220.055999999999</v>
      </c>
      <c r="C110" s="14">
        <v>219</v>
      </c>
      <c r="E110" t="str">
        <f t="shared" si="4"/>
        <v>Utah</v>
      </c>
      <c r="F110">
        <f t="shared" si="5"/>
        <v>11220.055999999999</v>
      </c>
      <c r="G110">
        <f t="shared" si="6"/>
        <v>219</v>
      </c>
    </row>
    <row r="111" spans="1:7" x14ac:dyDescent="0.2">
      <c r="A111" t="s">
        <v>1491</v>
      </c>
      <c r="B111" s="14">
        <v>10771.34</v>
      </c>
      <c r="C111" s="14">
        <v>221</v>
      </c>
      <c r="E111" t="str">
        <f t="shared" si="4"/>
        <v>Mississippi</v>
      </c>
      <c r="F111">
        <f t="shared" si="5"/>
        <v>10771.34</v>
      </c>
      <c r="G111">
        <f t="shared" si="6"/>
        <v>221</v>
      </c>
    </row>
    <row r="112" spans="1:7" x14ac:dyDescent="0.2">
      <c r="A112" t="s">
        <v>737</v>
      </c>
      <c r="B112" s="14">
        <v>9217.0299999999988</v>
      </c>
      <c r="C112" s="14">
        <v>156</v>
      </c>
      <c r="E112" t="str">
        <f t="shared" si="4"/>
        <v>Louisiana</v>
      </c>
      <c r="F112">
        <f t="shared" si="5"/>
        <v>9217.0299999999988</v>
      </c>
      <c r="G112">
        <f t="shared" si="6"/>
        <v>156</v>
      </c>
    </row>
    <row r="113" spans="1:7" x14ac:dyDescent="0.2">
      <c r="A113" t="s">
        <v>5211</v>
      </c>
      <c r="B113" s="14">
        <v>8929.369999999999</v>
      </c>
      <c r="C113" s="14">
        <v>50</v>
      </c>
      <c r="E113" t="str">
        <f t="shared" si="4"/>
        <v>Vermont</v>
      </c>
      <c r="F113">
        <f t="shared" si="5"/>
        <v>8929.369999999999</v>
      </c>
      <c r="G113">
        <f t="shared" si="6"/>
        <v>50</v>
      </c>
    </row>
    <row r="114" spans="1:7" x14ac:dyDescent="0.2">
      <c r="A114" t="s">
        <v>382</v>
      </c>
      <c r="B114" s="14">
        <v>8481.7099999999991</v>
      </c>
      <c r="C114" s="14">
        <v>172</v>
      </c>
      <c r="E114" t="str">
        <f t="shared" si="4"/>
        <v>South Carolina</v>
      </c>
      <c r="F114">
        <f t="shared" si="5"/>
        <v>8481.7099999999991</v>
      </c>
      <c r="G114">
        <f t="shared" si="6"/>
        <v>172</v>
      </c>
    </row>
    <row r="115" spans="1:7" x14ac:dyDescent="0.2">
      <c r="A115" t="s">
        <v>137</v>
      </c>
      <c r="B115" s="14">
        <v>7464.9299999999985</v>
      </c>
      <c r="C115" s="14">
        <v>136</v>
      </c>
      <c r="E115" t="str">
        <f t="shared" si="4"/>
        <v>Nebraska</v>
      </c>
      <c r="F115">
        <f t="shared" si="5"/>
        <v>7464.9299999999985</v>
      </c>
      <c r="G115">
        <f t="shared" si="6"/>
        <v>136</v>
      </c>
    </row>
    <row r="116" spans="1:7" x14ac:dyDescent="0.2">
      <c r="A116" t="s">
        <v>2700</v>
      </c>
      <c r="B116" s="14">
        <v>7292.5239999999994</v>
      </c>
      <c r="C116" s="14">
        <v>127</v>
      </c>
      <c r="E116" t="str">
        <f t="shared" si="4"/>
        <v>New Hampshire</v>
      </c>
      <c r="F116">
        <f t="shared" si="5"/>
        <v>7292.5239999999994</v>
      </c>
      <c r="G116">
        <f t="shared" si="6"/>
        <v>127</v>
      </c>
    </row>
    <row r="117" spans="1:7" x14ac:dyDescent="0.2">
      <c r="A117" t="s">
        <v>1766</v>
      </c>
      <c r="B117" s="14">
        <v>5589.3519999999971</v>
      </c>
      <c r="C117" s="14">
        <v>56</v>
      </c>
      <c r="E117" t="str">
        <f t="shared" si="4"/>
        <v>Montana</v>
      </c>
      <c r="F117">
        <f t="shared" si="5"/>
        <v>5589.3519999999971</v>
      </c>
      <c r="G117">
        <f t="shared" si="6"/>
        <v>56</v>
      </c>
    </row>
    <row r="118" spans="1:7" x14ac:dyDescent="0.2">
      <c r="A118" t="s">
        <v>668</v>
      </c>
      <c r="B118" s="14">
        <v>4783.521999999999</v>
      </c>
      <c r="C118" s="14">
        <v>151</v>
      </c>
      <c r="E118" t="str">
        <f t="shared" si="4"/>
        <v>New Mexico</v>
      </c>
      <c r="F118">
        <f t="shared" si="5"/>
        <v>4783.521999999999</v>
      </c>
      <c r="G118">
        <f t="shared" si="6"/>
        <v>151</v>
      </c>
    </row>
    <row r="119" spans="1:7" x14ac:dyDescent="0.2">
      <c r="A119" t="s">
        <v>488</v>
      </c>
      <c r="B119" s="14">
        <v>4579.7599999999993</v>
      </c>
      <c r="C119" s="14">
        <v>112</v>
      </c>
      <c r="E119" t="str">
        <f t="shared" si="4"/>
        <v>Iowa</v>
      </c>
      <c r="F119">
        <f t="shared" si="5"/>
        <v>4579.7599999999993</v>
      </c>
      <c r="G119">
        <f t="shared" si="6"/>
        <v>112</v>
      </c>
    </row>
    <row r="120" spans="1:7" x14ac:dyDescent="0.2">
      <c r="A120" t="s">
        <v>6267</v>
      </c>
      <c r="B120" s="14">
        <v>4382.4860000000017</v>
      </c>
      <c r="C120" s="14">
        <v>64</v>
      </c>
      <c r="E120" t="str">
        <f t="shared" si="4"/>
        <v>Idaho</v>
      </c>
      <c r="F120">
        <f t="shared" si="5"/>
        <v>4382.4860000000017</v>
      </c>
      <c r="G120">
        <f t="shared" si="6"/>
        <v>64</v>
      </c>
    </row>
    <row r="121" spans="1:7" x14ac:dyDescent="0.2">
      <c r="A121" t="s">
        <v>4538</v>
      </c>
      <c r="B121" s="14">
        <v>2914.31</v>
      </c>
      <c r="C121" s="14">
        <v>74</v>
      </c>
      <c r="E121" t="str">
        <f t="shared" si="4"/>
        <v>Kansas</v>
      </c>
      <c r="F121">
        <f t="shared" si="5"/>
        <v>2914.31</v>
      </c>
      <c r="G121">
        <f t="shared" si="6"/>
        <v>74</v>
      </c>
    </row>
    <row r="122" spans="1:7" x14ac:dyDescent="0.2">
      <c r="A122" t="s">
        <v>3040</v>
      </c>
      <c r="B122" s="14">
        <v>2865.0199999999995</v>
      </c>
      <c r="C122" s="14">
        <v>40</v>
      </c>
      <c r="E122" t="str">
        <f t="shared" si="4"/>
        <v>District of Columbia</v>
      </c>
      <c r="F122">
        <f t="shared" si="5"/>
        <v>2865.0199999999995</v>
      </c>
      <c r="G122">
        <f t="shared" si="6"/>
        <v>40</v>
      </c>
    </row>
    <row r="123" spans="1:7" x14ac:dyDescent="0.2">
      <c r="A123" t="s">
        <v>8549</v>
      </c>
      <c r="B123" s="14">
        <v>1603.136</v>
      </c>
      <c r="C123" s="14">
        <v>4</v>
      </c>
      <c r="E123" t="str">
        <f t="shared" si="4"/>
        <v>Wyoming</v>
      </c>
      <c r="F123">
        <f t="shared" si="5"/>
        <v>1603.136</v>
      </c>
      <c r="G123">
        <f t="shared" si="6"/>
        <v>4</v>
      </c>
    </row>
    <row r="124" spans="1:7" x14ac:dyDescent="0.2">
      <c r="A124" t="s">
        <v>5333</v>
      </c>
      <c r="B124" s="14">
        <v>1315.5600000000002</v>
      </c>
      <c r="C124" s="14">
        <v>42</v>
      </c>
      <c r="E124" t="str">
        <f t="shared" si="4"/>
        <v>South Dakota</v>
      </c>
      <c r="F124">
        <f t="shared" si="5"/>
        <v>1315.5600000000002</v>
      </c>
      <c r="G124">
        <f t="shared" si="6"/>
        <v>42</v>
      </c>
    </row>
    <row r="125" spans="1:7" x14ac:dyDescent="0.2">
      <c r="A125" t="s">
        <v>5242</v>
      </c>
      <c r="B125" s="14">
        <v>1270.5300000000002</v>
      </c>
      <c r="C125" s="14">
        <v>35</v>
      </c>
      <c r="E125" t="str">
        <f t="shared" si="4"/>
        <v>Maine</v>
      </c>
      <c r="F125">
        <f t="shared" si="5"/>
        <v>1270.5300000000002</v>
      </c>
      <c r="G125">
        <f t="shared" si="6"/>
        <v>35</v>
      </c>
    </row>
    <row r="126" spans="1:7" x14ac:dyDescent="0.2">
      <c r="A126" t="s">
        <v>9733</v>
      </c>
      <c r="B126" s="14">
        <v>1209.8240000000001</v>
      </c>
      <c r="C126" s="14">
        <v>18</v>
      </c>
      <c r="E126" t="str">
        <f t="shared" si="4"/>
        <v>West Virginia</v>
      </c>
      <c r="F126">
        <f t="shared" si="5"/>
        <v>1209.8240000000001</v>
      </c>
      <c r="G126">
        <f t="shared" si="6"/>
        <v>18</v>
      </c>
    </row>
    <row r="127" spans="1:7" x14ac:dyDescent="0.2">
      <c r="A127" t="s">
        <v>7456</v>
      </c>
      <c r="B127" s="14">
        <v>919.91</v>
      </c>
      <c r="C127" s="14">
        <v>30</v>
      </c>
      <c r="E127" t="str">
        <f t="shared" si="4"/>
        <v>North Dakota</v>
      </c>
      <c r="F127">
        <f t="shared" si="5"/>
        <v>919.91</v>
      </c>
      <c r="G127">
        <f t="shared" si="6"/>
        <v>30</v>
      </c>
    </row>
    <row r="128" spans="1:7" x14ac:dyDescent="0.2">
      <c r="A128" t="s">
        <v>10941</v>
      </c>
      <c r="B128" s="14">
        <v>2297200.8603000008</v>
      </c>
      <c r="C128" s="14">
        <v>37873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Source Data</vt:lpstr>
      <vt:lpstr>Dashboard Wireframe 1</vt:lpstr>
      <vt:lpstr>Working_Sheet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Dawson Y Tam</dc:creator>
  <cp:lastModifiedBy>Dawson Y Tam</cp:lastModifiedBy>
  <dcterms:created xsi:type="dcterms:W3CDTF">2025-03-17T15:02:21Z</dcterms:created>
  <dcterms:modified xsi:type="dcterms:W3CDTF">2025-03-18T19:01:50Z</dcterms:modified>
</cp:coreProperties>
</file>