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da4c63ace42b8/Documents/"/>
    </mc:Choice>
  </mc:AlternateContent>
  <xr:revisionPtr revIDLastSave="347" documentId="8_{54845ABA-2B4B-468F-AE83-532351635DB6}" xr6:coauthVersionLast="47" xr6:coauthVersionMax="47" xr10:uidLastSave="{120B3F32-8AF9-48BC-8D52-8E90AFB7297A}"/>
  <bookViews>
    <workbookView xWindow="17940" yWindow="0" windowWidth="19335" windowHeight="15480" xr2:uid="{00000000-000D-0000-FFFF-FFFF00000000}"/>
  </bookViews>
  <sheets>
    <sheet name="Crowdfunding" sheetId="1" r:id="rId1"/>
    <sheet name="Sheet4" sheetId="7" r:id="rId2"/>
    <sheet name="Sheet2" sheetId="6" r:id="rId3"/>
    <sheet name="Sheet3" sheetId="4" r:id="rId4"/>
    <sheet name="Sheet1" sheetId="5" r:id="rId5"/>
  </sheets>
  <definedNames>
    <definedName name="_xlnm._FilterDatabase" localSheetId="0" hidden="1">Crowdfunding!$A$1:$T$1001</definedName>
    <definedName name="_xlnm._FilterDatabase" localSheetId="1" hidden="1">Sheet4!$A$1:$B$1001</definedName>
    <definedName name="_xlchart.v1.0" hidden="1">Sheet4!$B$2:$B$566</definedName>
    <definedName name="_xlchart.v1.1" hidden="1">Sheet4!$E$2:$E$365</definedName>
    <definedName name="_xlchart.v1.2" hidden="1">Sheet4!$E$2:$E$365</definedName>
  </definedNames>
  <calcPr calcId="191029"/>
  <pivotCaches>
    <pivotCache cacheId="0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2" i="7"/>
  <c r="C143" i="7"/>
  <c r="C335" i="7"/>
  <c r="C527" i="7"/>
  <c r="L25" i="7"/>
  <c r="K25" i="7"/>
  <c r="J25" i="7"/>
  <c r="I25" i="7"/>
  <c r="H25" i="7"/>
  <c r="G25" i="7"/>
  <c r="L5" i="7"/>
  <c r="K5" i="7"/>
  <c r="J5" i="7"/>
  <c r="I5" i="7"/>
  <c r="H5" i="7"/>
  <c r="G5" i="7"/>
  <c r="C3" i="7" s="1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E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C385" i="7" l="1"/>
  <c r="C193" i="7"/>
  <c r="C384" i="7"/>
  <c r="C192" i="7"/>
  <c r="C383" i="7"/>
  <c r="C191" i="7"/>
  <c r="C553" i="7"/>
  <c r="C361" i="7"/>
  <c r="C169" i="7"/>
  <c r="C552" i="7"/>
  <c r="C360" i="7"/>
  <c r="C168" i="7"/>
  <c r="C551" i="7"/>
  <c r="C359" i="7"/>
  <c r="C167" i="7"/>
  <c r="C529" i="7"/>
  <c r="C337" i="7"/>
  <c r="C145" i="7"/>
  <c r="C528" i="7"/>
  <c r="C336" i="7"/>
  <c r="C144" i="7"/>
  <c r="C505" i="7"/>
  <c r="C313" i="7"/>
  <c r="C121" i="7"/>
  <c r="C504" i="7"/>
  <c r="C312" i="7"/>
  <c r="C120" i="7"/>
  <c r="C503" i="7"/>
  <c r="C311" i="7"/>
  <c r="C119" i="7"/>
  <c r="C481" i="7"/>
  <c r="C289" i="7"/>
  <c r="C97" i="7"/>
  <c r="C480" i="7"/>
  <c r="C288" i="7"/>
  <c r="C96" i="7"/>
  <c r="C479" i="7"/>
  <c r="C287" i="7"/>
  <c r="C95" i="7"/>
  <c r="C457" i="7"/>
  <c r="C265" i="7"/>
  <c r="C73" i="7"/>
  <c r="C456" i="7"/>
  <c r="C264" i="7"/>
  <c r="C72" i="7"/>
  <c r="C455" i="7"/>
  <c r="C263" i="7"/>
  <c r="C71" i="7"/>
  <c r="C433" i="7"/>
  <c r="C241" i="7"/>
  <c r="C49" i="7"/>
  <c r="C432" i="7"/>
  <c r="C240" i="7"/>
  <c r="C48" i="7"/>
  <c r="C490" i="7"/>
  <c r="C431" i="7"/>
  <c r="C239" i="7"/>
  <c r="C47" i="7"/>
  <c r="C409" i="7"/>
  <c r="C217" i="7"/>
  <c r="C25" i="7"/>
  <c r="C408" i="7"/>
  <c r="C216" i="7"/>
  <c r="C24" i="7"/>
  <c r="C407" i="7"/>
  <c r="C215" i="7"/>
  <c r="C23" i="7"/>
  <c r="C554" i="7"/>
  <c r="C530" i="7"/>
  <c r="C506" i="7"/>
  <c r="C482" i="7"/>
  <c r="C458" i="7"/>
  <c r="C434" i="7"/>
  <c r="C410" i="7"/>
  <c r="C386" i="7"/>
  <c r="C362" i="7"/>
  <c r="C338" i="7"/>
  <c r="C314" i="7"/>
  <c r="C290" i="7"/>
  <c r="C266" i="7"/>
  <c r="C242" i="7"/>
  <c r="C218" i="7"/>
  <c r="C194" i="7"/>
  <c r="C170" i="7"/>
  <c r="C146" i="7"/>
  <c r="C122" i="7"/>
  <c r="C98" i="7"/>
  <c r="C74" i="7"/>
  <c r="C50" i="7"/>
  <c r="C26" i="7"/>
  <c r="C550" i="7"/>
  <c r="C526" i="7"/>
  <c r="C502" i="7"/>
  <c r="C478" i="7"/>
  <c r="C454" i="7"/>
  <c r="C430" i="7"/>
  <c r="C406" i="7"/>
  <c r="C382" i="7"/>
  <c r="C358" i="7"/>
  <c r="C334" i="7"/>
  <c r="C310" i="7"/>
  <c r="C286" i="7"/>
  <c r="C262" i="7"/>
  <c r="C238" i="7"/>
  <c r="C214" i="7"/>
  <c r="C190" i="7"/>
  <c r="C166" i="7"/>
  <c r="C142" i="7"/>
  <c r="C118" i="7"/>
  <c r="C94" i="7"/>
  <c r="C70" i="7"/>
  <c r="C46" i="7"/>
  <c r="C22" i="7"/>
  <c r="C549" i="7"/>
  <c r="C525" i="7"/>
  <c r="C501" i="7"/>
  <c r="C477" i="7"/>
  <c r="C453" i="7"/>
  <c r="C429" i="7"/>
  <c r="C405" i="7"/>
  <c r="C381" i="7"/>
  <c r="C357" i="7"/>
  <c r="C333" i="7"/>
  <c r="C309" i="7"/>
  <c r="C285" i="7"/>
  <c r="C261" i="7"/>
  <c r="C237" i="7"/>
  <c r="C213" i="7"/>
  <c r="C189" i="7"/>
  <c r="C165" i="7"/>
  <c r="C141" i="7"/>
  <c r="C117" i="7"/>
  <c r="C93" i="7"/>
  <c r="C69" i="7"/>
  <c r="C45" i="7"/>
  <c r="C21" i="7"/>
  <c r="C548" i="7"/>
  <c r="C524" i="7"/>
  <c r="C500" i="7"/>
  <c r="C476" i="7"/>
  <c r="C452" i="7"/>
  <c r="C428" i="7"/>
  <c r="C404" i="7"/>
  <c r="C380" i="7"/>
  <c r="C356" i="7"/>
  <c r="C332" i="7"/>
  <c r="C308" i="7"/>
  <c r="C284" i="7"/>
  <c r="C260" i="7"/>
  <c r="C236" i="7"/>
  <c r="C212" i="7"/>
  <c r="C188" i="7"/>
  <c r="C164" i="7"/>
  <c r="C140" i="7"/>
  <c r="C116" i="7"/>
  <c r="C92" i="7"/>
  <c r="C68" i="7"/>
  <c r="C44" i="7"/>
  <c r="C20" i="7"/>
  <c r="C547" i="7"/>
  <c r="C523" i="7"/>
  <c r="C499" i="7"/>
  <c r="C475" i="7"/>
  <c r="C451" i="7"/>
  <c r="C427" i="7"/>
  <c r="C403" i="7"/>
  <c r="C379" i="7"/>
  <c r="C355" i="7"/>
  <c r="C331" i="7"/>
  <c r="C307" i="7"/>
  <c r="C283" i="7"/>
  <c r="C259" i="7"/>
  <c r="C235" i="7"/>
  <c r="C211" i="7"/>
  <c r="C187" i="7"/>
  <c r="C163" i="7"/>
  <c r="C139" i="7"/>
  <c r="C115" i="7"/>
  <c r="C91" i="7"/>
  <c r="C67" i="7"/>
  <c r="C43" i="7"/>
  <c r="C19" i="7"/>
  <c r="C546" i="7"/>
  <c r="C522" i="7"/>
  <c r="C498" i="7"/>
  <c r="C474" i="7"/>
  <c r="C450" i="7"/>
  <c r="C426" i="7"/>
  <c r="C402" i="7"/>
  <c r="C378" i="7"/>
  <c r="C354" i="7"/>
  <c r="C330" i="7"/>
  <c r="C306" i="7"/>
  <c r="C282" i="7"/>
  <c r="C258" i="7"/>
  <c r="C234" i="7"/>
  <c r="C210" i="7"/>
  <c r="C186" i="7"/>
  <c r="C162" i="7"/>
  <c r="C138" i="7"/>
  <c r="C114" i="7"/>
  <c r="C90" i="7"/>
  <c r="C66" i="7"/>
  <c r="C42" i="7"/>
  <c r="C18" i="7"/>
  <c r="C545" i="7"/>
  <c r="C521" i="7"/>
  <c r="C497" i="7"/>
  <c r="C473" i="7"/>
  <c r="C449" i="7"/>
  <c r="C425" i="7"/>
  <c r="C401" i="7"/>
  <c r="C377" i="7"/>
  <c r="C353" i="7"/>
  <c r="C329" i="7"/>
  <c r="C305" i="7"/>
  <c r="C281" i="7"/>
  <c r="C257" i="7"/>
  <c r="C233" i="7"/>
  <c r="C209" i="7"/>
  <c r="C185" i="7"/>
  <c r="C161" i="7"/>
  <c r="C137" i="7"/>
  <c r="C113" i="7"/>
  <c r="C89" i="7"/>
  <c r="C65" i="7"/>
  <c r="C41" i="7"/>
  <c r="C17" i="7"/>
  <c r="C544" i="7"/>
  <c r="C520" i="7"/>
  <c r="C496" i="7"/>
  <c r="C472" i="7"/>
  <c r="C448" i="7"/>
  <c r="C424" i="7"/>
  <c r="C400" i="7"/>
  <c r="C376" i="7"/>
  <c r="C352" i="7"/>
  <c r="C328" i="7"/>
  <c r="C304" i="7"/>
  <c r="C280" i="7"/>
  <c r="C256" i="7"/>
  <c r="C232" i="7"/>
  <c r="C208" i="7"/>
  <c r="C184" i="7"/>
  <c r="C160" i="7"/>
  <c r="C136" i="7"/>
  <c r="C112" i="7"/>
  <c r="C88" i="7"/>
  <c r="C64" i="7"/>
  <c r="C40" i="7"/>
  <c r="C16" i="7"/>
  <c r="C2" i="7"/>
  <c r="C543" i="7"/>
  <c r="C519" i="7"/>
  <c r="C495" i="7"/>
  <c r="C471" i="7"/>
  <c r="C447" i="7"/>
  <c r="C423" i="7"/>
  <c r="C399" i="7"/>
  <c r="C375" i="7"/>
  <c r="C351" i="7"/>
  <c r="C327" i="7"/>
  <c r="C303" i="7"/>
  <c r="C279" i="7"/>
  <c r="C255" i="7"/>
  <c r="C231" i="7"/>
  <c r="C207" i="7"/>
  <c r="C183" i="7"/>
  <c r="C159" i="7"/>
  <c r="C135" i="7"/>
  <c r="C111" i="7"/>
  <c r="C87" i="7"/>
  <c r="C63" i="7"/>
  <c r="C39" i="7"/>
  <c r="C15" i="7"/>
  <c r="C566" i="7"/>
  <c r="C542" i="7"/>
  <c r="C518" i="7"/>
  <c r="C494" i="7"/>
  <c r="C470" i="7"/>
  <c r="C446" i="7"/>
  <c r="C422" i="7"/>
  <c r="C398" i="7"/>
  <c r="C374" i="7"/>
  <c r="C350" i="7"/>
  <c r="C326" i="7"/>
  <c r="C302" i="7"/>
  <c r="C278" i="7"/>
  <c r="C254" i="7"/>
  <c r="C230" i="7"/>
  <c r="C206" i="7"/>
  <c r="C182" i="7"/>
  <c r="C158" i="7"/>
  <c r="C134" i="7"/>
  <c r="C110" i="7"/>
  <c r="C86" i="7"/>
  <c r="C62" i="7"/>
  <c r="C38" i="7"/>
  <c r="C14" i="7"/>
  <c r="C565" i="7"/>
  <c r="C541" i="7"/>
  <c r="C517" i="7"/>
  <c r="C493" i="7"/>
  <c r="C469" i="7"/>
  <c r="C445" i="7"/>
  <c r="C421" i="7"/>
  <c r="C397" i="7"/>
  <c r="C373" i="7"/>
  <c r="C349" i="7"/>
  <c r="C325" i="7"/>
  <c r="C301" i="7"/>
  <c r="C277" i="7"/>
  <c r="C253" i="7"/>
  <c r="C229" i="7"/>
  <c r="C205" i="7"/>
  <c r="C181" i="7"/>
  <c r="C157" i="7"/>
  <c r="C133" i="7"/>
  <c r="C109" i="7"/>
  <c r="C85" i="7"/>
  <c r="C61" i="7"/>
  <c r="C37" i="7"/>
  <c r="C13" i="7"/>
  <c r="C564" i="7"/>
  <c r="C540" i="7"/>
  <c r="C516" i="7"/>
  <c r="C492" i="7"/>
  <c r="C468" i="7"/>
  <c r="C444" i="7"/>
  <c r="C420" i="7"/>
  <c r="C396" i="7"/>
  <c r="C372" i="7"/>
  <c r="C348" i="7"/>
  <c r="C324" i="7"/>
  <c r="C300" i="7"/>
  <c r="C276" i="7"/>
  <c r="C252" i="7"/>
  <c r="C228" i="7"/>
  <c r="C204" i="7"/>
  <c r="C180" i="7"/>
  <c r="C156" i="7"/>
  <c r="C132" i="7"/>
  <c r="C108" i="7"/>
  <c r="C84" i="7"/>
  <c r="C60" i="7"/>
  <c r="C36" i="7"/>
  <c r="C12" i="7"/>
  <c r="C563" i="7"/>
  <c r="C539" i="7"/>
  <c r="C515" i="7"/>
  <c r="C491" i="7"/>
  <c r="C467" i="7"/>
  <c r="C443" i="7"/>
  <c r="C419" i="7"/>
  <c r="C395" i="7"/>
  <c r="C371" i="7"/>
  <c r="C347" i="7"/>
  <c r="C323" i="7"/>
  <c r="C299" i="7"/>
  <c r="C275" i="7"/>
  <c r="C251" i="7"/>
  <c r="C227" i="7"/>
  <c r="C203" i="7"/>
  <c r="C179" i="7"/>
  <c r="C155" i="7"/>
  <c r="C131" i="7"/>
  <c r="C107" i="7"/>
  <c r="C83" i="7"/>
  <c r="C59" i="7"/>
  <c r="C35" i="7"/>
  <c r="C11" i="7"/>
  <c r="C562" i="7"/>
  <c r="C538" i="7"/>
  <c r="C514" i="7"/>
  <c r="C466" i="7"/>
  <c r="C442" i="7"/>
  <c r="C418" i="7"/>
  <c r="C394" i="7"/>
  <c r="C370" i="7"/>
  <c r="C346" i="7"/>
  <c r="C322" i="7"/>
  <c r="C298" i="7"/>
  <c r="C274" i="7"/>
  <c r="C250" i="7"/>
  <c r="C226" i="7"/>
  <c r="C202" i="7"/>
  <c r="C178" i="7"/>
  <c r="C154" i="7"/>
  <c r="C130" i="7"/>
  <c r="C106" i="7"/>
  <c r="C82" i="7"/>
  <c r="C58" i="7"/>
  <c r="C34" i="7"/>
  <c r="C10" i="7"/>
  <c r="C561" i="7"/>
  <c r="C537" i="7"/>
  <c r="C513" i="7"/>
  <c r="C489" i="7"/>
  <c r="C465" i="7"/>
  <c r="C441" i="7"/>
  <c r="C417" i="7"/>
  <c r="C393" i="7"/>
  <c r="C369" i="7"/>
  <c r="C345" i="7"/>
  <c r="C321" i="7"/>
  <c r="C297" i="7"/>
  <c r="C273" i="7"/>
  <c r="C249" i="7"/>
  <c r="C225" i="7"/>
  <c r="C201" i="7"/>
  <c r="C177" i="7"/>
  <c r="C153" i="7"/>
  <c r="C129" i="7"/>
  <c r="C105" i="7"/>
  <c r="C81" i="7"/>
  <c r="C57" i="7"/>
  <c r="C33" i="7"/>
  <c r="C9" i="7"/>
  <c r="C560" i="7"/>
  <c r="C536" i="7"/>
  <c r="C512" i="7"/>
  <c r="C488" i="7"/>
  <c r="C464" i="7"/>
  <c r="C440" i="7"/>
  <c r="C416" i="7"/>
  <c r="C392" i="7"/>
  <c r="C368" i="7"/>
  <c r="C344" i="7"/>
  <c r="C320" i="7"/>
  <c r="C296" i="7"/>
  <c r="C272" i="7"/>
  <c r="C248" i="7"/>
  <c r="C224" i="7"/>
  <c r="C200" i="7"/>
  <c r="C176" i="7"/>
  <c r="C152" i="7"/>
  <c r="C128" i="7"/>
  <c r="C104" i="7"/>
  <c r="C80" i="7"/>
  <c r="C56" i="7"/>
  <c r="C32" i="7"/>
  <c r="C8" i="7"/>
  <c r="C559" i="7"/>
  <c r="C535" i="7"/>
  <c r="C511" i="7"/>
  <c r="C487" i="7"/>
  <c r="C463" i="7"/>
  <c r="C439" i="7"/>
  <c r="C415" i="7"/>
  <c r="C391" i="7"/>
  <c r="C367" i="7"/>
  <c r="C343" i="7"/>
  <c r="C319" i="7"/>
  <c r="C295" i="7"/>
  <c r="C271" i="7"/>
  <c r="C247" i="7"/>
  <c r="C223" i="7"/>
  <c r="C199" i="7"/>
  <c r="C175" i="7"/>
  <c r="C151" i="7"/>
  <c r="C127" i="7"/>
  <c r="C103" i="7"/>
  <c r="C79" i="7"/>
  <c r="C55" i="7"/>
  <c r="C31" i="7"/>
  <c r="C7" i="7"/>
  <c r="C558" i="7"/>
  <c r="C534" i="7"/>
  <c r="C510" i="7"/>
  <c r="C486" i="7"/>
  <c r="C462" i="7"/>
  <c r="C438" i="7"/>
  <c r="C414" i="7"/>
  <c r="C390" i="7"/>
  <c r="C366" i="7"/>
  <c r="C342" i="7"/>
  <c r="C318" i="7"/>
  <c r="C294" i="7"/>
  <c r="C270" i="7"/>
  <c r="C246" i="7"/>
  <c r="C222" i="7"/>
  <c r="C198" i="7"/>
  <c r="C174" i="7"/>
  <c r="C150" i="7"/>
  <c r="C126" i="7"/>
  <c r="C102" i="7"/>
  <c r="C78" i="7"/>
  <c r="C54" i="7"/>
  <c r="C30" i="7"/>
  <c r="C6" i="7"/>
  <c r="C557" i="7"/>
  <c r="C533" i="7"/>
  <c r="C509" i="7"/>
  <c r="C485" i="7"/>
  <c r="C461" i="7"/>
  <c r="C437" i="7"/>
  <c r="C413" i="7"/>
  <c r="C389" i="7"/>
  <c r="C365" i="7"/>
  <c r="C341" i="7"/>
  <c r="C317" i="7"/>
  <c r="C293" i="7"/>
  <c r="C269" i="7"/>
  <c r="C245" i="7"/>
  <c r="C221" i="7"/>
  <c r="C197" i="7"/>
  <c r="C173" i="7"/>
  <c r="C149" i="7"/>
  <c r="C125" i="7"/>
  <c r="C101" i="7"/>
  <c r="C77" i="7"/>
  <c r="C53" i="7"/>
  <c r="C29" i="7"/>
  <c r="C5" i="7"/>
  <c r="C556" i="7"/>
  <c r="C532" i="7"/>
  <c r="C508" i="7"/>
  <c r="C484" i="7"/>
  <c r="C460" i="7"/>
  <c r="C436" i="7"/>
  <c r="C412" i="7"/>
  <c r="C388" i="7"/>
  <c r="C364" i="7"/>
  <c r="C340" i="7"/>
  <c r="C316" i="7"/>
  <c r="C292" i="7"/>
  <c r="C268" i="7"/>
  <c r="C244" i="7"/>
  <c r="C220" i="7"/>
  <c r="C196" i="7"/>
  <c r="C172" i="7"/>
  <c r="C148" i="7"/>
  <c r="C124" i="7"/>
  <c r="C100" i="7"/>
  <c r="C76" i="7"/>
  <c r="C52" i="7"/>
  <c r="C28" i="7"/>
  <c r="C4" i="7"/>
  <c r="C555" i="7"/>
  <c r="C531" i="7"/>
  <c r="C507" i="7"/>
  <c r="C483" i="7"/>
  <c r="C459" i="7"/>
  <c r="C435" i="7"/>
  <c r="C411" i="7"/>
  <c r="C387" i="7"/>
  <c r="C363" i="7"/>
  <c r="C339" i="7"/>
  <c r="C315" i="7"/>
  <c r="C291" i="7"/>
  <c r="C267" i="7"/>
  <c r="C243" i="7"/>
  <c r="C219" i="7"/>
  <c r="C195" i="7"/>
  <c r="C171" i="7"/>
  <c r="C147" i="7"/>
  <c r="C123" i="7"/>
  <c r="C99" i="7"/>
  <c r="C75" i="7"/>
  <c r="C51" i="7"/>
  <c r="C27" i="7"/>
  <c r="G2" i="6"/>
  <c r="F2" i="6"/>
  <c r="H2" i="6"/>
  <c r="E3" i="6"/>
  <c r="G3" i="6" s="1"/>
  <c r="E13" i="6"/>
  <c r="F13" i="6" s="1"/>
  <c r="E12" i="6"/>
  <c r="G12" i="6" s="1"/>
  <c r="E11" i="6"/>
  <c r="F11" i="6" s="1"/>
  <c r="E10" i="6"/>
  <c r="G10" i="6" s="1"/>
  <c r="E9" i="6"/>
  <c r="F9" i="6" s="1"/>
  <c r="E8" i="6"/>
  <c r="G8" i="6" s="1"/>
  <c r="E7" i="6"/>
  <c r="F7" i="6" s="1"/>
  <c r="E6" i="6"/>
  <c r="F6" i="6" s="1"/>
  <c r="E5" i="6"/>
  <c r="F5" i="6" s="1"/>
  <c r="E4" i="6"/>
  <c r="H4" i="6" s="1"/>
  <c r="G4" i="6" l="1"/>
  <c r="F12" i="6"/>
  <c r="G11" i="6"/>
  <c r="H11" i="6"/>
  <c r="F3" i="6"/>
  <c r="F4" i="6"/>
  <c r="H3" i="6"/>
  <c r="H10" i="6"/>
  <c r="F10" i="6"/>
  <c r="H9" i="6"/>
  <c r="G6" i="6"/>
  <c r="G9" i="6"/>
  <c r="H8" i="6"/>
  <c r="G13" i="6"/>
  <c r="F8" i="6"/>
  <c r="H7" i="6"/>
  <c r="G7" i="6"/>
  <c r="H13" i="6"/>
  <c r="H5" i="6"/>
  <c r="G5" i="6"/>
  <c r="H12" i="6"/>
  <c r="H6" i="6"/>
</calcChain>
</file>

<file path=xl/sharedStrings.xml><?xml version="1.0" encoding="utf-8"?>
<sst xmlns="http://schemas.openxmlformats.org/spreadsheetml/2006/main" count="9030" uniqueCount="2116">
  <si>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</si>
  <si>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</si>
  <si>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</si>
  <si>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</si>
  <si>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</si>
  <si>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</si>
  <si>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</si>
  <si>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</si>
  <si>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</si>
  <si>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</si>
  <si>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</si>
  <si>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</si>
  <si>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</si>
  <si>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</si>
  <si>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</si>
  <si>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</si>
  <si>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</si>
  <si>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</si>
  <si>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</si>
  <si>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</si>
  <si>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</si>
  <si>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</si>
  <si>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</si>
  <si>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</si>
  <si>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</si>
  <si>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</si>
  <si>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</si>
  <si>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</si>
  <si>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</si>
  <si>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</si>
  <si>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</si>
  <si>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</si>
  <si>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</si>
  <si>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</si>
  <si>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</si>
  <si>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</si>
  <si>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</si>
  <si>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</si>
  <si>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</si>
  <si>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</si>
  <si>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</si>
  <si>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</si>
  <si>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</si>
  <si>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</si>
  <si>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</si>
  <si>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</si>
  <si>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</si>
  <si>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</si>
  <si>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</si>
  <si>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</si>
  <si>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</si>
  <si>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</si>
  <si>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</si>
  <si>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</si>
  <si>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</si>
  <si>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</si>
  <si>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</si>
  <si>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</si>
  <si>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</si>
  <si>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</si>
  <si>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</si>
  <si>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</si>
  <si>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</si>
  <si>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</si>
  <si>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</si>
  <si>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</si>
  <si>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</si>
  <si>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</si>
  <si>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</si>
  <si>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</si>
  <si>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</si>
  <si>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</si>
  <si>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</si>
  <si>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</si>
  <si>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</si>
  <si>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</si>
  <si>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</si>
  <si>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</si>
  <si>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</si>
  <si>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</si>
  <si>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</si>
  <si>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</si>
  <si>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</si>
  <si>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</si>
  <si>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</si>
  <si>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</si>
  <si>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</si>
  <si>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</si>
  <si>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</si>
  <si>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</si>
  <si>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</si>
  <si>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</si>
  <si>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</si>
  <si>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</si>
  <si>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</si>
  <si>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</si>
  <si>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</si>
  <si>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</si>
  <si>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</si>
  <si>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</si>
  <si>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</si>
  <si>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</si>
  <si>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</si>
  <si>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</si>
  <si>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</si>
  <si>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</si>
  <si>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</si>
  <si>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</si>
  <si>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</si>
  <si>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</si>
  <si>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</si>
  <si>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</si>
  <si>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</si>
  <si>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</si>
  <si>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</si>
  <si>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</si>
  <si>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</si>
  <si>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</si>
  <si>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</si>
  <si>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</si>
  <si>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</si>
  <si>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</si>
  <si>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</si>
  <si>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</si>
  <si>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</si>
  <si>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</si>
  <si>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</si>
  <si>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</si>
  <si>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</si>
  <si>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</si>
  <si>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</si>
  <si>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</si>
  <si>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</si>
  <si>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</si>
  <si>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</si>
  <si>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</si>
  <si>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</si>
  <si>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</si>
  <si>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</si>
  <si>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</si>
  <si>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</si>
  <si>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</si>
  <si>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</si>
  <si>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</si>
  <si>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</si>
  <si>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</si>
  <si>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</si>
  <si>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</si>
  <si>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</si>
  <si>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</si>
  <si>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</si>
  <si>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</si>
  <si>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</si>
  <si>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</si>
  <si>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</si>
  <si>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</si>
  <si>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</si>
  <si>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</si>
  <si>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</si>
  <si>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</si>
  <si>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</si>
  <si>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</si>
  <si>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</si>
  <si>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</si>
  <si>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</si>
  <si>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</si>
  <si>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</si>
  <si>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</si>
  <si>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</si>
  <si>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</si>
  <si>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</si>
  <si>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</si>
  <si>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</si>
  <si>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</si>
  <si>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</si>
  <si>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</si>
  <si>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</si>
  <si>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</si>
  <si>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</si>
  <si>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</si>
  <si>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</si>
  <si>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</si>
  <si>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</si>
  <si>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</si>
  <si>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</si>
  <si>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</si>
  <si>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</si>
  <si>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</si>
  <si>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</si>
  <si>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</si>
  <si>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</si>
  <si>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</si>
  <si>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</si>
  <si>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</si>
  <si>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</si>
  <si>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</si>
  <si>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</si>
  <si>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</si>
  <si>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</si>
  <si>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</si>
  <si>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</si>
  <si>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</si>
  <si>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</si>
  <si>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</si>
  <si>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</si>
  <si>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</si>
  <si>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</si>
  <si>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</si>
  <si>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</si>
  <si>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</si>
  <si>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</si>
  <si>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</si>
  <si>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</si>
  <si>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</si>
  <si>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</si>
  <si>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</si>
  <si>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</si>
  <si>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</si>
  <si>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</si>
  <si>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</si>
  <si>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</si>
  <si>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</si>
  <si>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</si>
  <si>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</si>
  <si>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</si>
  <si>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</si>
  <si>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</si>
  <si>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</si>
  <si>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</si>
  <si>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</si>
  <si>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</si>
  <si>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</si>
  <si>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</si>
  <si>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</si>
  <si>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</si>
  <si>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</si>
  <si>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</si>
  <si>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</si>
  <si>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</si>
  <si>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</si>
  <si>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</si>
  <si>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</si>
  <si>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</si>
  <si>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</si>
  <si>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</si>
  <si>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</si>
  <si>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</si>
  <si>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</si>
  <si>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</si>
  <si>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</si>
  <si>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</si>
  <si>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</si>
  <si>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</si>
  <si>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</si>
  <si>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</si>
  <si>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</si>
  <si>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</si>
  <si>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</si>
  <si>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</si>
  <si>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</si>
  <si>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</si>
  <si>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</si>
  <si>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</si>
  <si>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</si>
  <si>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</si>
  <si>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</si>
  <si>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</si>
  <si>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</si>
  <si>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</si>
  <si>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</si>
  <si>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</si>
  <si>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</si>
  <si>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</si>
  <si>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</si>
  <si>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</si>
  <si>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</si>
  <si>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</si>
  <si>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</si>
  <si>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</si>
  <si>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</si>
  <si>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</si>
  <si>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</si>
  <si>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</si>
  <si>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</si>
  <si>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</si>
  <si>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</si>
  <si>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</si>
  <si>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</si>
  <si>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</si>
  <si>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</si>
  <si>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</si>
  <si>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</si>
  <si>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</si>
  <si>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</si>
  <si>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</si>
  <si>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</si>
  <si>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</si>
  <si>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</si>
  <si>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</si>
  <si>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</si>
  <si>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</si>
  <si>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</si>
  <si>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</si>
  <si>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</si>
  <si>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</si>
  <si>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</si>
  <si>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</si>
  <si>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</si>
  <si>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</si>
  <si>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</si>
  <si>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</si>
  <si>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</si>
  <si>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</si>
  <si>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</si>
  <si>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</si>
  <si>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</si>
  <si>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</si>
  <si>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</si>
  <si>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</si>
  <si>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</si>
  <si>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</si>
  <si>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</si>
  <si>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</si>
  <si>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</si>
  <si>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</si>
  <si>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</si>
  <si>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</si>
  <si>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</si>
  <si>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</si>
  <si>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</si>
  <si>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</si>
  <si>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</si>
  <si>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</si>
  <si>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</si>
  <si>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</si>
  <si>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</si>
  <si>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</si>
  <si>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</si>
  <si>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</si>
  <si>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</si>
  <si>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</si>
  <si>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</si>
  <si>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</si>
  <si>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</si>
  <si>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</si>
  <si>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</si>
  <si>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</si>
  <si>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</si>
  <si>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</si>
  <si>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</si>
  <si>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</si>
  <si>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</si>
  <si>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</si>
  <si>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</si>
  <si>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</si>
  <si>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</si>
  <si>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</si>
  <si>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</si>
  <si>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</si>
  <si>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</si>
  <si>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</si>
  <si>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</si>
  <si>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</si>
  <si>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</si>
  <si>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</si>
  <si>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</si>
  <si>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</si>
  <si>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</si>
  <si>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</si>
  <si>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</si>
  <si>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</si>
  <si>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</si>
  <si>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</si>
  <si>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</si>
  <si>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</si>
  <si>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</si>
  <si>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</si>
  <si>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</si>
  <si>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</si>
  <si>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</si>
  <si>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</si>
  <si>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</si>
  <si>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</si>
  <si>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</si>
  <si>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</si>
  <si>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</si>
  <si>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</si>
  <si>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</si>
  <si>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</si>
  <si>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</si>
  <si>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</si>
  <si>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</si>
  <si>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</si>
  <si>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</si>
  <si>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</si>
  <si>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</si>
  <si>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</si>
  <si>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</si>
  <si>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</si>
  <si>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</si>
  <si>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</si>
  <si>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</si>
  <si>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</si>
  <si>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</si>
  <si>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</si>
  <si>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</si>
  <si>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</si>
  <si>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</si>
  <si>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</si>
  <si>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</si>
  <si>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</si>
  <si>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</si>
  <si>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</si>
  <si>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</si>
  <si>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</si>
  <si>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</si>
  <si>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</si>
  <si>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</si>
  <si>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</si>
  <si>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</si>
  <si>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</si>
  <si>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</si>
  <si>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</si>
  <si>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</si>
  <si>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</si>
  <si>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</si>
  <si>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</si>
  <si>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</si>
  <si>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</si>
  <si>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</si>
  <si>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</si>
  <si>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</si>
  <si>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</si>
  <si>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</si>
  <si>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</si>
  <si>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</si>
  <si>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</si>
  <si>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</si>
  <si>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</si>
  <si>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</si>
  <si>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</si>
  <si>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</si>
  <si>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</si>
  <si>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</si>
  <si>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</si>
  <si>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</si>
  <si>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</si>
  <si>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</si>
  <si>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</si>
  <si>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</si>
  <si>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</si>
  <si>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</si>
  <si>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</si>
  <si>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</si>
  <si>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</si>
  <si>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</si>
  <si>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</si>
  <si>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</si>
  <si>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</si>
  <si>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</si>
  <si>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</si>
  <si>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</si>
  <si>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</si>
  <si>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</si>
  <si>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</si>
  <si>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</si>
  <si>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</si>
  <si>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</si>
  <si>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</si>
  <si>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</si>
  <si>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</si>
  <si>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</si>
  <si>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</si>
  <si>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</si>
  <si>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</si>
  <si>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</si>
  <si>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</si>
  <si>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</si>
  <si>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</si>
  <si>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</si>
  <si>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</si>
  <si>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</si>
  <si>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</si>
  <si>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</si>
  <si>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</si>
  <si>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</si>
  <si>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</si>
  <si>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</si>
  <si>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</si>
  <si>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</si>
  <si>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</si>
  <si>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</si>
  <si>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</si>
  <si>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</si>
  <si>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</si>
  <si>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</si>
  <si>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</si>
  <si>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</si>
  <si>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</si>
  <si>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</si>
  <si>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</si>
  <si>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</si>
  <si>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</si>
  <si>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</si>
  <si>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</si>
  <si>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</si>
  <si>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</si>
  <si>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</si>
  <si>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</si>
  <si>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</si>
  <si>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</si>
  <si>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</si>
  <si>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</si>
  <si>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</si>
  <si>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</si>
  <si>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</si>
  <si>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</si>
  <si>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</si>
  <si>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</si>
  <si>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</si>
  <si>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</si>
  <si>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</si>
  <si>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</si>
  <si>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</si>
  <si>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</si>
  <si>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</si>
  <si>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</si>
  <si>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</si>
  <si>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</si>
  <si>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</si>
  <si>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</si>
  <si>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</si>
  <si>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</si>
  <si>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</si>
  <si>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</si>
  <si>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</si>
  <si>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</si>
  <si>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</si>
  <si>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</si>
  <si>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</si>
  <si>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</si>
  <si>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</si>
  <si>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</si>
  <si>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</si>
  <si>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</si>
  <si>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</si>
  <si>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</si>
  <si>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</si>
  <si>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</si>
  <si>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</si>
  <si>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</si>
  <si>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</si>
  <si>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</si>
  <si>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</si>
  <si>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</si>
  <si>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</si>
  <si>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</si>
  <si>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</si>
  <si>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</si>
  <si>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</si>
  <si>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</si>
  <si>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</si>
  <si>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</si>
  <si>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</si>
  <si>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</si>
  <si>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</si>
  <si>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</si>
  <si>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</si>
  <si>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</si>
  <si>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</si>
  <si>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</si>
  <si>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</si>
  <si>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</si>
  <si>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</si>
  <si>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</si>
  <si>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</si>
  <si>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</si>
  <si>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</si>
  <si>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</si>
  <si>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</si>
  <si>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</si>
  <si>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</si>
  <si>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</si>
  <si>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</si>
  <si>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</si>
  <si>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</si>
  <si>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</si>
  <si>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</si>
  <si>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</si>
  <si>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</si>
  <si>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</si>
  <si>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</si>
  <si>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</si>
  <si>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</si>
  <si>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</si>
  <si>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</si>
  <si>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</si>
  <si>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</si>
  <si>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</si>
  <si>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</si>
  <si>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</si>
  <si>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</si>
  <si>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</si>
  <si>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</si>
  <si>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</si>
  <si>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</si>
  <si>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</si>
  <si>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</si>
  <si>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</si>
  <si>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</si>
  <si>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</si>
  <si>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</si>
  <si>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</si>
  <si>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</si>
  <si>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</si>
  <si>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</si>
  <si>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</si>
  <si>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</si>
  <si>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</si>
  <si>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</si>
  <si>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</si>
  <si>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</si>
  <si>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</si>
  <si>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</si>
  <si>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</si>
  <si>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</si>
  <si>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</si>
  <si>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</si>
  <si>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</si>
  <si>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</si>
  <si>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</si>
  <si>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</si>
  <si>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</si>
  <si>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</si>
  <si>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</si>
  <si>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</si>
  <si>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</si>
  <si>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</si>
  <si>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</si>
  <si>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</si>
  <si>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</si>
  <si>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</si>
  <si>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</si>
  <si>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</si>
  <si>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</si>
  <si>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</si>
  <si>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</si>
  <si>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</si>
  <si>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</si>
  <si>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</si>
  <si>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</si>
  <si>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</si>
  <si>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</si>
  <si>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</si>
  <si>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</si>
  <si>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</si>
  <si>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</si>
  <si>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</si>
  <si>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</si>
  <si>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</si>
  <si>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</si>
  <si>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</si>
  <si>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</si>
  <si>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</si>
  <si>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</si>
  <si>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</si>
  <si>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</si>
  <si>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</si>
  <si>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</si>
  <si>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</si>
  <si>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</si>
  <si>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</si>
  <si>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</si>
  <si>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</si>
  <si>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</si>
  <si>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</si>
  <si>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</si>
  <si>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</si>
  <si>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</si>
  <si>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</si>
  <si>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</si>
  <si>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</si>
  <si>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</si>
  <si>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</si>
  <si>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</si>
  <si>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</si>
  <si>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</si>
  <si>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</si>
  <si>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</si>
  <si>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</si>
  <si>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</si>
  <si>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</si>
  <si>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</si>
  <si>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</si>
  <si>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</si>
  <si>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</si>
  <si>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</si>
  <si>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</si>
  <si>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</si>
  <si>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</si>
  <si>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</si>
  <si>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</si>
  <si>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</si>
  <si>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</si>
  <si>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</si>
  <si>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</si>
  <si>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</si>
  <si>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</si>
  <si>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</si>
  <si>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</si>
  <si>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</si>
  <si>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</si>
  <si>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</si>
  <si>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</si>
  <si>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</si>
  <si>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</si>
  <si>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</si>
  <si>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</si>
  <si>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</si>
  <si>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</si>
  <si>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</si>
  <si>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</si>
  <si>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</si>
  <si>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</si>
  <si>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</si>
  <si>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</si>
  <si>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</si>
  <si>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</si>
  <si>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</si>
  <si>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</si>
  <si>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</si>
  <si>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</si>
  <si>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</si>
  <si>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</si>
  <si>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</si>
  <si>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</si>
  <si>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</si>
  <si>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</si>
  <si>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</si>
  <si>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</si>
  <si>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</si>
  <si>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</si>
  <si>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</si>
  <si>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</si>
  <si>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</si>
  <si>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</si>
  <si>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</si>
  <si>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</si>
  <si>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</si>
  <si>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</si>
  <si>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</si>
  <si>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</si>
  <si>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</si>
  <si>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</si>
  <si>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</si>
  <si>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</si>
  <si>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</si>
  <si>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</si>
  <si>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</si>
  <si>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</si>
  <si>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</si>
  <si>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</si>
  <si>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</si>
  <si>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</si>
  <si>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</si>
  <si>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</si>
  <si>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</si>
  <si>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</si>
  <si>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</si>
  <si>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</si>
  <si>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</si>
  <si>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</si>
  <si>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</si>
  <si>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</si>
  <si>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</si>
  <si>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</si>
  <si>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</si>
  <si>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</si>
  <si>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</si>
  <si>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</si>
  <si>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</si>
  <si>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</si>
  <si>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</si>
  <si>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</si>
  <si>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</si>
  <si>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</si>
  <si>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</si>
  <si>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</si>
  <si>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</si>
  <si>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</si>
  <si>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</si>
  <si>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</si>
  <si>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</si>
  <si>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</si>
  <si>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</si>
  <si>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</si>
  <si>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</si>
  <si>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</si>
  <si>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</si>
  <si>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</si>
  <si>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</si>
  <si>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</si>
  <si>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</si>
  <si>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</si>
  <si>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</si>
  <si>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</si>
  <si>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</si>
  <si>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</si>
  <si>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</si>
  <si>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</si>
  <si>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</si>
  <si>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</si>
  <si>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</si>
  <si>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</si>
  <si>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</si>
  <si>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</si>
  <si>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</si>
  <si>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</si>
  <si>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</si>
  <si>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</si>
  <si>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</si>
  <si>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</si>
  <si>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</si>
  <si>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</si>
  <si>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</si>
  <si>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</si>
  <si>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</si>
  <si>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</si>
  <si>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</si>
  <si>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</si>
  <si>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</si>
  <si>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</si>
  <si>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</si>
  <si>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</si>
  <si>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</si>
  <si>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</si>
  <si>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</si>
  <si>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</si>
  <si>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</si>
  <si>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</si>
  <si>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</si>
  <si>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</si>
  <si>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</si>
  <si>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</si>
  <si>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</si>
  <si>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</si>
  <si>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</si>
  <si>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</si>
  <si>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</si>
  <si>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</si>
  <si>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</si>
  <si>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</si>
  <si>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</si>
  <si>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</si>
  <si>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</si>
  <si>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</si>
  <si>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</si>
  <si>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</si>
  <si>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</si>
  <si>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</si>
  <si>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</si>
  <si>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</si>
  <si>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</si>
  <si>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</si>
  <si>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</si>
  <si>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</si>
  <si>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</si>
  <si>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</si>
  <si>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</si>
  <si>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</si>
  <si>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</si>
  <si>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</si>
  <si>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</si>
  <si>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</si>
  <si>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</si>
  <si>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</si>
  <si>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</si>
  <si>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</si>
  <si>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</si>
  <si>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</si>
  <si>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</si>
  <si>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</si>
  <si>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</si>
  <si>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</si>
  <si>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</si>
  <si>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</si>
  <si>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</si>
  <si>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</si>
  <si>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</si>
  <si>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</si>
  <si>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</si>
  <si>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</si>
  <si>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</si>
  <si>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</si>
  <si>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</si>
  <si>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</si>
  <si>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</si>
  <si>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</si>
  <si>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</si>
  <si>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</si>
  <si>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</si>
  <si>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</si>
  <si>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</si>
  <si>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</si>
  <si>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</si>
  <si>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</si>
  <si>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</si>
  <si>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</si>
  <si>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</si>
  <si>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</si>
  <si>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</si>
  <si>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</si>
  <si>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</si>
  <si>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</si>
  <si>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</si>
  <si>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</si>
  <si>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</si>
  <si>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</si>
  <si>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</si>
  <si>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</si>
  <si>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</si>
  <si>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</si>
  <si>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</si>
  <si>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</si>
  <si>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</si>
  <si>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</si>
  <si>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</si>
  <si>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</si>
  <si>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</si>
  <si>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</si>
  <si>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</si>
  <si>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</si>
  <si>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</si>
  <si>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</si>
  <si>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</si>
  <si>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</si>
  <si>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</si>
  <si>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</si>
  <si>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</si>
  <si>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</si>
  <si>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</si>
  <si>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</si>
  <si>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</si>
  <si>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</si>
  <si>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</si>
  <si>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</si>
  <si>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</si>
  <si>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</si>
  <si>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</si>
  <si>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</si>
  <si>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</si>
  <si>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</si>
  <si>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</si>
  <si>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</si>
  <si>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</si>
  <si>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</si>
  <si>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</si>
  <si>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</si>
  <si>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</si>
  <si>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</si>
  <si>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</si>
  <si>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</si>
  <si>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</si>
  <si>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</si>
  <si>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</si>
  <si>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</si>
  <si>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</si>
  <si>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</si>
  <si>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</si>
  <si>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</si>
  <si>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</si>
  <si>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</si>
  <si>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</si>
  <si>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</si>
  <si>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</si>
  <si>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</si>
  <si>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</si>
  <si>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</si>
  <si>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</si>
  <si>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</si>
  <si>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</si>
  <si>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</si>
  <si>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</si>
  <si>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</si>
  <si>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</si>
  <si>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</si>
  <si>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</si>
  <si>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</si>
  <si>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</si>
  <si>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</si>
  <si>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</si>
  <si>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</si>
  <si>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</si>
  <si>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</si>
  <si>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</si>
  <si>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</si>
  <si>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</si>
  <si>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</si>
  <si>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</si>
  <si>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</si>
  <si>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</si>
  <si>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</si>
  <si>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</si>
  <si>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</si>
  <si>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</si>
  <si>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</si>
  <si>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</si>
  <si>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</si>
  <si>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</si>
  <si>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</si>
  <si>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</si>
  <si>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</si>
  <si>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</si>
  <si>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</si>
  <si>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</si>
  <si>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</si>
  <si>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</si>
  <si>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</si>
  <si>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</si>
  <si>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</si>
  <si>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</si>
  <si>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</si>
  <si>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</si>
  <si>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</si>
  <si>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</si>
  <si>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</si>
  <si>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</si>
  <si>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</si>
  <si>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</si>
  <si>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</si>
  <si>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</si>
  <si>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</si>
  <si>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</si>
  <si>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</si>
  <si>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</si>
  <si>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</si>
  <si>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</si>
  <si>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</si>
  <si>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</si>
  <si>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</si>
  <si>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</si>
  <si>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</si>
  <si>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</si>
  <si>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</si>
  <si>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</si>
  <si>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</si>
  <si>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</si>
  <si>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</si>
  <si>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</si>
  <si>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</si>
  <si>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</si>
  <si>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</si>
  <si>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</si>
  <si>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</si>
  <si>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</si>
  <si>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</si>
  <si>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</si>
  <si>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</si>
  <si>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</si>
  <si>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</si>
  <si>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</si>
  <si>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</si>
  <si>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</si>
  <si>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</si>
  <si>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</si>
  <si>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</si>
  <si>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</si>
  <si>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</si>
  <si>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</si>
  <si>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</si>
  <si>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</si>
  <si>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</si>
  <si>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</si>
  <si>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</si>
  <si>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</si>
  <si>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</si>
  <si>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</si>
  <si>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</si>
  <si>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</si>
  <si>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</si>
  <si>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</si>
  <si>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</si>
  <si>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</si>
  <si>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</si>
  <si>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</si>
  <si>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</si>
  <si>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</si>
  <si>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</si>
  <si>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</si>
  <si>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</si>
  <si>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</si>
  <si>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</si>
  <si>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</si>
  <si>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</si>
  <si>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</si>
  <si>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</si>
  <si>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</si>
  <si>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</si>
  <si>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</si>
  <si>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</si>
  <si>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</si>
  <si>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</si>
  <si>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</si>
  <si>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</si>
  <si>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</si>
  <si>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</si>
  <si>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</si>
  <si>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</si>
  <si>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</si>
  <si>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</si>
  <si>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</si>
  <si>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</si>
  <si>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</si>
  <si>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</si>
  <si>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</si>
  <si>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</si>
  <si>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</si>
  <si>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</si>
  <si>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</si>
  <si>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</si>
  <si>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</si>
  <si>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</si>
  <si>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</si>
  <si>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</si>
  <si>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</si>
  <si>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</si>
  <si>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</si>
  <si>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</si>
  <si>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</si>
  <si>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</si>
  <si>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</si>
  <si>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</si>
  <si>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</si>
  <si>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</si>
  <si>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</si>
  <si>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</si>
  <si>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</si>
  <si>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</si>
  <si>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</si>
  <si>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</si>
  <si>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</si>
  <si>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</si>
  <si>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</si>
  <si>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</si>
  <si>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</si>
  <si>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</si>
  <si>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</si>
  <si>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</si>
  <si>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</si>
  <si>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</si>
  <si>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</si>
  <si>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</si>
  <si>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</si>
  <si>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</si>
  <si>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</si>
  <si>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</si>
  <si>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</si>
  <si>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</si>
  <si>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</si>
  <si>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</si>
  <si>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</si>
  <si>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</si>
  <si>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</si>
  <si>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</si>
  <si>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</si>
  <si>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</si>
  <si>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</si>
  <si>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</si>
  <si>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</si>
  <si>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</si>
  <si>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</si>
  <si>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</si>
  <si>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</si>
  <si>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</si>
  <si>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</si>
  <si>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</si>
  <si>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</si>
  <si>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</si>
  <si>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</si>
  <si>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</si>
  <si>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</si>
  <si>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</si>
  <si>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</si>
  <si>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</si>
  <si>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</si>
  <si>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</si>
  <si>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</si>
  <si>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</si>
  <si>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</si>
  <si>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</si>
  <si>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</si>
  <si>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</si>
  <si>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</si>
  <si>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</si>
  <si>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</si>
  <si>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</si>
  <si>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</si>
  <si>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</si>
  <si>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</si>
  <si>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</si>
  <si>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</si>
  <si>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</si>
  <si>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</si>
  <si>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</si>
  <si>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</si>
  <si>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</si>
  <si>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</si>
  <si>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</si>
  <si>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</si>
  <si>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</si>
  <si>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</si>
  <si>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</si>
  <si>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</si>
  <si>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</si>
  <si>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</si>
  <si>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</si>
  <si>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</si>
  <si>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</si>
  <si>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</si>
  <si>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</si>
  <si>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</si>
  <si>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</si>
  <si>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</si>
  <si>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</si>
  <si>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</si>
  <si>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</si>
  <si>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</si>
  <si>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</si>
  <si>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</si>
  <si>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</si>
  <si>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</si>
  <si>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</si>
  <si>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</si>
  <si>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</si>
  <si>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</si>
  <si>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</si>
  <si>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</si>
  <si>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</si>
  <si>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</si>
  <si>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</si>
  <si>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</si>
  <si>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</si>
  <si>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</si>
  <si>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</si>
  <si>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</si>
  <si>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</si>
  <si>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</si>
  <si>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</si>
  <si>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</si>
  <si>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</si>
  <si>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</si>
  <si>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</si>
  <si>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</si>
  <si>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</si>
  <si>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</si>
  <si>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</si>
  <si>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</si>
  <si>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</si>
  <si>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</si>
  <si>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</si>
  <si>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</si>
  <si>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</si>
  <si>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</si>
  <si>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</si>
  <si>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</si>
  <si>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</si>
  <si>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</si>
  <si>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</si>
  <si>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</si>
  <si>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</si>
  <si>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</si>
  <si>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</si>
  <si>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</si>
  <si>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</si>
  <si>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</si>
  <si>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</si>
  <si>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</si>
  <si>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</si>
  <si>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</si>
  <si>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</si>
  <si>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</si>
  <si>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</si>
  <si>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</si>
  <si>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</si>
  <si>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</si>
  <si>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</si>
  <si>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</si>
  <si>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</si>
  <si>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</si>
  <si>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</si>
  <si>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</si>
  <si>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</si>
  <si>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</si>
  <si>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</si>
  <si>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</si>
  <si>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</si>
  <si>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</si>
  <si>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</si>
  <si>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</si>
  <si>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</si>
  <si>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</si>
  <si>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</si>
  <si>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</si>
  <si>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</si>
  <si>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</si>
  <si>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</si>
  <si>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</si>
  <si>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</si>
  <si>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</si>
  <si>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</si>
  <si>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</si>
  <si>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</si>
  <si>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</si>
  <si>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</si>
  <si>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</si>
  <si>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</si>
  <si>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</si>
  <si>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</si>
  <si>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</si>
  <si>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</si>
  <si>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</si>
  <si>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</si>
  <si>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</si>
  <si>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</si>
  <si>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</si>
  <si>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</si>
  <si>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</si>
  <si>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</si>
  <si>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</si>
  <si>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</si>
  <si>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</si>
  <si>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</si>
  <si>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</si>
  <si>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</si>
  <si>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</si>
  <si>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</si>
  <si>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</si>
  <si>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</si>
  <si>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</si>
  <si>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</si>
  <si>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</si>
  <si>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</si>
  <si>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</si>
  <si>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</si>
  <si>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</si>
  <si>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</si>
  <si>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</si>
  <si>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</si>
  <si>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</si>
  <si>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</si>
  <si>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</si>
  <si>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</si>
  <si>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</si>
  <si>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</si>
  <si>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</si>
  <si>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</si>
  <si>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</si>
  <si>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</si>
  <si>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</si>
  <si>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</si>
  <si>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</si>
  <si>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</si>
  <si>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</si>
  <si>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</si>
  <si>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</si>
  <si>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</si>
  <si>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</si>
  <si>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</si>
  <si>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</si>
  <si>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</si>
  <si>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</si>
  <si>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</si>
  <si>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</si>
  <si>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</si>
  <si>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</si>
  <si>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</si>
  <si>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</si>
  <si>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</si>
  <si>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</si>
  <si>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</si>
  <si>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</si>
  <si>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</si>
  <si>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</si>
  <si>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</si>
  <si>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</si>
  <si>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</si>
  <si>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</si>
  <si>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</si>
  <si>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</si>
  <si>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</si>
  <si>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</si>
  <si>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</si>
  <si>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</si>
  <si>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</si>
  <si>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</si>
  <si>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</si>
  <si>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</si>
  <si>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</si>
  <si>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</si>
  <si>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</si>
  <si>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</si>
  <si>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</si>
  <si>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</si>
  <si>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</si>
  <si>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</si>
  <si>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</si>
  <si>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</si>
  <si>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</si>
  <si>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</si>
  <si>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</si>
  <si>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</si>
  <si>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</si>
  <si>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</si>
  <si>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</si>
  <si>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</si>
  <si>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</si>
  <si>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</si>
  <si>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</si>
  <si>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</si>
  <si>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</si>
  <si>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</si>
  <si>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</si>
  <si>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</si>
  <si>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</si>
  <si>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</si>
  <si>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</si>
  <si>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</si>
  <si>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</si>
  <si>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</si>
  <si>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</si>
  <si>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</si>
  <si>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</si>
  <si>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</si>
  <si>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</si>
  <si>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</si>
  <si>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</si>
  <si>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</si>
  <si>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</si>
  <si>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</si>
  <si>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</si>
  <si>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</si>
  <si>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</si>
  <si>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</si>
  <si>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</si>
  <si>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</si>
  <si>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</si>
  <si>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</si>
  <si>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</si>
  <si>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</si>
  <si>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</si>
  <si>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</si>
  <si>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</si>
  <si>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</si>
  <si>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</si>
  <si>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</si>
  <si>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</si>
  <si>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</si>
  <si>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</si>
  <si>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</si>
  <si>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</si>
  <si>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</si>
  <si>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</si>
  <si>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</si>
  <si>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</si>
  <si>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</si>
  <si>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</si>
  <si>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</si>
  <si>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</si>
  <si>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</si>
  <si>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</si>
  <si>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</si>
  <si>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</si>
  <si>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</si>
  <si>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</si>
  <si>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</si>
  <si>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</si>
  <si>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</si>
  <si>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</si>
  <si>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</si>
  <si>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</si>
  <si>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</si>
  <si>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</si>
  <si>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</si>
  <si>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</si>
  <si>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</si>
  <si>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</si>
  <si>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</si>
  <si>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</si>
  <si>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</si>
  <si>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</si>
  <si>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</si>
  <si>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</si>
  <si>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</si>
  <si>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</si>
  <si>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</si>
  <si>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</si>
  <si>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</si>
  <si>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</si>
  <si>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</si>
  <si>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</si>
  <si>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</si>
  <si>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</si>
  <si>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</si>
  <si>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</si>
  <si>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</si>
  <si>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</si>
  <si>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</si>
  <si>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</si>
  <si>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</si>
  <si>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</si>
  <si>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</si>
  <si>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</si>
  <si>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</si>
  <si>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</si>
  <si>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</si>
  <si>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</si>
  <si>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</si>
  <si>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</si>
  <si>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</si>
  <si>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</si>
  <si>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</si>
  <si>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</si>
  <si>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</si>
  <si>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</si>
  <si>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</si>
  <si>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</si>
  <si>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</si>
  <si>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</si>
  <si>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</si>
  <si>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</si>
  <si>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</si>
  <si>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</si>
  <si>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</si>
  <si>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</si>
  <si>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</si>
  <si>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</si>
  <si>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</si>
  <si>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</si>
  <si>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</si>
  <si>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</si>
  <si>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</si>
  <si>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</si>
  <si>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</si>
  <si>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</si>
  <si>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</si>
  <si>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</si>
  <si>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</si>
  <si>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</si>
  <si>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</si>
  <si>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</si>
  <si>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</si>
  <si>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</si>
  <si>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</si>
  <si>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</si>
  <si>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</si>
  <si>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</si>
  <si>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</si>
  <si>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</si>
  <si>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</si>
  <si>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</si>
  <si>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</si>
  <si>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</si>
  <si>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</si>
  <si>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</si>
  <si>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</si>
  <si>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</si>
  <si>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</si>
  <si>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</si>
  <si>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</si>
  <si>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</si>
  <si>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</si>
  <si>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</si>
  <si>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</si>
  <si>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</si>
  <si>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</si>
  <si>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</si>
  <si>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</si>
  <si>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</si>
  <si>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</si>
  <si>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</si>
  <si>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</si>
  <si>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</si>
  <si>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</si>
  <si>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</si>
  <si>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</si>
  <si>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</si>
  <si>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</si>
  <si>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</si>
  <si>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</si>
  <si>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</si>
  <si>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</si>
  <si>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</si>
  <si>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</si>
  <si>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</si>
  <si>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</si>
  <si>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</si>
  <si>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</si>
  <si>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</si>
  <si>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</si>
  <si>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</si>
  <si>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</si>
  <si>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</si>
  <si>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</si>
  <si>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</si>
  <si>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</si>
  <si>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</si>
  <si>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</si>
  <si>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</si>
  <si>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</si>
  <si>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</si>
  <si>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</si>
  <si>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</si>
  <si>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</si>
  <si>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</si>
  <si>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</si>
  <si>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</si>
  <si>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</si>
  <si>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</si>
  <si>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</si>
  <si>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</si>
  <si>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</si>
  <si>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</si>
  <si>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</si>
  <si>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</si>
  <si>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</si>
  <si>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</si>
  <si>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</si>
  <si>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</si>
  <si>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</si>
  <si>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</si>
  <si>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</si>
  <si>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</si>
  <si>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</si>
  <si>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</si>
  <si>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</si>
  <si>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</si>
  <si>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</si>
  <si>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</si>
  <si>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</si>
  <si>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</si>
  <si>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</si>
  <si>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</si>
  <si>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</si>
  <si>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</si>
  <si>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</si>
  <si>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</si>
  <si>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</si>
  <si>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</si>
  <si>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</si>
  <si>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</si>
  <si>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</si>
  <si>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</si>
  <si>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</si>
  <si>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</si>
  <si>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</si>
  <si>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</si>
  <si>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</si>
  <si>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</si>
  <si>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</si>
  <si>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</si>
  <si>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</si>
  <si>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</si>
  <si>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</si>
  <si>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</si>
  <si>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</si>
  <si>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</si>
  <si>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</si>
  <si>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</si>
  <si>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</si>
  <si>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</si>
  <si>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</si>
  <si>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</si>
  <si>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</si>
  <si>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</si>
  <si>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</si>
  <si>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</si>
  <si>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</si>
  <si>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</si>
  <si>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</si>
  <si>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</si>
  <si>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</si>
  <si>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</si>
  <si>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</si>
  <si>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</si>
  <si>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</si>
  <si>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</si>
  <si>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</si>
  <si>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</si>
  <si>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</si>
  <si>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</si>
  <si>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</si>
  <si>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</si>
  <si>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</si>
  <si>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</si>
  <si>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</si>
  <si>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</si>
  <si>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</si>
  <si>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</si>
  <si>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</si>
  <si>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</si>
  <si>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</si>
  <si>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</si>
  <si>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</si>
  <si>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</si>
  <si>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</si>
  <si>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</si>
  <si>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</si>
  <si>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</si>
  <si>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</si>
  <si>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</si>
  <si>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</si>
  <si>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</si>
  <si>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</si>
  <si>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</si>
  <si>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</si>
  <si>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</si>
  <si>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</si>
  <si>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</si>
  <si>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</si>
  <si>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</si>
  <si>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</si>
  <si>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</si>
  <si>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</si>
  <si>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</si>
  <si>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</si>
  <si>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</si>
  <si>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</si>
  <si>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</si>
  <si>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</si>
  <si>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</si>
  <si>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</si>
  <si>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</si>
  <si>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</si>
  <si>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</si>
  <si>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</si>
  <si>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</si>
  <si>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</si>
  <si>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</si>
  <si>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</si>
  <si>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</si>
  <si>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</si>
  <si>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</si>
  <si>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</si>
  <si>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</si>
  <si>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</si>
  <si>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</si>
  <si>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</si>
  <si>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</si>
  <si>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</si>
  <si>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</si>
  <si>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</si>
  <si>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</si>
  <si>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</si>
  <si>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</si>
  <si>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</si>
  <si>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</si>
  <si>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</si>
  <si>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</si>
  <si>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</si>
  <si>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</si>
  <si>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</si>
  <si>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</si>
  <si>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</si>
  <si>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</si>
  <si>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</si>
  <si>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</si>
  <si>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</si>
  <si>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</si>
  <si>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</si>
  <si>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</si>
  <si>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</si>
  <si>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</si>
  <si>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</si>
  <si>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</si>
  <si>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</si>
  <si>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</si>
  <si>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</si>
  <si>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</si>
  <si>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</si>
  <si>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</si>
  <si>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</si>
  <si>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</si>
  <si>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</si>
  <si>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</si>
  <si>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</si>
  <si>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</si>
  <si>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</si>
  <si>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</si>
  <si>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</si>
  <si>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</si>
  <si>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</si>
  <si>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</si>
  <si>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</si>
  <si>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</si>
  <si>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</si>
  <si>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</si>
  <si>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</si>
  <si>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</si>
  <si>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</si>
  <si>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</si>
  <si>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</si>
  <si>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</si>
  <si>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</si>
  <si>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</si>
  <si>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</si>
  <si>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</si>
  <si>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</si>
  <si>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</si>
  <si>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</si>
  <si>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</si>
  <si>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</si>
  <si>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</si>
  <si>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</si>
  <si>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</si>
  <si>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</si>
  <si>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</si>
  <si>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</si>
  <si>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</si>
  <si>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</si>
  <si>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</si>
  <si>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</si>
  <si>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</si>
  <si>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</si>
  <si>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</si>
  <si>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</si>
  <si>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</si>
  <si>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</si>
  <si>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</si>
  <si>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</si>
  <si>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</si>
  <si>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</si>
  <si>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</si>
  <si>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</si>
  <si>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</si>
  <si>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</si>
  <si>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</si>
  <si>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</si>
  <si>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</si>
  <si>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</si>
  <si>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</si>
  <si>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</si>
  <si>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</si>
  <si>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</si>
  <si>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</si>
  <si>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</si>
  <si>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</si>
  <si>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</si>
  <si>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</si>
  <si>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</si>
  <si>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</si>
  <si>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</si>
  <si>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</si>
  <si>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</si>
  <si>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</si>
  <si>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</si>
  <si>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</si>
  <si>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</si>
  <si>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</si>
  <si>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</si>
  <si>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</si>
  <si>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</si>
  <si>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</si>
  <si>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</si>
  <si>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</si>
  <si>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</si>
  <si>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</si>
  <si>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</si>
  <si>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</si>
  <si>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</si>
  <si>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</si>
  <si>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</si>
  <si>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</si>
  <si>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</si>
  <si>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</si>
  <si>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</si>
  <si>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</si>
  <si>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</si>
  <si>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</si>
  <si>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</si>
  <si>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</si>
  <si>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</si>
  <si>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</si>
  <si>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</si>
  <si>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</si>
  <si>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</si>
  <si>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</si>
  <si>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</si>
  <si>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</si>
  <si>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</si>
  <si>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</si>
  <si>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</si>
  <si>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</si>
  <si>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</si>
  <si>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</si>
  <si>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</si>
  <si>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</si>
  <si>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</si>
  <si>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</si>
  <si>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</si>
  <si>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</si>
  <si>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</si>
  <si>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</si>
  <si>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</si>
  <si>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</si>
  <si>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</si>
  <si>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</si>
  <si>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</si>
  <si>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</si>
  <si>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</si>
  <si>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</si>
  <si>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</si>
  <si>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</si>
  <si>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</si>
  <si>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</si>
  <si>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</si>
  <si>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</si>
  <si>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</si>
  <si>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</si>
  <si>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</si>
  <si>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</si>
  <si>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</si>
  <si>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</si>
  <si>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</si>
  <si>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</si>
  <si>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</si>
  <si>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</si>
  <si>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</si>
  <si>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</si>
  <si>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</si>
  <si>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</si>
  <si>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</si>
  <si>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</si>
  <si>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</si>
  <si>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</si>
  <si>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</si>
  <si>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</si>
  <si>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</si>
  <si>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</si>
  <si>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</si>
  <si>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</si>
  <si>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</si>
  <si>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</si>
  <si>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</si>
  <si>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</si>
  <si>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</si>
  <si>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</si>
  <si>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</si>
  <si>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</si>
  <si>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</si>
  <si>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</si>
  <si>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</si>
  <si>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</si>
  <si>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</si>
  <si>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</si>
  <si>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</si>
  <si>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</si>
  <si>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</si>
  <si>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</si>
  <si>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</si>
  <si>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</si>
  <si>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</si>
  <si>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</si>
  <si>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</si>
  <si>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</si>
  <si>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</si>
  <si>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</si>
  <si>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</si>
  <si>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</si>
  <si>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</si>
  <si>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</si>
  <si>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</si>
  <si>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</si>
  <si>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</si>
  <si>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</si>
  <si>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</si>
  <si>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</si>
  <si>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</si>
  <si>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</si>
  <si>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</si>
  <si>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</si>
  <si>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</si>
  <si>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</si>
  <si>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</si>
  <si>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</si>
  <si>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</si>
  <si>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</si>
  <si>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</si>
  <si>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</si>
  <si>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</si>
  <si>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</si>
  <si>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</si>
  <si>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</si>
  <si>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</si>
  <si>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</si>
  <si>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</si>
  <si>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</si>
  <si>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</si>
  <si>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</si>
  <si>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</si>
  <si>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</si>
  <si>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</si>
  <si>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</si>
  <si>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</si>
  <si>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</si>
  <si>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</si>
  <si>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</si>
  <si>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</si>
  <si>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</si>
  <si>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</si>
  <si>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</si>
  <si>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</si>
  <si>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</si>
  <si>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</si>
  <si>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</si>
  <si>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</si>
  <si>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</si>
  <si>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</si>
  <si>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</si>
  <si>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</si>
  <si>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</si>
  <si>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</si>
  <si>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</si>
  <si>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</si>
  <si>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</si>
  <si>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</si>
  <si>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</si>
  <si>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</si>
  <si>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</si>
  <si>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</si>
  <si>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</si>
  <si>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</si>
  <si>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</si>
  <si>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</si>
  <si>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</si>
  <si>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</si>
  <si>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</si>
  <si>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</si>
  <si>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</si>
  <si>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</si>
  <si>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</si>
  <si>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</si>
  <si>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</si>
  <si>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</si>
  <si>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</si>
  <si>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</si>
  <si>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</si>
  <si>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</si>
  <si>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</si>
  <si>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</si>
  <si>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</si>
  <si>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</si>
  <si>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</si>
  <si>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</si>
  <si>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</si>
  <si>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</si>
  <si>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</si>
  <si>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</si>
  <si>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</si>
  <si>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</si>
  <si>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</si>
  <si>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</si>
  <si>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</si>
  <si>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</si>
  <si>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</si>
  <si>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</si>
  <si>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</si>
  <si>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</si>
  <si>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</si>
  <si>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</si>
  <si>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</si>
  <si>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Parent Category</t>
  </si>
  <si>
    <t>Date Created Conversion</t>
  </si>
  <si>
    <t>Date Ended Conversion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</si>
  <si>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</si>
  <si>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</si>
  <si>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</si>
  <si>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</si>
  <si>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</si>
  <si>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</si>
  <si>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</si>
  <si>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</si>
  <si>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</si>
  <si>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</si>
  <si>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</si>
  <si>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</si>
  <si>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Years2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</si>
  <si>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</si>
  <si>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</si>
  <si>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</si>
  <si>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</si>
  <si>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</si>
  <si>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</si>
  <si>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</si>
  <si>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</si>
  <si>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</si>
  <si>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</si>
  <si>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</si>
  <si>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</si>
  <si>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</si>
  <si>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</si>
  <si>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</si>
  <si>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</si>
  <si>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</si>
  <si>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</si>
  <si>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</si>
  <si>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</si>
  <si>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</si>
  <si>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Backers count</t>
  </si>
  <si>
    <t>Mean</t>
  </si>
  <si>
    <t>Median</t>
  </si>
  <si>
    <t>Minimum</t>
  </si>
  <si>
    <t>Maximum</t>
  </si>
  <si>
    <t>Variance</t>
  </si>
  <si>
    <t>Unsuccessful Campaigns</t>
  </si>
  <si>
    <t>Successful Campaign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</si>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</sst>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0" fillId="0" borderId="0" xfId="42" applyFont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of 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xVal>
          <c:yVal>
            <c:numRef>
              <c:f>Sheet4!$C$2:$C$566</c:f>
              <c:numCache>
                <c:formatCode>General</c:formatCode>
                <c:ptCount val="565"/>
                <c:pt idx="0">
                  <c:v>2.7122160648285426E-4</c:v>
                </c:pt>
                <c:pt idx="1">
                  <c:v>2.8431128986233811E-4</c:v>
                </c:pt>
                <c:pt idx="2">
                  <c:v>2.7308231649290747E-4</c:v>
                </c:pt>
                <c:pt idx="3">
                  <c:v>2.7901920205375158E-4</c:v>
                </c:pt>
                <c:pt idx="4">
                  <c:v>2.7825568652934594E-4</c:v>
                </c:pt>
                <c:pt idx="5">
                  <c:v>2.6398050988152462E-4</c:v>
                </c:pt>
                <c:pt idx="6">
                  <c:v>2.642282940248234E-4</c:v>
                </c:pt>
                <c:pt idx="7">
                  <c:v>2.9988561422202633E-4</c:v>
                </c:pt>
                <c:pt idx="8">
                  <c:v>2.8720225000870614E-4</c:v>
                </c:pt>
                <c:pt idx="9">
                  <c:v>3.1491129747862015E-4</c:v>
                </c:pt>
                <c:pt idx="10">
                  <c:v>2.693305692036654E-4</c:v>
                </c:pt>
                <c:pt idx="11">
                  <c:v>1.1191171148296375E-4</c:v>
                </c:pt>
                <c:pt idx="12">
                  <c:v>2.7180637415169328E-4</c:v>
                </c:pt>
                <c:pt idx="13">
                  <c:v>1.7564136302261651E-4</c:v>
                </c:pt>
                <c:pt idx="14">
                  <c:v>2.6376878942880932E-4</c:v>
                </c:pt>
                <c:pt idx="15">
                  <c:v>2.6777233164627337E-4</c:v>
                </c:pt>
                <c:pt idx="16">
                  <c:v>2.7891052213008195E-4</c:v>
                </c:pt>
                <c:pt idx="17">
                  <c:v>4.7051898260466015E-7</c:v>
                </c:pt>
                <c:pt idx="18">
                  <c:v>2.7203944641718877E-4</c:v>
                </c:pt>
                <c:pt idx="19">
                  <c:v>2.1397700805695231E-4</c:v>
                </c:pt>
                <c:pt idx="20">
                  <c:v>2.5347390636345715E-4</c:v>
                </c:pt>
                <c:pt idx="21">
                  <c:v>2.6509216346723218E-4</c:v>
                </c:pt>
                <c:pt idx="22">
                  <c:v>2.6837393161638405E-4</c:v>
                </c:pt>
                <c:pt idx="23">
                  <c:v>2.7581476122152672E-4</c:v>
                </c:pt>
                <c:pt idx="24">
                  <c:v>2.6558342651458868E-4</c:v>
                </c:pt>
                <c:pt idx="25">
                  <c:v>2.7847448877765032E-4</c:v>
                </c:pt>
                <c:pt idx="26">
                  <c:v>4.03889390551885E-8</c:v>
                </c:pt>
                <c:pt idx="27">
                  <c:v>2.6398050988152462E-4</c:v>
                </c:pt>
                <c:pt idx="28">
                  <c:v>2.6323461052016615E-4</c:v>
                </c:pt>
                <c:pt idx="29">
                  <c:v>2.7016157777521449E-4</c:v>
                </c:pt>
                <c:pt idx="30">
                  <c:v>1.4466532931702416E-4</c:v>
                </c:pt>
                <c:pt idx="31">
                  <c:v>2.8687999668705106E-4</c:v>
                </c:pt>
                <c:pt idx="32">
                  <c:v>2.7704298897200257E-4</c:v>
                </c:pt>
                <c:pt idx="33">
                  <c:v>2.6801331110283636E-4</c:v>
                </c:pt>
                <c:pt idx="34">
                  <c:v>2.7192297011000835E-4</c:v>
                </c:pt>
                <c:pt idx="35">
                  <c:v>2.7615125816082999E-4</c:v>
                </c:pt>
                <c:pt idx="36">
                  <c:v>2.772646419744031E-4</c:v>
                </c:pt>
                <c:pt idx="37">
                  <c:v>2.676516727867568E-4</c:v>
                </c:pt>
                <c:pt idx="38">
                  <c:v>2.6451195225204674E-4</c:v>
                </c:pt>
                <c:pt idx="39">
                  <c:v>2.8137650117689134E-4</c:v>
                </c:pt>
                <c:pt idx="40">
                  <c:v>2.7999137071406215E-4</c:v>
                </c:pt>
                <c:pt idx="41">
                  <c:v>1.2575962765614655E-5</c:v>
                </c:pt>
                <c:pt idx="42">
                  <c:v>2.8105887809405623E-4</c:v>
                </c:pt>
                <c:pt idx="43">
                  <c:v>1.3844383646700601E-4</c:v>
                </c:pt>
                <c:pt idx="44">
                  <c:v>2.6122715712313194E-4</c:v>
                </c:pt>
                <c:pt idx="45">
                  <c:v>2.5842450151127017E-4</c:v>
                </c:pt>
                <c:pt idx="46">
                  <c:v>2.6273523823672505E-4</c:v>
                </c:pt>
                <c:pt idx="47">
                  <c:v>2.6235961269656128E-4</c:v>
                </c:pt>
                <c:pt idx="48">
                  <c:v>2.7262002631097472E-4</c:v>
                </c:pt>
                <c:pt idx="49">
                  <c:v>2.8947449149048266E-4</c:v>
                </c:pt>
                <c:pt idx="50">
                  <c:v>2.675309014413759E-4</c:v>
                </c:pt>
                <c:pt idx="51">
                  <c:v>2.9658941184232618E-4</c:v>
                </c:pt>
                <c:pt idx="52">
                  <c:v>2.7377209955685878E-4</c:v>
                </c:pt>
                <c:pt idx="53">
                  <c:v>2.9346689469936135E-4</c:v>
                </c:pt>
                <c:pt idx="54">
                  <c:v>2.6059444008757153E-4</c:v>
                </c:pt>
                <c:pt idx="55">
                  <c:v>2.7637495563913994E-4</c:v>
                </c:pt>
                <c:pt idx="56">
                  <c:v>2.658284045713067E-4</c:v>
                </c:pt>
                <c:pt idx="57">
                  <c:v>2.6373230015737115E-4</c:v>
                </c:pt>
                <c:pt idx="58">
                  <c:v>3.0304188322431393E-4</c:v>
                </c:pt>
                <c:pt idx="59">
                  <c:v>2.7377209955685878E-4</c:v>
                </c:pt>
                <c:pt idx="60">
                  <c:v>2.5492074808685061E-4</c:v>
                </c:pt>
                <c:pt idx="61">
                  <c:v>1.5914848430278162E-4</c:v>
                </c:pt>
                <c:pt idx="62">
                  <c:v>2.658284045713067E-4</c:v>
                </c:pt>
                <c:pt idx="63">
                  <c:v>2.7192297011000835E-4</c:v>
                </c:pt>
                <c:pt idx="64">
                  <c:v>2.7192297011000835E-4</c:v>
                </c:pt>
                <c:pt idx="65">
                  <c:v>2.9003631615411572E-4</c:v>
                </c:pt>
                <c:pt idx="66">
                  <c:v>2.2107353127579334E-4</c:v>
                </c:pt>
                <c:pt idx="67">
                  <c:v>2.6360803621428794E-4</c:v>
                </c:pt>
                <c:pt idx="68">
                  <c:v>2.6992472720164493E-4</c:v>
                </c:pt>
                <c:pt idx="69">
                  <c:v>2.6248492521075166E-4</c:v>
                </c:pt>
                <c:pt idx="70">
                  <c:v>2.6210867669523174E-4</c:v>
                </c:pt>
                <c:pt idx="71">
                  <c:v>3.1206001784097568E-4</c:v>
                </c:pt>
                <c:pt idx="72">
                  <c:v>2.9231835799014118E-4</c:v>
                </c:pt>
                <c:pt idx="73">
                  <c:v>2.6801331110283636E-4</c:v>
                </c:pt>
                <c:pt idx="74">
                  <c:v>2.6741001781149982E-4</c:v>
                </c:pt>
                <c:pt idx="75">
                  <c:v>2.840775110617161E-4</c:v>
                </c:pt>
                <c:pt idx="76">
                  <c:v>2.60086450205772E-4</c:v>
                </c:pt>
                <c:pt idx="77">
                  <c:v>2.7075165872881884E-4</c:v>
                </c:pt>
                <c:pt idx="78">
                  <c:v>2.4046009834680063E-4</c:v>
                </c:pt>
                <c:pt idx="79">
                  <c:v>3.1479552004069858E-4</c:v>
                </c:pt>
                <c:pt idx="80">
                  <c:v>2.6348366649037218E-4</c:v>
                </c:pt>
                <c:pt idx="81">
                  <c:v>2.7377209955685878E-4</c:v>
                </c:pt>
                <c:pt idx="82">
                  <c:v>3.0527037251656996E-4</c:v>
                </c:pt>
                <c:pt idx="83">
                  <c:v>1.4295846439685229E-4</c:v>
                </c:pt>
                <c:pt idx="84">
                  <c:v>2.6286023833701371E-4</c:v>
                </c:pt>
                <c:pt idx="85">
                  <c:v>2.7133879774339818E-4</c:v>
                </c:pt>
                <c:pt idx="86">
                  <c:v>2.5790980326545753E-4</c:v>
                </c:pt>
                <c:pt idx="87">
                  <c:v>2.7445746258669722E-4</c:v>
                </c:pt>
                <c:pt idx="88">
                  <c:v>3.1034628574756355E-4</c:v>
                </c:pt>
                <c:pt idx="89">
                  <c:v>2.6631704562473778E-4</c:v>
                </c:pt>
                <c:pt idx="90">
                  <c:v>2.604675933498963E-4</c:v>
                </c:pt>
                <c:pt idx="91">
                  <c:v>2.6849391133870591E-4</c:v>
                </c:pt>
                <c:pt idx="92">
                  <c:v>3.1438107219823109E-4</c:v>
                </c:pt>
                <c:pt idx="93">
                  <c:v>2.7592705337591136E-4</c:v>
                </c:pt>
                <c:pt idx="94">
                  <c:v>2.6509216346723218E-4</c:v>
                </c:pt>
                <c:pt idx="95">
                  <c:v>2.7547712800913746E-4</c:v>
                </c:pt>
                <c:pt idx="96">
                  <c:v>4.3155183499354034E-5</c:v>
                </c:pt>
                <c:pt idx="97">
                  <c:v>2.5674610947301683E-4</c:v>
                </c:pt>
                <c:pt idx="98">
                  <c:v>2.3496534848901953E-4</c:v>
                </c:pt>
                <c:pt idx="99">
                  <c:v>2.7192297011000835E-4</c:v>
                </c:pt>
                <c:pt idx="100">
                  <c:v>2.711042967535191E-4</c:v>
                </c:pt>
                <c:pt idx="101">
                  <c:v>2.8105887809405623E-4</c:v>
                </c:pt>
                <c:pt idx="102">
                  <c:v>2.8720225000870614E-4</c:v>
                </c:pt>
                <c:pt idx="103">
                  <c:v>1.3412458369879704E-4</c:v>
                </c:pt>
                <c:pt idx="104">
                  <c:v>2.8084645278560243E-4</c:v>
                </c:pt>
                <c:pt idx="105">
                  <c:v>2.6980612738266853E-4</c:v>
                </c:pt>
                <c:pt idx="106">
                  <c:v>2.9851902004831616E-4</c:v>
                </c:pt>
                <c:pt idx="107">
                  <c:v>2.6924641808828887E-4</c:v>
                </c:pt>
                <c:pt idx="108">
                  <c:v>2.5765187452426221E-4</c:v>
                </c:pt>
                <c:pt idx="109">
                  <c:v>1.0368511581154035E-4</c:v>
                </c:pt>
                <c:pt idx="110">
                  <c:v>3.3221275963498349E-5</c:v>
                </c:pt>
                <c:pt idx="111">
                  <c:v>1.9266137627448857E-4</c:v>
                </c:pt>
                <c:pt idx="112">
                  <c:v>4.7232718481604179E-5</c:v>
                </c:pt>
                <c:pt idx="113">
                  <c:v>2.9040784910225955E-4</c:v>
                </c:pt>
                <c:pt idx="114">
                  <c:v>2.8256122328639157E-4</c:v>
                </c:pt>
                <c:pt idx="115">
                  <c:v>2.6741001781149982E-4</c:v>
                </c:pt>
                <c:pt idx="116">
                  <c:v>3.0471800682935787E-4</c:v>
                </c:pt>
                <c:pt idx="117">
                  <c:v>2.104012260736057E-4</c:v>
                </c:pt>
                <c:pt idx="118">
                  <c:v>2.711042967535191E-4</c:v>
                </c:pt>
                <c:pt idx="119">
                  <c:v>4.9798577650298278E-6</c:v>
                </c:pt>
                <c:pt idx="120">
                  <c:v>2.6173149835210054E-4</c:v>
                </c:pt>
                <c:pt idx="121">
                  <c:v>2.570053755312885E-4</c:v>
                </c:pt>
                <c:pt idx="122">
                  <c:v>2.0080226064907595E-4</c:v>
                </c:pt>
                <c:pt idx="123">
                  <c:v>2.723881554669055E-4</c:v>
                </c:pt>
                <c:pt idx="124">
                  <c:v>7.9022503438881823E-6</c:v>
                </c:pt>
                <c:pt idx="125">
                  <c:v>2.7203944641718877E-4</c:v>
                </c:pt>
                <c:pt idx="126">
                  <c:v>2.3581700934970656E-4</c:v>
                </c:pt>
                <c:pt idx="127">
                  <c:v>2.9543369455887396E-4</c:v>
                </c:pt>
                <c:pt idx="128">
                  <c:v>2.7184064306456934E-4</c:v>
                </c:pt>
                <c:pt idx="129">
                  <c:v>2.688531663518186E-4</c:v>
                </c:pt>
                <c:pt idx="130">
                  <c:v>3.0165387333518778E-5</c:v>
                </c:pt>
                <c:pt idx="131">
                  <c:v>1.1841789522000677E-7</c:v>
                </c:pt>
                <c:pt idx="132">
                  <c:v>2.6570597016793652E-4</c:v>
                </c:pt>
                <c:pt idx="133">
                  <c:v>3.1423173950847138E-4</c:v>
                </c:pt>
                <c:pt idx="134">
                  <c:v>1.3942667822021049E-4</c:v>
                </c:pt>
                <c:pt idx="135">
                  <c:v>1.2795681261090831E-4</c:v>
                </c:pt>
                <c:pt idx="136">
                  <c:v>2.643520259922243E-4</c:v>
                </c:pt>
                <c:pt idx="137">
                  <c:v>2.6323461052016615E-4</c:v>
                </c:pt>
                <c:pt idx="138">
                  <c:v>2.594492143135628E-4</c:v>
                </c:pt>
                <c:pt idx="139">
                  <c:v>2.7016157777521449E-4</c:v>
                </c:pt>
                <c:pt idx="140">
                  <c:v>2.8938032822242341E-4</c:v>
                </c:pt>
                <c:pt idx="141">
                  <c:v>2.6385645811471752E-4</c:v>
                </c:pt>
                <c:pt idx="142">
                  <c:v>2.401807582207752E-4</c:v>
                </c:pt>
                <c:pt idx="143">
                  <c:v>2.5377651422644007E-4</c:v>
                </c:pt>
                <c:pt idx="144">
                  <c:v>2.8148210417066721E-4</c:v>
                </c:pt>
                <c:pt idx="145">
                  <c:v>2.802059454091532E-4</c:v>
                </c:pt>
                <c:pt idx="146">
                  <c:v>2.5829597237651348E-4</c:v>
                </c:pt>
                <c:pt idx="147">
                  <c:v>2.775961555327262E-4</c:v>
                </c:pt>
                <c:pt idx="148">
                  <c:v>2.7847448877765032E-4</c:v>
                </c:pt>
                <c:pt idx="149">
                  <c:v>2.2590007030122536E-4</c:v>
                </c:pt>
                <c:pt idx="150">
                  <c:v>2.7803636256857407E-4</c:v>
                </c:pt>
                <c:pt idx="151">
                  <c:v>1.6991173355050051E-8</c:v>
                </c:pt>
                <c:pt idx="152">
                  <c:v>2.5906568352946372E-4</c:v>
                </c:pt>
                <c:pt idx="153">
                  <c:v>2.6273523823672505E-4</c:v>
                </c:pt>
                <c:pt idx="154">
                  <c:v>2.5205532833078113E-4</c:v>
                </c:pt>
                <c:pt idx="155">
                  <c:v>2.6323461052016615E-4</c:v>
                </c:pt>
                <c:pt idx="156">
                  <c:v>2.7445746258669722E-4</c:v>
                </c:pt>
                <c:pt idx="157">
                  <c:v>2.688531663518186E-4</c:v>
                </c:pt>
                <c:pt idx="158">
                  <c:v>2.826347218115872E-4</c:v>
                </c:pt>
                <c:pt idx="159">
                  <c:v>2.6509216346723218E-4</c:v>
                </c:pt>
                <c:pt idx="160">
                  <c:v>2.7592705337591136E-4</c:v>
                </c:pt>
                <c:pt idx="161">
                  <c:v>3.6003144738949241E-7</c:v>
                </c:pt>
                <c:pt idx="162">
                  <c:v>2.6248492521075166E-4</c:v>
                </c:pt>
                <c:pt idx="163">
                  <c:v>1.0017823756427901E-4</c:v>
                </c:pt>
                <c:pt idx="164">
                  <c:v>2.5765187452426221E-4</c:v>
                </c:pt>
                <c:pt idx="165">
                  <c:v>2.6261013379273805E-4</c:v>
                </c:pt>
                <c:pt idx="166">
                  <c:v>2.244425565327143E-4</c:v>
                </c:pt>
                <c:pt idx="167">
                  <c:v>2.8478861001575927E-4</c:v>
                </c:pt>
                <c:pt idx="168">
                  <c:v>2.6619505025113533E-4</c:v>
                </c:pt>
                <c:pt idx="169">
                  <c:v>2.6210867669523174E-4</c:v>
                </c:pt>
                <c:pt idx="170">
                  <c:v>2.6310992468418857E-4</c:v>
                </c:pt>
                <c:pt idx="171">
                  <c:v>3.0604270599981912E-4</c:v>
                </c:pt>
                <c:pt idx="172">
                  <c:v>2.9509769175643823E-4</c:v>
                </c:pt>
                <c:pt idx="173">
                  <c:v>2.6825383820251633E-4</c:v>
                </c:pt>
                <c:pt idx="174">
                  <c:v>2.8190315443864933E-4</c:v>
                </c:pt>
                <c:pt idx="175">
                  <c:v>2.7331273270266184E-4</c:v>
                </c:pt>
                <c:pt idx="176">
                  <c:v>2.9012942622999729E-4</c:v>
                </c:pt>
                <c:pt idx="177">
                  <c:v>2.6509216346723218E-4</c:v>
                </c:pt>
                <c:pt idx="178">
                  <c:v>2.7411533619808414E-4</c:v>
                </c:pt>
                <c:pt idx="179">
                  <c:v>2.6072118599121082E-4</c:v>
                </c:pt>
                <c:pt idx="180">
                  <c:v>2.8609075131689435E-4</c:v>
                </c:pt>
                <c:pt idx="181">
                  <c:v>2.693305692036654E-4</c:v>
                </c:pt>
                <c:pt idx="182">
                  <c:v>2.6235961269656128E-4</c:v>
                </c:pt>
                <c:pt idx="183">
                  <c:v>3.1145298366017928E-4</c:v>
                </c:pt>
                <c:pt idx="184">
                  <c:v>2.6680392245091267E-4</c:v>
                </c:pt>
                <c:pt idx="185">
                  <c:v>2.3258821857281537E-5</c:v>
                </c:pt>
                <c:pt idx="186">
                  <c:v>2.7858369379002722E-4</c:v>
                </c:pt>
                <c:pt idx="187">
                  <c:v>2.6825383820251633E-4</c:v>
                </c:pt>
                <c:pt idx="188">
                  <c:v>9.4318654037056285E-7</c:v>
                </c:pt>
                <c:pt idx="189">
                  <c:v>2.8727113545604766E-4</c:v>
                </c:pt>
                <c:pt idx="190">
                  <c:v>1.4324243027526496E-4</c:v>
                </c:pt>
                <c:pt idx="191">
                  <c:v>2.8826693880177619E-4</c:v>
                </c:pt>
                <c:pt idx="192">
                  <c:v>2.7491189500934254E-4</c:v>
                </c:pt>
                <c:pt idx="193">
                  <c:v>3.0110513001163099E-4</c:v>
                </c:pt>
                <c:pt idx="194">
                  <c:v>2.817980964924161E-4</c:v>
                </c:pt>
                <c:pt idx="195">
                  <c:v>3.0839444656347156E-4</c:v>
                </c:pt>
                <c:pt idx="196">
                  <c:v>1.6623813741199246E-4</c:v>
                </c:pt>
                <c:pt idx="197">
                  <c:v>3.0927110236260745E-4</c:v>
                </c:pt>
                <c:pt idx="198">
                  <c:v>2.5298397851208335E-4</c:v>
                </c:pt>
                <c:pt idx="199">
                  <c:v>2.7502519180988886E-4</c:v>
                </c:pt>
                <c:pt idx="200">
                  <c:v>2.0681089057738181E-4</c:v>
                </c:pt>
                <c:pt idx="201">
                  <c:v>2.5125594457191518E-4</c:v>
                </c:pt>
                <c:pt idx="202">
                  <c:v>2.6173149835210054E-4</c:v>
                </c:pt>
                <c:pt idx="203">
                  <c:v>2.5674610947301683E-4</c:v>
                </c:pt>
                <c:pt idx="204">
                  <c:v>2.7457125708931434E-4</c:v>
                </c:pt>
                <c:pt idx="205">
                  <c:v>8.7835071585791645E-5</c:v>
                </c:pt>
                <c:pt idx="206">
                  <c:v>2.6273523823672505E-4</c:v>
                </c:pt>
                <c:pt idx="207">
                  <c:v>2.7502519180988886E-4</c:v>
                </c:pt>
                <c:pt idx="208">
                  <c:v>2.6897268930399921E-4</c:v>
                </c:pt>
                <c:pt idx="209">
                  <c:v>2.7445746258669722E-4</c:v>
                </c:pt>
                <c:pt idx="210">
                  <c:v>2.6570597016793652E-4</c:v>
                </c:pt>
                <c:pt idx="211">
                  <c:v>2.643520259922243E-4</c:v>
                </c:pt>
                <c:pt idx="212">
                  <c:v>2.7670954731594439E-4</c:v>
                </c:pt>
                <c:pt idx="213">
                  <c:v>2.7075165872881884E-4</c:v>
                </c:pt>
                <c:pt idx="214">
                  <c:v>9.0213705822019262E-8</c:v>
                </c:pt>
                <c:pt idx="215">
                  <c:v>2.7250415120523352E-4</c:v>
                </c:pt>
                <c:pt idx="216">
                  <c:v>1.9281227856010139E-4</c:v>
                </c:pt>
                <c:pt idx="217">
                  <c:v>2.6801331110283636E-4</c:v>
                </c:pt>
                <c:pt idx="218">
                  <c:v>2.6223419645605886E-4</c:v>
                </c:pt>
                <c:pt idx="219">
                  <c:v>2.7086932267876058E-4</c:v>
                </c:pt>
                <c:pt idx="220">
                  <c:v>2.7479847349377016E-4</c:v>
                </c:pt>
                <c:pt idx="221">
                  <c:v>2.4412920590659664E-6</c:v>
                </c:pt>
                <c:pt idx="222">
                  <c:v>3.0713287797304577E-4</c:v>
                </c:pt>
                <c:pt idx="223">
                  <c:v>3.062911385271259E-4</c:v>
                </c:pt>
                <c:pt idx="224">
                  <c:v>2.5790980326545753E-4</c:v>
                </c:pt>
                <c:pt idx="225">
                  <c:v>6.8899557152927153E-5</c:v>
                </c:pt>
                <c:pt idx="226">
                  <c:v>2.5583571000108412E-4</c:v>
                </c:pt>
                <c:pt idx="227">
                  <c:v>2.7825568652934594E-4</c:v>
                </c:pt>
                <c:pt idx="228">
                  <c:v>2.640169367366056E-4</c:v>
                </c:pt>
                <c:pt idx="229">
                  <c:v>2.999381216163604E-4</c:v>
                </c:pt>
                <c:pt idx="230">
                  <c:v>2.6704669523037333E-4</c:v>
                </c:pt>
                <c:pt idx="231">
                  <c:v>2.8648653162803339E-4</c:v>
                </c:pt>
                <c:pt idx="232">
                  <c:v>1.7309500786918315E-4</c:v>
                </c:pt>
                <c:pt idx="233">
                  <c:v>3.1091187836076805E-4</c:v>
                </c:pt>
                <c:pt idx="234">
                  <c:v>3.020904179609236E-4</c:v>
                </c:pt>
                <c:pt idx="235">
                  <c:v>2.7075165872881884E-4</c:v>
                </c:pt>
                <c:pt idx="236">
                  <c:v>2.6198305362016254E-4</c:v>
                </c:pt>
                <c:pt idx="237">
                  <c:v>2.6837393161638405E-4</c:v>
                </c:pt>
                <c:pt idx="238">
                  <c:v>8.5803904666348806E-7</c:v>
                </c:pt>
                <c:pt idx="239">
                  <c:v>2.6348366649037218E-4</c:v>
                </c:pt>
                <c:pt idx="240">
                  <c:v>2.7659814428331091E-4</c:v>
                </c:pt>
                <c:pt idx="241">
                  <c:v>2.6323461052016615E-4</c:v>
                </c:pt>
                <c:pt idx="242">
                  <c:v>2.7814608966901337E-4</c:v>
                </c:pt>
                <c:pt idx="243">
                  <c:v>1.3136795755292705E-4</c:v>
                </c:pt>
                <c:pt idx="244">
                  <c:v>2.6348366649037218E-4</c:v>
                </c:pt>
                <c:pt idx="245">
                  <c:v>2.4991679828824495E-4</c:v>
                </c:pt>
                <c:pt idx="246">
                  <c:v>2.8137650117689134E-4</c:v>
                </c:pt>
                <c:pt idx="247">
                  <c:v>2.7513836370265921E-4</c:v>
                </c:pt>
                <c:pt idx="248">
                  <c:v>2.8116488795558832E-4</c:v>
                </c:pt>
                <c:pt idx="249">
                  <c:v>1.6475506017057866E-4</c:v>
                </c:pt>
                <c:pt idx="250">
                  <c:v>6.229547707132114E-5</c:v>
                </c:pt>
                <c:pt idx="251">
                  <c:v>2.6944963218536309E-4</c:v>
                </c:pt>
                <c:pt idx="252">
                  <c:v>2.861899128438926E-4</c:v>
                </c:pt>
                <c:pt idx="253">
                  <c:v>2.7262002631097472E-4</c:v>
                </c:pt>
                <c:pt idx="254">
                  <c:v>2.6248492521075166E-4</c:v>
                </c:pt>
                <c:pt idx="255">
                  <c:v>3.1482459752748242E-8</c:v>
                </c:pt>
                <c:pt idx="256">
                  <c:v>2.3894756749169308E-5</c:v>
                </c:pt>
                <c:pt idx="257">
                  <c:v>2.6389291620805344E-4</c:v>
                </c:pt>
                <c:pt idx="258">
                  <c:v>1.9069953674173888E-4</c:v>
                </c:pt>
                <c:pt idx="259">
                  <c:v>2.5790980326545753E-4</c:v>
                </c:pt>
                <c:pt idx="260">
                  <c:v>1.9673442377296556E-4</c:v>
                </c:pt>
                <c:pt idx="261">
                  <c:v>1.9296317869187506E-4</c:v>
                </c:pt>
                <c:pt idx="262">
                  <c:v>1.4395324398482499E-4</c:v>
                </c:pt>
                <c:pt idx="263">
                  <c:v>2.6173149835210054E-4</c:v>
                </c:pt>
                <c:pt idx="264">
                  <c:v>2.5687578989708778E-4</c:v>
                </c:pt>
                <c:pt idx="265">
                  <c:v>2.6897268930399921E-4</c:v>
                </c:pt>
                <c:pt idx="266">
                  <c:v>2.7133879774339818E-4</c:v>
                </c:pt>
                <c:pt idx="267">
                  <c:v>2.9407436660584509E-4</c:v>
                </c:pt>
                <c:pt idx="268">
                  <c:v>2.7536433199464613E-4</c:v>
                </c:pt>
                <c:pt idx="269">
                  <c:v>2.6496907661431297E-4</c:v>
                </c:pt>
                <c:pt idx="270">
                  <c:v>2.693305692036654E-4</c:v>
                </c:pt>
                <c:pt idx="271">
                  <c:v>2.772646419744031E-4</c:v>
                </c:pt>
                <c:pt idx="272">
                  <c:v>1.0162120438652505E-4</c:v>
                </c:pt>
                <c:pt idx="273">
                  <c:v>2.7296692587473731E-4</c:v>
                </c:pt>
                <c:pt idx="274">
                  <c:v>2.6261013379273805E-4</c:v>
                </c:pt>
                <c:pt idx="275">
                  <c:v>2.6792827347726472E-4</c:v>
                </c:pt>
                <c:pt idx="276">
                  <c:v>1.5694933319625721E-4</c:v>
                </c:pt>
                <c:pt idx="277">
                  <c:v>2.6607294481583615E-4</c:v>
                </c:pt>
                <c:pt idx="278">
                  <c:v>2.6235961269656128E-4</c:v>
                </c:pt>
                <c:pt idx="279">
                  <c:v>2.695685796753331E-4</c:v>
                </c:pt>
                <c:pt idx="280">
                  <c:v>1.4295846439685229E-4</c:v>
                </c:pt>
                <c:pt idx="281">
                  <c:v>2.5970440702218313E-4</c:v>
                </c:pt>
                <c:pt idx="282">
                  <c:v>2.8335952791797665E-4</c:v>
                </c:pt>
                <c:pt idx="283">
                  <c:v>2.7547712800913746E-4</c:v>
                </c:pt>
                <c:pt idx="284">
                  <c:v>2.7445746258669722E-4</c:v>
                </c:pt>
                <c:pt idx="285">
                  <c:v>3.0038083901516983E-4</c:v>
                </c:pt>
                <c:pt idx="286">
                  <c:v>1.3109363167482252E-4</c:v>
                </c:pt>
                <c:pt idx="287">
                  <c:v>2.7049941870537731E-5</c:v>
                </c:pt>
                <c:pt idx="288">
                  <c:v>2.6801331110283636E-4</c:v>
                </c:pt>
                <c:pt idx="289">
                  <c:v>2.8031303217388495E-4</c:v>
                </c:pt>
                <c:pt idx="290">
                  <c:v>2.614795323024145E-4</c:v>
                </c:pt>
                <c:pt idx="291">
                  <c:v>2.4171369241599282E-4</c:v>
                </c:pt>
                <c:pt idx="292">
                  <c:v>2.5557475471478796E-4</c:v>
                </c:pt>
                <c:pt idx="293">
                  <c:v>2.9302827185689932E-4</c:v>
                </c:pt>
                <c:pt idx="294">
                  <c:v>2.6286023833701371E-4</c:v>
                </c:pt>
                <c:pt idx="295">
                  <c:v>2.6992472720164493E-4</c:v>
                </c:pt>
                <c:pt idx="296">
                  <c:v>2.6741001781149982E-4</c:v>
                </c:pt>
                <c:pt idx="297">
                  <c:v>1.7594130140262081E-4</c:v>
                </c:pt>
                <c:pt idx="298">
                  <c:v>2.7626317040884183E-4</c:v>
                </c:pt>
                <c:pt idx="299">
                  <c:v>2.6909209756327697E-4</c:v>
                </c:pt>
                <c:pt idx="300">
                  <c:v>3.1112084686588895E-4</c:v>
                </c:pt>
                <c:pt idx="301">
                  <c:v>2.8116488795558832E-4</c:v>
                </c:pt>
                <c:pt idx="302">
                  <c:v>2.6223419645605886E-4</c:v>
                </c:pt>
                <c:pt idx="303">
                  <c:v>2.6273523823672505E-4</c:v>
                </c:pt>
                <c:pt idx="304">
                  <c:v>2.7098686875293019E-4</c:v>
                </c:pt>
                <c:pt idx="305">
                  <c:v>7.6160308868068033E-5</c:v>
                </c:pt>
                <c:pt idx="306">
                  <c:v>3.1427974114797095E-4</c:v>
                </c:pt>
                <c:pt idx="307">
                  <c:v>3.0650290108440756E-4</c:v>
                </c:pt>
                <c:pt idx="308">
                  <c:v>2.6849391133870591E-4</c:v>
                </c:pt>
                <c:pt idx="309">
                  <c:v>2.6692536447858023E-4</c:v>
                </c:pt>
                <c:pt idx="310">
                  <c:v>2.7836515296151919E-4</c:v>
                </c:pt>
                <c:pt idx="311">
                  <c:v>2.6741001781149982E-4</c:v>
                </c:pt>
                <c:pt idx="312">
                  <c:v>3.1220462587526547E-4</c:v>
                </c:pt>
                <c:pt idx="313">
                  <c:v>5.8312769875225053E-5</c:v>
                </c:pt>
                <c:pt idx="314">
                  <c:v>2.7581476122152672E-4</c:v>
                </c:pt>
                <c:pt idx="315">
                  <c:v>2.6235961269656128E-4</c:v>
                </c:pt>
                <c:pt idx="316">
                  <c:v>3.0062319772892977E-5</c:v>
                </c:pt>
                <c:pt idx="317">
                  <c:v>2.8084645278560243E-4</c:v>
                </c:pt>
                <c:pt idx="318">
                  <c:v>9.1315980676565213E-7</c:v>
                </c:pt>
                <c:pt idx="319">
                  <c:v>3.0837964109032499E-4</c:v>
                </c:pt>
                <c:pt idx="320">
                  <c:v>1.0540197872346688E-4</c:v>
                </c:pt>
                <c:pt idx="321">
                  <c:v>2.8658511537977015E-4</c:v>
                </c:pt>
                <c:pt idx="322">
                  <c:v>2.695685796753331E-4</c:v>
                </c:pt>
                <c:pt idx="323">
                  <c:v>2.6261013379273805E-4</c:v>
                </c:pt>
                <c:pt idx="324">
                  <c:v>6.3633961202136228E-5</c:v>
                </c:pt>
                <c:pt idx="325">
                  <c:v>3.1473090976229077E-4</c:v>
                </c:pt>
                <c:pt idx="326">
                  <c:v>2.6289694416839314E-4</c:v>
                </c:pt>
                <c:pt idx="327">
                  <c:v>2.6861377716896233E-4</c:v>
                </c:pt>
                <c:pt idx="328">
                  <c:v>2.6789287781867624E-4</c:v>
                </c:pt>
                <c:pt idx="329">
                  <c:v>2.6447565095090534E-4</c:v>
                </c:pt>
                <c:pt idx="330">
                  <c:v>1.4139371628857039E-5</c:v>
                </c:pt>
                <c:pt idx="331">
                  <c:v>2.6088502055232626E-4</c:v>
                </c:pt>
                <c:pt idx="332">
                  <c:v>1.8044830465013459E-4</c:v>
                </c:pt>
                <c:pt idx="333">
                  <c:v>1.478132039395186E-4</c:v>
                </c:pt>
                <c:pt idx="334">
                  <c:v>2.7536433199464613E-4</c:v>
                </c:pt>
                <c:pt idx="335">
                  <c:v>3.0696779132956194E-4</c:v>
                </c:pt>
                <c:pt idx="336">
                  <c:v>2.6447565095090534E-4</c:v>
                </c:pt>
                <c:pt idx="337">
                  <c:v>8.984448865338951E-5</c:v>
                </c:pt>
                <c:pt idx="338">
                  <c:v>2.6509216346723218E-4</c:v>
                </c:pt>
                <c:pt idx="339">
                  <c:v>2.7145587033774955E-4</c:v>
                </c:pt>
                <c:pt idx="340">
                  <c:v>1.7414280683662411E-4</c:v>
                </c:pt>
                <c:pt idx="341">
                  <c:v>2.8814263538748668E-4</c:v>
                </c:pt>
                <c:pt idx="342">
                  <c:v>2.6631704562473778E-4</c:v>
                </c:pt>
                <c:pt idx="343">
                  <c:v>2.0867307987204568E-8</c:v>
                </c:pt>
                <c:pt idx="344">
                  <c:v>2.7513836370265921E-4</c:v>
                </c:pt>
                <c:pt idx="345">
                  <c:v>2.5478967100214084E-4</c:v>
                </c:pt>
                <c:pt idx="346">
                  <c:v>3.1345029183557513E-4</c:v>
                </c:pt>
                <c:pt idx="347">
                  <c:v>2.7262002631097472E-4</c:v>
                </c:pt>
                <c:pt idx="348">
                  <c:v>2.802059454091532E-4</c:v>
                </c:pt>
                <c:pt idx="349">
                  <c:v>2.5855293334703833E-4</c:v>
                </c:pt>
                <c:pt idx="350">
                  <c:v>2.676516727867568E-4</c:v>
                </c:pt>
                <c:pt idx="351">
                  <c:v>1.8707820040430627E-4</c:v>
                </c:pt>
                <c:pt idx="352">
                  <c:v>1.0938352532433515E-4</c:v>
                </c:pt>
                <c:pt idx="353">
                  <c:v>2.9826309934482035E-4</c:v>
                </c:pt>
                <c:pt idx="354">
                  <c:v>2.7479847349377016E-4</c:v>
                </c:pt>
                <c:pt idx="355">
                  <c:v>2.7075165872881884E-4</c:v>
                </c:pt>
                <c:pt idx="356">
                  <c:v>2.6373230015737115E-4</c:v>
                </c:pt>
                <c:pt idx="357">
                  <c:v>6.8520758455154694E-5</c:v>
                </c:pt>
                <c:pt idx="358">
                  <c:v>1.687659136589244E-4</c:v>
                </c:pt>
                <c:pt idx="359">
                  <c:v>2.7536433199464613E-4</c:v>
                </c:pt>
                <c:pt idx="360">
                  <c:v>2.6777233164627337E-4</c:v>
                </c:pt>
                <c:pt idx="361">
                  <c:v>2.9355414876697093E-4</c:v>
                </c:pt>
                <c:pt idx="362">
                  <c:v>2.9642625149410622E-4</c:v>
                </c:pt>
                <c:pt idx="363">
                  <c:v>2.7977626236509712E-4</c:v>
                </c:pt>
                <c:pt idx="364">
                  <c:v>7.3060243496283827E-5</c:v>
                </c:pt>
                <c:pt idx="365">
                  <c:v>2.8294618451831183E-4</c:v>
                </c:pt>
                <c:pt idx="366">
                  <c:v>2.8377064340287414E-4</c:v>
                </c:pt>
                <c:pt idx="367">
                  <c:v>2.9723553645938545E-4</c:v>
                </c:pt>
                <c:pt idx="368">
                  <c:v>2.6189427714166144E-4</c:v>
                </c:pt>
                <c:pt idx="369">
                  <c:v>3.0898554468941722E-4</c:v>
                </c:pt>
                <c:pt idx="370">
                  <c:v>3.1026080162502621E-4</c:v>
                </c:pt>
                <c:pt idx="371">
                  <c:v>2.8956850479935155E-4</c:v>
                </c:pt>
                <c:pt idx="372">
                  <c:v>3.0522755186064701E-4</c:v>
                </c:pt>
                <c:pt idx="373">
                  <c:v>2.924967696066185E-4</c:v>
                </c:pt>
                <c:pt idx="374">
                  <c:v>2.6459916869658163E-4</c:v>
                </c:pt>
                <c:pt idx="375">
                  <c:v>2.6992472720164493E-4</c:v>
                </c:pt>
                <c:pt idx="376">
                  <c:v>2.6546077381447134E-4</c:v>
                </c:pt>
                <c:pt idx="377">
                  <c:v>2.6837393161638405E-4</c:v>
                </c:pt>
                <c:pt idx="378">
                  <c:v>2.8346251610407382E-4</c:v>
                </c:pt>
                <c:pt idx="379">
                  <c:v>2.7319758550059758E-4</c:v>
                </c:pt>
                <c:pt idx="380">
                  <c:v>2.6034064598545324E-4</c:v>
                </c:pt>
                <c:pt idx="381">
                  <c:v>2.7491189500934254E-4</c:v>
                </c:pt>
                <c:pt idx="382">
                  <c:v>2.8009872486090893E-4</c:v>
                </c:pt>
                <c:pt idx="383">
                  <c:v>2.7558979834640333E-4</c:v>
                </c:pt>
                <c:pt idx="384">
                  <c:v>7.4961697630571546E-10</c:v>
                </c:pt>
                <c:pt idx="385">
                  <c:v>8.5853245685064652E-5</c:v>
                </c:pt>
                <c:pt idx="386">
                  <c:v>3.1496427577965566E-4</c:v>
                </c:pt>
                <c:pt idx="387">
                  <c:v>2.030585063228997E-4</c:v>
                </c:pt>
                <c:pt idx="388">
                  <c:v>2.6619505025113533E-4</c:v>
                </c:pt>
                <c:pt idx="389">
                  <c:v>2.9198610589395305E-4</c:v>
                </c:pt>
                <c:pt idx="390">
                  <c:v>2.723881554669055E-4</c:v>
                </c:pt>
                <c:pt idx="391">
                  <c:v>2.6873352890675721E-4</c:v>
                </c:pt>
                <c:pt idx="392">
                  <c:v>2.7445746258669722E-4</c:v>
                </c:pt>
                <c:pt idx="393">
                  <c:v>2.6728902209861648E-4</c:v>
                </c:pt>
                <c:pt idx="394">
                  <c:v>2.7626317040884183E-4</c:v>
                </c:pt>
                <c:pt idx="395">
                  <c:v>2.6459916869658163E-4</c:v>
                </c:pt>
                <c:pt idx="396">
                  <c:v>2.4004098530632027E-4</c:v>
                </c:pt>
                <c:pt idx="397">
                  <c:v>2.711042967535191E-4</c:v>
                </c:pt>
                <c:pt idx="398">
                  <c:v>3.0655961371851034E-4</c:v>
                </c:pt>
                <c:pt idx="399">
                  <c:v>2.862889301869922E-4</c:v>
                </c:pt>
                <c:pt idx="400">
                  <c:v>2.6704669523037333E-4</c:v>
                </c:pt>
                <c:pt idx="401">
                  <c:v>7.1104874517668488E-5</c:v>
                </c:pt>
                <c:pt idx="402">
                  <c:v>2.695685796753331E-4</c:v>
                </c:pt>
                <c:pt idx="403">
                  <c:v>2.6680392245091267E-4</c:v>
                </c:pt>
                <c:pt idx="404">
                  <c:v>2.7388663480872711E-4</c:v>
                </c:pt>
                <c:pt idx="405">
                  <c:v>2.6692536447858023E-4</c:v>
                </c:pt>
                <c:pt idx="406">
                  <c:v>3.1034628574756355E-4</c:v>
                </c:pt>
                <c:pt idx="407">
                  <c:v>3.1343255201594407E-4</c:v>
                </c:pt>
                <c:pt idx="408">
                  <c:v>3.0545128771356813E-4</c:v>
                </c:pt>
                <c:pt idx="409">
                  <c:v>2.1010254839429378E-4</c:v>
                </c:pt>
                <c:pt idx="410">
                  <c:v>2.7377209955685878E-4</c:v>
                </c:pt>
                <c:pt idx="411">
                  <c:v>2.6789287781867624E-4</c:v>
                </c:pt>
                <c:pt idx="412">
                  <c:v>2.6692536447858023E-4</c:v>
                </c:pt>
                <c:pt idx="413">
                  <c:v>2.6909209756327697E-4</c:v>
                </c:pt>
                <c:pt idx="414">
                  <c:v>4.2345454313105259E-5</c:v>
                </c:pt>
                <c:pt idx="415">
                  <c:v>2.8458614490564453E-4</c:v>
                </c:pt>
                <c:pt idx="416">
                  <c:v>2.9276322177864333E-4</c:v>
                </c:pt>
                <c:pt idx="417">
                  <c:v>2.8356536486615698E-4</c:v>
                </c:pt>
                <c:pt idx="418">
                  <c:v>2.6873352890675721E-4</c:v>
                </c:pt>
                <c:pt idx="419">
                  <c:v>5.5978060481109431E-5</c:v>
                </c:pt>
                <c:pt idx="420">
                  <c:v>2.8539259808976341E-4</c:v>
                </c:pt>
                <c:pt idx="421">
                  <c:v>2.7004321073211695E-4</c:v>
                </c:pt>
                <c:pt idx="422">
                  <c:v>2.6595072952160191E-4</c:v>
                </c:pt>
                <c:pt idx="423">
                  <c:v>2.7426302097617909E-4</c:v>
                </c:pt>
                <c:pt idx="424">
                  <c:v>2.7215580287666278E-4</c:v>
                </c:pt>
                <c:pt idx="425">
                  <c:v>2.642282940248234E-4</c:v>
                </c:pt>
                <c:pt idx="426">
                  <c:v>2.7988388315370227E-4</c:v>
                </c:pt>
                <c:pt idx="427">
                  <c:v>2.7004321073211695E-4</c:v>
                </c:pt>
                <c:pt idx="428">
                  <c:v>2.7581476122152672E-4</c:v>
                </c:pt>
                <c:pt idx="429">
                  <c:v>2.7027982813219835E-4</c:v>
                </c:pt>
                <c:pt idx="430">
                  <c:v>2.7781651840043332E-4</c:v>
                </c:pt>
                <c:pt idx="431">
                  <c:v>1.0195128021473011E-6</c:v>
                </c:pt>
                <c:pt idx="432">
                  <c:v>1.5592599961537678E-4</c:v>
                </c:pt>
                <c:pt idx="433">
                  <c:v>2.614795323024145E-4</c:v>
                </c:pt>
                <c:pt idx="434">
                  <c:v>2.7308231649290747E-4</c:v>
                </c:pt>
                <c:pt idx="435">
                  <c:v>2.7192297011000835E-4</c:v>
                </c:pt>
                <c:pt idx="436">
                  <c:v>2.7157282406864414E-4</c:v>
                </c:pt>
                <c:pt idx="437">
                  <c:v>2.688531663518186E-4</c:v>
                </c:pt>
                <c:pt idx="438">
                  <c:v>4.7963535583332019E-5</c:v>
                </c:pt>
                <c:pt idx="439">
                  <c:v>2.675309014413759E-4</c:v>
                </c:pt>
                <c:pt idx="440">
                  <c:v>2.7682082256838661E-4</c:v>
                </c:pt>
                <c:pt idx="441">
                  <c:v>2.7388663480872711E-4</c:v>
                </c:pt>
                <c:pt idx="442">
                  <c:v>2.6546077381447134E-4</c:v>
                </c:pt>
                <c:pt idx="443">
                  <c:v>2.7434354414158571E-4</c:v>
                </c:pt>
                <c:pt idx="444">
                  <c:v>2.6680392245091267E-4</c:v>
                </c:pt>
                <c:pt idx="445">
                  <c:v>2.6496907661431297E-4</c:v>
                </c:pt>
                <c:pt idx="446">
                  <c:v>2.693305692036654E-4</c:v>
                </c:pt>
                <c:pt idx="447">
                  <c:v>2.796685085336927E-4</c:v>
                </c:pt>
                <c:pt idx="448">
                  <c:v>2.7803636256857407E-4</c:v>
                </c:pt>
                <c:pt idx="449">
                  <c:v>2.6122715712313194E-4</c:v>
                </c:pt>
                <c:pt idx="450">
                  <c:v>2.570053755312885E-4</c:v>
                </c:pt>
                <c:pt idx="451">
                  <c:v>2.7836515296151919E-4</c:v>
                </c:pt>
                <c:pt idx="452">
                  <c:v>9.5802626955358399E-5</c:v>
                </c:pt>
                <c:pt idx="453">
                  <c:v>2.6021359820159776E-4</c:v>
                </c:pt>
                <c:pt idx="454">
                  <c:v>2.7411533619808414E-4</c:v>
                </c:pt>
                <c:pt idx="455">
                  <c:v>2.6825383820251633E-4</c:v>
                </c:pt>
                <c:pt idx="456">
                  <c:v>1.3648637489149381E-4</c:v>
                </c:pt>
                <c:pt idx="457">
                  <c:v>2.6034064598545324E-4</c:v>
                </c:pt>
                <c:pt idx="458">
                  <c:v>2.8448470019067551E-4</c:v>
                </c:pt>
                <c:pt idx="459">
                  <c:v>2.7715387974323706E-4</c:v>
                </c:pt>
                <c:pt idx="460">
                  <c:v>1.9371764038855288E-4</c:v>
                </c:pt>
                <c:pt idx="461">
                  <c:v>2.8169290201087002E-4</c:v>
                </c:pt>
                <c:pt idx="462">
                  <c:v>2.9749852032289674E-4</c:v>
                </c:pt>
                <c:pt idx="463">
                  <c:v>2.711042967535191E-4</c:v>
                </c:pt>
                <c:pt idx="464">
                  <c:v>2.7536433199464613E-4</c:v>
                </c:pt>
                <c:pt idx="465">
                  <c:v>2.6198305362016254E-4</c:v>
                </c:pt>
                <c:pt idx="466">
                  <c:v>8.9016914742698969E-6</c:v>
                </c:pt>
                <c:pt idx="467">
                  <c:v>2.9612218381648884E-4</c:v>
                </c:pt>
                <c:pt idx="468">
                  <c:v>2.7203944641718877E-4</c:v>
                </c:pt>
                <c:pt idx="469">
                  <c:v>2.6656070537637113E-4</c:v>
                </c:pt>
                <c:pt idx="470">
                  <c:v>2.3835844558175705E-4</c:v>
                </c:pt>
                <c:pt idx="471">
                  <c:v>2.826347218115872E-4</c:v>
                </c:pt>
                <c:pt idx="472">
                  <c:v>2.711042967535191E-4</c:v>
                </c:pt>
                <c:pt idx="473">
                  <c:v>3.3444455823205272E-5</c:v>
                </c:pt>
                <c:pt idx="474">
                  <c:v>2.7086932267876058E-4</c:v>
                </c:pt>
                <c:pt idx="475">
                  <c:v>2.6813363129774535E-4</c:v>
                </c:pt>
                <c:pt idx="476">
                  <c:v>2.9117046348169789E-4</c:v>
                </c:pt>
                <c:pt idx="477">
                  <c:v>2.5765187452426221E-4</c:v>
                </c:pt>
                <c:pt idx="478">
                  <c:v>2.6546077381447134E-4</c:v>
                </c:pt>
                <c:pt idx="479">
                  <c:v>2.7285141384137762E-4</c:v>
                </c:pt>
                <c:pt idx="480">
                  <c:v>2.8727113545604766E-4</c:v>
                </c:pt>
                <c:pt idx="481">
                  <c:v>2.7145587033774955E-4</c:v>
                </c:pt>
                <c:pt idx="482">
                  <c:v>2.7991547739930676E-4</c:v>
                </c:pt>
                <c:pt idx="483">
                  <c:v>1.1331498539630743E-4</c:v>
                </c:pt>
                <c:pt idx="484">
                  <c:v>2.9978919840203451E-4</c:v>
                </c:pt>
                <c:pt idx="485">
                  <c:v>2.7122160648285426E-4</c:v>
                </c:pt>
                <c:pt idx="486">
                  <c:v>2.7880171065352628E-4</c:v>
                </c:pt>
                <c:pt idx="487">
                  <c:v>2.5983185440840825E-4</c:v>
                </c:pt>
                <c:pt idx="488">
                  <c:v>2.7180637415169328E-4</c:v>
                </c:pt>
                <c:pt idx="489">
                  <c:v>2.6235961269656128E-4</c:v>
                </c:pt>
                <c:pt idx="490">
                  <c:v>2.7792650541625031E-4</c:v>
                </c:pt>
                <c:pt idx="491">
                  <c:v>2.7027982813219835E-4</c:v>
                </c:pt>
                <c:pt idx="492">
                  <c:v>5.0663198452249831E-5</c:v>
                </c:pt>
                <c:pt idx="493">
                  <c:v>2.8658511537977015E-4</c:v>
                </c:pt>
                <c:pt idx="494">
                  <c:v>2.6741001781149982E-4</c:v>
                </c:pt>
                <c:pt idx="495">
                  <c:v>1.607664160510193E-4</c:v>
                </c:pt>
                <c:pt idx="496">
                  <c:v>2.6185732743702844E-4</c:v>
                </c:pt>
                <c:pt idx="497">
                  <c:v>2.2546330161783966E-4</c:v>
                </c:pt>
                <c:pt idx="498">
                  <c:v>6.8054069168620248E-6</c:v>
                </c:pt>
                <c:pt idx="499">
                  <c:v>2.5829597237651348E-4</c:v>
                </c:pt>
                <c:pt idx="500">
                  <c:v>1.4709571504724982E-4</c:v>
                </c:pt>
                <c:pt idx="501">
                  <c:v>2.6173149835210054E-4</c:v>
                </c:pt>
                <c:pt idx="502">
                  <c:v>2.7525141049505847E-4</c:v>
                </c:pt>
                <c:pt idx="503">
                  <c:v>2.5816734615144389E-4</c:v>
                </c:pt>
                <c:pt idx="504">
                  <c:v>2.8559278700770281E-4</c:v>
                </c:pt>
                <c:pt idx="505">
                  <c:v>2.6692536447858023E-4</c:v>
                </c:pt>
                <c:pt idx="506">
                  <c:v>2.7959233329896032E-4</c:v>
                </c:pt>
                <c:pt idx="507">
                  <c:v>2.7203944641718877E-4</c:v>
                </c:pt>
                <c:pt idx="508">
                  <c:v>2.7400104708717379E-4</c:v>
                </c:pt>
                <c:pt idx="509">
                  <c:v>2.7592705337591136E-4</c:v>
                </c:pt>
                <c:pt idx="510">
                  <c:v>2.5868126767522056E-4</c:v>
                </c:pt>
                <c:pt idx="511">
                  <c:v>2.8066480677697072E-4</c:v>
                </c:pt>
                <c:pt idx="512">
                  <c:v>2.6704669523037333E-4</c:v>
                </c:pt>
                <c:pt idx="513">
                  <c:v>2.7133879774339818E-4</c:v>
                </c:pt>
                <c:pt idx="514">
                  <c:v>2.6546077381447134E-4</c:v>
                </c:pt>
                <c:pt idx="515">
                  <c:v>2.7999137071406215E-4</c:v>
                </c:pt>
                <c:pt idx="516">
                  <c:v>2.7502519180988886E-4</c:v>
                </c:pt>
                <c:pt idx="517">
                  <c:v>1.6265011973901733E-5</c:v>
                </c:pt>
                <c:pt idx="518">
                  <c:v>2.6173149835210054E-4</c:v>
                </c:pt>
                <c:pt idx="519">
                  <c:v>3.0052705717074582E-4</c:v>
                </c:pt>
                <c:pt idx="520">
                  <c:v>2.7365744152583235E-4</c:v>
                </c:pt>
                <c:pt idx="521">
                  <c:v>2.2851157048309908E-4</c:v>
                </c:pt>
                <c:pt idx="522">
                  <c:v>2.7098686875293019E-4</c:v>
                </c:pt>
                <c:pt idx="523">
                  <c:v>2.8200807566759718E-4</c:v>
                </c:pt>
                <c:pt idx="524">
                  <c:v>1.6951085143446725E-4</c:v>
                </c:pt>
                <c:pt idx="525">
                  <c:v>2.5661633446864759E-4</c:v>
                </c:pt>
                <c:pt idx="526">
                  <c:v>1.653479341814154E-4</c:v>
                </c:pt>
                <c:pt idx="527">
                  <c:v>2.5983185440840825E-4</c:v>
                </c:pt>
                <c:pt idx="528">
                  <c:v>2.1828100140512824E-5</c:v>
                </c:pt>
                <c:pt idx="529">
                  <c:v>2.7422950194749319E-4</c:v>
                </c:pt>
                <c:pt idx="530">
                  <c:v>2.6235961269656128E-4</c:v>
                </c:pt>
                <c:pt idx="531">
                  <c:v>2.695685796753331E-4</c:v>
                </c:pt>
                <c:pt idx="532">
                  <c:v>2.2327329287663951E-4</c:v>
                </c:pt>
                <c:pt idx="533">
                  <c:v>2.648458817323063E-4</c:v>
                </c:pt>
                <c:pt idx="534">
                  <c:v>2.6813363129774535E-4</c:v>
                </c:pt>
                <c:pt idx="535">
                  <c:v>2.6373230015737115E-4</c:v>
                </c:pt>
                <c:pt idx="536">
                  <c:v>2.6595072952160191E-4</c:v>
                </c:pt>
                <c:pt idx="537">
                  <c:v>2.7637495563913994E-4</c:v>
                </c:pt>
                <c:pt idx="538">
                  <c:v>2.6948459157974738E-4</c:v>
                </c:pt>
                <c:pt idx="539">
                  <c:v>2.7078624123905333E-4</c:v>
                </c:pt>
                <c:pt idx="540">
                  <c:v>2.6173149835210054E-4</c:v>
                </c:pt>
                <c:pt idx="541">
                  <c:v>2.6801331110283636E-4</c:v>
                </c:pt>
                <c:pt idx="542">
                  <c:v>2.6570597016793652E-4</c:v>
                </c:pt>
                <c:pt idx="543">
                  <c:v>2.7086932267876058E-4</c:v>
                </c:pt>
                <c:pt idx="544">
                  <c:v>2.8315313399032314E-4</c:v>
                </c:pt>
                <c:pt idx="545">
                  <c:v>2.7086932267876058E-4</c:v>
                </c:pt>
                <c:pt idx="546">
                  <c:v>2.7682082256838661E-4</c:v>
                </c:pt>
                <c:pt idx="547">
                  <c:v>2.809527329762415E-4</c:v>
                </c:pt>
                <c:pt idx="548">
                  <c:v>2.6780776045116689E-4</c:v>
                </c:pt>
                <c:pt idx="549">
                  <c:v>2.6595072952160191E-4</c:v>
                </c:pt>
                <c:pt idx="550">
                  <c:v>2.6335919119062953E-4</c:v>
                </c:pt>
                <c:pt idx="551">
                  <c:v>2.5417157258518172E-4</c:v>
                </c:pt>
                <c:pt idx="552">
                  <c:v>2.5557475471478796E-4</c:v>
                </c:pt>
                <c:pt idx="553">
                  <c:v>2.6849391133870591E-4</c:v>
                </c:pt>
                <c:pt idx="554">
                  <c:v>2.6909209756327697E-4</c:v>
                </c:pt>
                <c:pt idx="555">
                  <c:v>2.6323461052016615E-4</c:v>
                </c:pt>
                <c:pt idx="556">
                  <c:v>3.1243281504471815E-4</c:v>
                </c:pt>
                <c:pt idx="557">
                  <c:v>2.888122087950547E-4</c:v>
                </c:pt>
                <c:pt idx="558">
                  <c:v>1.5988337514974304E-4</c:v>
                </c:pt>
                <c:pt idx="559">
                  <c:v>2.9407436660584509E-4</c:v>
                </c:pt>
                <c:pt idx="560">
                  <c:v>3.0181234328181816E-4</c:v>
                </c:pt>
                <c:pt idx="561">
                  <c:v>2.7891052213008195E-4</c:v>
                </c:pt>
                <c:pt idx="562">
                  <c:v>2.8052680361406859E-4</c:v>
                </c:pt>
                <c:pt idx="563">
                  <c:v>2.6813363129774535E-4</c:v>
                </c:pt>
                <c:pt idx="564">
                  <c:v>2.0230677593777841E-4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108-8A0D-5510348A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62320"/>
        <c:axId val="514147760"/>
      </c:scatterChart>
      <c:valAx>
        <c:axId val="5141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7760"/>
        <c:crosses val="autoZero"/>
        <c:crossBetween val="midCat"/>
      </c:valAx>
      <c:valAx>
        <c:axId val="5141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Normal Distribution of Unsuccessful Campaigns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xVal>
          <c:yVal>
            <c:numRef>
              <c:f>Sheet4!$F$2:$F$365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3.5020752249571418E-4</c:v>
                </c:pt>
                <c:pt idx="2">
                  <c:v>3.5628909309730122E-4</c:v>
                </c:pt>
                <c:pt idx="3">
                  <c:v>3.4892252906130425E-4</c:v>
                </c:pt>
                <c:pt idx="4">
                  <c:v>3.5442510315133405E-4</c:v>
                </c:pt>
                <c:pt idx="5">
                  <c:v>3.5084665320576447E-4</c:v>
                </c:pt>
                <c:pt idx="6">
                  <c:v>3.5670038492318496E-4</c:v>
                </c:pt>
                <c:pt idx="7">
                  <c:v>3.8336048764493346E-4</c:v>
                </c:pt>
                <c:pt idx="8">
                  <c:v>4.1156472555694743E-4</c:v>
                </c:pt>
                <c:pt idx="9">
                  <c:v>4.1381299360732419E-4</c:v>
                </c:pt>
                <c:pt idx="10">
                  <c:v>4.1539867553932547E-4</c:v>
                </c:pt>
                <c:pt idx="11">
                  <c:v>3.482766996430777E-4</c:v>
                </c:pt>
                <c:pt idx="12">
                  <c:v>8.3261679532065818E-5</c:v>
                </c:pt>
                <c:pt idx="13">
                  <c:v>3.6332790888304281E-4</c:v>
                </c:pt>
                <c:pt idx="14">
                  <c:v>3.5525619102089824E-4</c:v>
                </c:pt>
                <c:pt idx="15">
                  <c:v>3.4523401707029774E-4</c:v>
                </c:pt>
                <c:pt idx="16">
                  <c:v>2.726472549728331E-4</c:v>
                </c:pt>
                <c:pt idx="17">
                  <c:v>3.6075337704939378E-4</c:v>
                </c:pt>
                <c:pt idx="18">
                  <c:v>3.6945500953983602E-4</c:v>
                </c:pt>
                <c:pt idx="19">
                  <c:v>9.1952440267547533E-5</c:v>
                </c:pt>
                <c:pt idx="20">
                  <c:v>3.4610814343700942E-4</c:v>
                </c:pt>
                <c:pt idx="21">
                  <c:v>3.5317061845262194E-4</c:v>
                </c:pt>
                <c:pt idx="22">
                  <c:v>3.4762867068556194E-4</c:v>
                </c:pt>
                <c:pt idx="23">
                  <c:v>2.1596020395695897E-4</c:v>
                </c:pt>
                <c:pt idx="24">
                  <c:v>3.5690562792900472E-4</c:v>
                </c:pt>
                <c:pt idx="25">
                  <c:v>4.0145407913337643E-4</c:v>
                </c:pt>
                <c:pt idx="26">
                  <c:v>3.7860323340817899E-4</c:v>
                </c:pt>
                <c:pt idx="27">
                  <c:v>2.6873101440408066E-4</c:v>
                </c:pt>
                <c:pt idx="28">
                  <c:v>3.6681193872474028E-4</c:v>
                </c:pt>
                <c:pt idx="29">
                  <c:v>4.1360899514367654E-4</c:v>
                </c:pt>
                <c:pt idx="30">
                  <c:v>3.3405535775963055E-4</c:v>
                </c:pt>
                <c:pt idx="31">
                  <c:v>3.4523401707029774E-4</c:v>
                </c:pt>
                <c:pt idx="32">
                  <c:v>3.5296062929129565E-4</c:v>
                </c:pt>
                <c:pt idx="33">
                  <c:v>3.5772389990603289E-4</c:v>
                </c:pt>
                <c:pt idx="34">
                  <c:v>3.9708287137363171E-4</c:v>
                </c:pt>
                <c:pt idx="35">
                  <c:v>7.5414891173528213E-6</c:v>
                </c:pt>
                <c:pt idx="36">
                  <c:v>3.6035305235229041E-4</c:v>
                </c:pt>
                <c:pt idx="37">
                  <c:v>5.8817569183175687E-6</c:v>
                </c:pt>
                <c:pt idx="38">
                  <c:v>4.1425714795487818E-4</c:v>
                </c:pt>
                <c:pt idx="39">
                  <c:v>4.0764555586751526E-4</c:v>
                </c:pt>
                <c:pt idx="40">
                  <c:v>4.1389147735700131E-4</c:v>
                </c:pt>
                <c:pt idx="41">
                  <c:v>3.8819760714649737E-4</c:v>
                </c:pt>
                <c:pt idx="42">
                  <c:v>3.6889364329032159E-4</c:v>
                </c:pt>
                <c:pt idx="43">
                  <c:v>3.6851787367550245E-4</c:v>
                </c:pt>
                <c:pt idx="44">
                  <c:v>4.0064852687908705E-4</c:v>
                </c:pt>
                <c:pt idx="45">
                  <c:v>3.4523401707029774E-4</c:v>
                </c:pt>
                <c:pt idx="46">
                  <c:v>2.726472549728331E-4</c:v>
                </c:pt>
                <c:pt idx="47">
                  <c:v>3.1702392406017793E-10</c:v>
                </c:pt>
                <c:pt idx="48">
                  <c:v>3.6799557223516255E-4</c:v>
                </c:pt>
                <c:pt idx="49">
                  <c:v>3.3996327075779095E-4</c:v>
                </c:pt>
                <c:pt idx="50">
                  <c:v>3.5148351776568838E-4</c:v>
                </c:pt>
                <c:pt idx="51">
                  <c:v>3.6075337704939378E-4</c:v>
                </c:pt>
                <c:pt idx="52">
                  <c:v>3.8591776234640437E-4</c:v>
                </c:pt>
                <c:pt idx="53">
                  <c:v>3.5914538858619442E-4</c:v>
                </c:pt>
                <c:pt idx="54">
                  <c:v>3.4610814343700942E-4</c:v>
                </c:pt>
                <c:pt idx="55">
                  <c:v>3.5063386061118517E-4</c:v>
                </c:pt>
                <c:pt idx="56">
                  <c:v>3.5384727505358241E-4</c:v>
                </c:pt>
                <c:pt idx="57">
                  <c:v>4.0696533506882806E-4</c:v>
                </c:pt>
                <c:pt idx="58">
                  <c:v>3.8494706149206249E-4</c:v>
                </c:pt>
                <c:pt idx="59">
                  <c:v>3.7240199495018226E-4</c:v>
                </c:pt>
                <c:pt idx="60">
                  <c:v>3.6293496643925602E-4</c:v>
                </c:pt>
                <c:pt idx="61">
                  <c:v>3.4913731385935313E-4</c:v>
                </c:pt>
                <c:pt idx="62">
                  <c:v>3.957163734804105E-4</c:v>
                </c:pt>
                <c:pt idx="63">
                  <c:v>3.5253987783806804E-4</c:v>
                </c:pt>
                <c:pt idx="64">
                  <c:v>3.5020752249571418E-4</c:v>
                </c:pt>
                <c:pt idx="65">
                  <c:v>3.6293496643925602E-4</c:v>
                </c:pt>
                <c:pt idx="66">
                  <c:v>3.8992917684753218E-4</c:v>
                </c:pt>
                <c:pt idx="67">
                  <c:v>3.5874061989813274E-4</c:v>
                </c:pt>
                <c:pt idx="68">
                  <c:v>3.6566118280631705E-4</c:v>
                </c:pt>
                <c:pt idx="69">
                  <c:v>3.7805149094528455E-4</c:v>
                </c:pt>
                <c:pt idx="70">
                  <c:v>3.4784492369879376E-4</c:v>
                </c:pt>
                <c:pt idx="71">
                  <c:v>3.4523401707029774E-4</c:v>
                </c:pt>
                <c:pt idx="72">
                  <c:v>3.5358982059822437E-4</c:v>
                </c:pt>
                <c:pt idx="73">
                  <c:v>3.8741179965474584E-4</c:v>
                </c:pt>
                <c:pt idx="74">
                  <c:v>2.3125593890635553E-4</c:v>
                </c:pt>
                <c:pt idx="75">
                  <c:v>3.7366604051098604E-4</c:v>
                </c:pt>
                <c:pt idx="76">
                  <c:v>3.8908671240718183E-4</c:v>
                </c:pt>
                <c:pt idx="77">
                  <c:v>3.487074980136573E-4</c:v>
                </c:pt>
                <c:pt idx="78">
                  <c:v>1.0481396799750966E-4</c:v>
                </c:pt>
                <c:pt idx="79">
                  <c:v>3.8952632222888909E-4</c:v>
                </c:pt>
                <c:pt idx="80">
                  <c:v>3.641103293430131E-4</c:v>
                </c:pt>
                <c:pt idx="81">
                  <c:v>3.5711060152961388E-4</c:v>
                </c:pt>
                <c:pt idx="82">
                  <c:v>3.5379903236535119E-4</c:v>
                </c:pt>
                <c:pt idx="83">
                  <c:v>3.4523401707029774E-4</c:v>
                </c:pt>
                <c:pt idx="84">
                  <c:v>3.6585371691709922E-4</c:v>
                </c:pt>
                <c:pt idx="85">
                  <c:v>3.0642374169317075E-4</c:v>
                </c:pt>
                <c:pt idx="86">
                  <c:v>3.482766996430777E-4</c:v>
                </c:pt>
                <c:pt idx="87">
                  <c:v>4.116831916352607E-4</c:v>
                </c:pt>
                <c:pt idx="88">
                  <c:v>1.0721057927989084E-5</c:v>
                </c:pt>
                <c:pt idx="89">
                  <c:v>3.482766996430777E-4</c:v>
                </c:pt>
                <c:pt idx="90">
                  <c:v>3.7185551842357011E-4</c:v>
                </c:pt>
                <c:pt idx="91">
                  <c:v>1.2736421251140071E-4</c:v>
                </c:pt>
                <c:pt idx="92">
                  <c:v>3.512714823967218E-4</c:v>
                </c:pt>
                <c:pt idx="93">
                  <c:v>3.7167273123946755E-4</c:v>
                </c:pt>
                <c:pt idx="94">
                  <c:v>3.7258352361937877E-4</c:v>
                </c:pt>
                <c:pt idx="95">
                  <c:v>3.9278574902974349E-4</c:v>
                </c:pt>
                <c:pt idx="96">
                  <c:v>3.4719543767858138E-4</c:v>
                </c:pt>
                <c:pt idx="97">
                  <c:v>1.6045657658196236E-4</c:v>
                </c:pt>
                <c:pt idx="98">
                  <c:v>3.5317061845262194E-4</c:v>
                </c:pt>
                <c:pt idx="99">
                  <c:v>3.6642954203858338E-4</c:v>
                </c:pt>
                <c:pt idx="100">
                  <c:v>3.5546330302774741E-4</c:v>
                </c:pt>
                <c:pt idx="101">
                  <c:v>3.4523401707029774E-4</c:v>
                </c:pt>
                <c:pt idx="102">
                  <c:v>3.9021836707415933E-4</c:v>
                </c:pt>
                <c:pt idx="103">
                  <c:v>3.5190682698546337E-4</c:v>
                </c:pt>
                <c:pt idx="104">
                  <c:v>3.4654378003385299E-4</c:v>
                </c:pt>
                <c:pt idx="105">
                  <c:v>4.0505129475976274E-4</c:v>
                </c:pt>
                <c:pt idx="106">
                  <c:v>3.4849222133468479E-4</c:v>
                </c:pt>
                <c:pt idx="107">
                  <c:v>3.5169529949945921E-4</c:v>
                </c:pt>
                <c:pt idx="108">
                  <c:v>3.6719314070302321E-4</c:v>
                </c:pt>
                <c:pt idx="109">
                  <c:v>3.5148351776568838E-4</c:v>
                </c:pt>
                <c:pt idx="110">
                  <c:v>3.487074980136573E-4</c:v>
                </c:pt>
                <c:pt idx="111">
                  <c:v>3.6174926615966546E-4</c:v>
                </c:pt>
                <c:pt idx="112">
                  <c:v>6.0776147772706353E-5</c:v>
                </c:pt>
                <c:pt idx="113">
                  <c:v>3.5063386061118517E-4</c:v>
                </c:pt>
                <c:pt idx="114">
                  <c:v>3.6035305235229041E-4</c:v>
                </c:pt>
                <c:pt idx="115">
                  <c:v>3.7093845548754061E-4</c:v>
                </c:pt>
                <c:pt idx="116">
                  <c:v>3.5211809961158862E-4</c:v>
                </c:pt>
                <c:pt idx="117">
                  <c:v>3.6551287870662994E-4</c:v>
                </c:pt>
                <c:pt idx="118">
                  <c:v>4.0728920599941948E-4</c:v>
                </c:pt>
                <c:pt idx="119">
                  <c:v>3.2541271548374996E-4</c:v>
                </c:pt>
                <c:pt idx="120">
                  <c:v>4.0087345266500882E-4</c:v>
                </c:pt>
                <c:pt idx="121">
                  <c:v>3.7438134029183921E-4</c:v>
                </c:pt>
                <c:pt idx="122">
                  <c:v>4.0232061852836043E-4</c:v>
                </c:pt>
                <c:pt idx="123">
                  <c:v>4.0120781298981468E-4</c:v>
                </c:pt>
                <c:pt idx="124">
                  <c:v>3.5042081683622751E-4</c:v>
                </c:pt>
                <c:pt idx="125">
                  <c:v>4.3711951492324257E-6</c:v>
                </c:pt>
                <c:pt idx="126">
                  <c:v>3.9068239156118945E-4</c:v>
                </c:pt>
                <c:pt idx="127">
                  <c:v>3.4523401707029774E-4</c:v>
                </c:pt>
                <c:pt idx="128">
                  <c:v>3.5211809961158862E-4</c:v>
                </c:pt>
                <c:pt idx="129">
                  <c:v>3.5358982059822437E-4</c:v>
                </c:pt>
                <c:pt idx="130">
                  <c:v>3.4999397820490959E-4</c:v>
                </c:pt>
                <c:pt idx="131">
                  <c:v>3.6075337704939378E-4</c:v>
                </c:pt>
                <c:pt idx="132">
                  <c:v>1.0535852986076891E-4</c:v>
                </c:pt>
                <c:pt idx="133">
                  <c:v>4.1088189187652872E-4</c:v>
                </c:pt>
                <c:pt idx="134">
                  <c:v>3.5042081683622751E-4</c:v>
                </c:pt>
                <c:pt idx="135">
                  <c:v>3.70754107559195E-4</c:v>
                </c:pt>
                <c:pt idx="136">
                  <c:v>4.0375078245385602E-4</c:v>
                </c:pt>
                <c:pt idx="137">
                  <c:v>3.5442510315133405E-4</c:v>
                </c:pt>
                <c:pt idx="138">
                  <c:v>3.5914538858619442E-4</c:v>
                </c:pt>
                <c:pt idx="139">
                  <c:v>3.6628214923804954E-4</c:v>
                </c:pt>
                <c:pt idx="140">
                  <c:v>4.0972300502383868E-4</c:v>
                </c:pt>
                <c:pt idx="141">
                  <c:v>3.7509149711301116E-4</c:v>
                </c:pt>
                <c:pt idx="142">
                  <c:v>2.3569567589812811E-4</c:v>
                </c:pt>
                <c:pt idx="143">
                  <c:v>3.8804814683801646E-4</c:v>
                </c:pt>
                <c:pt idx="144">
                  <c:v>3.4523401707029774E-4</c:v>
                </c:pt>
                <c:pt idx="145">
                  <c:v>3.5358982059822437E-4</c:v>
                </c:pt>
                <c:pt idx="146">
                  <c:v>1.6904394508855366E-5</c:v>
                </c:pt>
                <c:pt idx="147">
                  <c:v>4.1048719774979268E-4</c:v>
                </c:pt>
                <c:pt idx="148">
                  <c:v>4.1187085558735248E-4</c:v>
                </c:pt>
                <c:pt idx="149">
                  <c:v>8.6087070237691886E-10</c:v>
                </c:pt>
                <c:pt idx="150">
                  <c:v>4.0928412200225318E-4</c:v>
                </c:pt>
                <c:pt idx="151">
                  <c:v>2.7992799476737331E-4</c:v>
                </c:pt>
                <c:pt idx="152">
                  <c:v>3.482766996430777E-4</c:v>
                </c:pt>
                <c:pt idx="153">
                  <c:v>1.4058677586752249E-4</c:v>
                </c:pt>
                <c:pt idx="154">
                  <c:v>3.6908107102496141E-4</c:v>
                </c:pt>
                <c:pt idx="155">
                  <c:v>3.7701762956750994E-4</c:v>
                </c:pt>
                <c:pt idx="156">
                  <c:v>3.6234340059908764E-4</c:v>
                </c:pt>
                <c:pt idx="157">
                  <c:v>4.0973957489093602E-4</c:v>
                </c:pt>
                <c:pt idx="158">
                  <c:v>3.6254087539155315E-4</c:v>
                </c:pt>
                <c:pt idx="159">
                  <c:v>3.6391515873309945E-4</c:v>
                </c:pt>
                <c:pt idx="160">
                  <c:v>4.0607699603765671E-4</c:v>
                </c:pt>
                <c:pt idx="161">
                  <c:v>3.5190682698546337E-4</c:v>
                </c:pt>
                <c:pt idx="162">
                  <c:v>3.8108078785360484E-4</c:v>
                </c:pt>
                <c:pt idx="163">
                  <c:v>4.1548586990780274E-4</c:v>
                </c:pt>
                <c:pt idx="164">
                  <c:v>3.4523401707029774E-4</c:v>
                </c:pt>
                <c:pt idx="165">
                  <c:v>3.5169529949945921E-4</c:v>
                </c:pt>
                <c:pt idx="166">
                  <c:v>3.4286196909463486E-4</c:v>
                </c:pt>
                <c:pt idx="167">
                  <c:v>3.5338034909120346E-4</c:v>
                </c:pt>
                <c:pt idx="168">
                  <c:v>3.5484117384505673E-4</c:v>
                </c:pt>
                <c:pt idx="169">
                  <c:v>3.6662088943519608E-4</c:v>
                </c:pt>
                <c:pt idx="170">
                  <c:v>4.1499335552563839E-4</c:v>
                </c:pt>
                <c:pt idx="171">
                  <c:v>3.4849222133468479E-4</c:v>
                </c:pt>
                <c:pt idx="172">
                  <c:v>4.1554517738848348E-4</c:v>
                </c:pt>
                <c:pt idx="173">
                  <c:v>3.5592436559280243E-4</c:v>
                </c:pt>
                <c:pt idx="174">
                  <c:v>3.6814088895334977E-4</c:v>
                </c:pt>
                <c:pt idx="175">
                  <c:v>2.5405230872604673E-4</c:v>
                </c:pt>
                <c:pt idx="176">
                  <c:v>3.46978458926706E-4</c:v>
                </c:pt>
                <c:pt idx="177">
                  <c:v>4.1534528257554273E-4</c:v>
                </c:pt>
                <c:pt idx="178">
                  <c:v>4.1469402537679578E-4</c:v>
                </c:pt>
                <c:pt idx="179">
                  <c:v>3.495661422356737E-4</c:v>
                </c:pt>
                <c:pt idx="180">
                  <c:v>3.5649487311236914E-4</c:v>
                </c:pt>
                <c:pt idx="181">
                  <c:v>3.6945500953983602E-4</c:v>
                </c:pt>
                <c:pt idx="182">
                  <c:v>4.155607166542084E-4</c:v>
                </c:pt>
                <c:pt idx="183">
                  <c:v>1.2533326427906075E-4</c:v>
                </c:pt>
                <c:pt idx="184">
                  <c:v>3.4501489470727619E-4</c:v>
                </c:pt>
                <c:pt idx="185">
                  <c:v>1.8769165786111007E-4</c:v>
                </c:pt>
                <c:pt idx="186">
                  <c:v>3.581314074844092E-4</c:v>
                </c:pt>
                <c:pt idx="187">
                  <c:v>4.0292932109609102E-4</c:v>
                </c:pt>
                <c:pt idx="188">
                  <c:v>3.4913731385935313E-4</c:v>
                </c:pt>
                <c:pt idx="189">
                  <c:v>3.2517555606525567E-4</c:v>
                </c:pt>
                <c:pt idx="190">
                  <c:v>4.0444789370217682E-4</c:v>
                </c:pt>
                <c:pt idx="191">
                  <c:v>3.7185551842357011E-4</c:v>
                </c:pt>
                <c:pt idx="192">
                  <c:v>4.0056158762964396E-4</c:v>
                </c:pt>
                <c:pt idx="193">
                  <c:v>3.4719543767858138E-4</c:v>
                </c:pt>
                <c:pt idx="194">
                  <c:v>3.8190272985647277E-4</c:v>
                </c:pt>
                <c:pt idx="195">
                  <c:v>1.4493438923053476E-4</c:v>
                </c:pt>
                <c:pt idx="196">
                  <c:v>3.5833475207925659E-4</c:v>
                </c:pt>
                <c:pt idx="197">
                  <c:v>3.2025503743548232E-11</c:v>
                </c:pt>
                <c:pt idx="198">
                  <c:v>3.6174926615966546E-4</c:v>
                </c:pt>
                <c:pt idx="199">
                  <c:v>3.46978458926706E-4</c:v>
                </c:pt>
                <c:pt idx="200">
                  <c:v>1.9065833816060592E-4</c:v>
                </c:pt>
                <c:pt idx="201">
                  <c:v>3.8992917684753218E-4</c:v>
                </c:pt>
                <c:pt idx="202">
                  <c:v>3.1603621568983454E-4</c:v>
                </c:pt>
                <c:pt idx="203">
                  <c:v>3.6115257892765793E-4</c:v>
                </c:pt>
                <c:pt idx="204">
                  <c:v>4.0745860975684037E-4</c:v>
                </c:pt>
                <c:pt idx="205">
                  <c:v>3.5546330302774741E-4</c:v>
                </c:pt>
                <c:pt idx="206">
                  <c:v>3.80083181837473E-4</c:v>
                </c:pt>
                <c:pt idx="207">
                  <c:v>3.7600108278920558E-5</c:v>
                </c:pt>
                <c:pt idx="208">
                  <c:v>3.0553550702213781E-5</c:v>
                </c:pt>
                <c:pt idx="209">
                  <c:v>3.641103293430131E-4</c:v>
                </c:pt>
                <c:pt idx="210">
                  <c:v>3.7370744699304428E-4</c:v>
                </c:pt>
                <c:pt idx="211">
                  <c:v>3.5063386061118517E-4</c:v>
                </c:pt>
                <c:pt idx="212">
                  <c:v>1.8917287726013851E-4</c:v>
                </c:pt>
                <c:pt idx="213">
                  <c:v>3.5296062929129565E-4</c:v>
                </c:pt>
                <c:pt idx="214">
                  <c:v>3.5253987783806804E-4</c:v>
                </c:pt>
                <c:pt idx="215">
                  <c:v>4.1539867553932547E-4</c:v>
                </c:pt>
                <c:pt idx="216">
                  <c:v>3.5853782308245628E-4</c:v>
                </c:pt>
                <c:pt idx="217">
                  <c:v>3.9021836707415933E-4</c:v>
                </c:pt>
                <c:pt idx="218">
                  <c:v>3.5995160955553014E-4</c:v>
                </c:pt>
                <c:pt idx="219">
                  <c:v>3.5400798378473612E-4</c:v>
                </c:pt>
                <c:pt idx="220">
                  <c:v>3.7597190840827721E-4</c:v>
                </c:pt>
                <c:pt idx="221">
                  <c:v>2.9813425750272983E-4</c:v>
                </c:pt>
                <c:pt idx="222">
                  <c:v>3.6604595520778934E-4</c:v>
                </c:pt>
                <c:pt idx="223">
                  <c:v>3.6293496643925602E-4</c:v>
                </c:pt>
                <c:pt idx="224">
                  <c:v>3.9136028738680863E-4</c:v>
                </c:pt>
                <c:pt idx="225">
                  <c:v>3.761470140189439E-4</c:v>
                </c:pt>
                <c:pt idx="226">
                  <c:v>3.8058351633622094E-4</c:v>
                </c:pt>
                <c:pt idx="227">
                  <c:v>3.6214564040629822E-4</c:v>
                </c:pt>
                <c:pt idx="228">
                  <c:v>3.4523401707029774E-4</c:v>
                </c:pt>
                <c:pt idx="229">
                  <c:v>3.3906379415618473E-4</c:v>
                </c:pt>
                <c:pt idx="230">
                  <c:v>4.1469402537679578E-4</c:v>
                </c:pt>
                <c:pt idx="231">
                  <c:v>3.5853782308245628E-4</c:v>
                </c:pt>
                <c:pt idx="232">
                  <c:v>3.581314074844092E-4</c:v>
                </c:pt>
                <c:pt idx="233">
                  <c:v>4.0952237301874615E-4</c:v>
                </c:pt>
                <c:pt idx="234">
                  <c:v>3.6662088943519608E-4</c:v>
                </c:pt>
                <c:pt idx="235">
                  <c:v>4.557559265064395E-5</c:v>
                </c:pt>
                <c:pt idx="236">
                  <c:v>3.5874061989813274E-4</c:v>
                </c:pt>
                <c:pt idx="237">
                  <c:v>3.644997980763446E-4</c:v>
                </c:pt>
                <c:pt idx="238">
                  <c:v>3.919222933367987E-4</c:v>
                </c:pt>
                <c:pt idx="239">
                  <c:v>2.1174757725323351E-5</c:v>
                </c:pt>
                <c:pt idx="240">
                  <c:v>4.32254355802279E-8</c:v>
                </c:pt>
                <c:pt idx="241">
                  <c:v>2.188410261947278E-5</c:v>
                </c:pt>
                <c:pt idx="242">
                  <c:v>3.4892252906130425E-4</c:v>
                </c:pt>
                <c:pt idx="243">
                  <c:v>4.1551006009480203E-4</c:v>
                </c:pt>
                <c:pt idx="244">
                  <c:v>3.4523401707029774E-4</c:v>
                </c:pt>
                <c:pt idx="245">
                  <c:v>1.2022518461267E-6</c:v>
                </c:pt>
                <c:pt idx="246">
                  <c:v>4.1407143818014648E-4</c:v>
                </c:pt>
                <c:pt idx="247">
                  <c:v>3.4806093355794132E-4</c:v>
                </c:pt>
                <c:pt idx="248">
                  <c:v>4.0952237301874615E-4</c:v>
                </c:pt>
                <c:pt idx="249">
                  <c:v>3.6115257892765793E-4</c:v>
                </c:pt>
                <c:pt idx="250">
                  <c:v>4.0937541466921088E-4</c:v>
                </c:pt>
                <c:pt idx="251">
                  <c:v>3.7148963080185375E-4</c:v>
                </c:pt>
                <c:pt idx="252">
                  <c:v>3.6313158152790096E-4</c:v>
                </c:pt>
                <c:pt idx="253">
                  <c:v>3.6723704846160747E-4</c:v>
                </c:pt>
                <c:pt idx="254">
                  <c:v>3.6095311863546371E-4</c:v>
                </c:pt>
                <c:pt idx="255">
                  <c:v>1.3799931444597306E-7</c:v>
                </c:pt>
                <c:pt idx="256">
                  <c:v>3.5731530512533009E-4</c:v>
                </c:pt>
                <c:pt idx="257">
                  <c:v>3.6776269363773421E-4</c:v>
                </c:pt>
                <c:pt idx="258">
                  <c:v>1.9762532472318125E-5</c:v>
                </c:pt>
                <c:pt idx="259">
                  <c:v>2.2293466621613748E-4</c:v>
                </c:pt>
                <c:pt idx="260">
                  <c:v>3.9025163997807362E-4</c:v>
                </c:pt>
                <c:pt idx="261">
                  <c:v>3.6115257892765793E-4</c:v>
                </c:pt>
                <c:pt idx="262">
                  <c:v>1.996554361540404E-4</c:v>
                </c:pt>
                <c:pt idx="263">
                  <c:v>3.6155065327729677E-4</c:v>
                </c:pt>
                <c:pt idx="264">
                  <c:v>3.9532768439745717E-4</c:v>
                </c:pt>
                <c:pt idx="265">
                  <c:v>3.5690562792900472E-4</c:v>
                </c:pt>
                <c:pt idx="266">
                  <c:v>3.4523401707029774E-4</c:v>
                </c:pt>
                <c:pt idx="267">
                  <c:v>3.6234340059908764E-4</c:v>
                </c:pt>
                <c:pt idx="268">
                  <c:v>1.3504160673732433E-4</c:v>
                </c:pt>
                <c:pt idx="269">
                  <c:v>3.4806093355794132E-4</c:v>
                </c:pt>
                <c:pt idx="270">
                  <c:v>4.1445511800858179E-4</c:v>
                </c:pt>
                <c:pt idx="271">
                  <c:v>2.388357321030337E-4</c:v>
                </c:pt>
                <c:pt idx="272">
                  <c:v>3.4719543767858138E-4</c:v>
                </c:pt>
                <c:pt idx="273">
                  <c:v>3.5571784599786662E-4</c:v>
                </c:pt>
                <c:pt idx="274">
                  <c:v>3.482766996430777E-4</c:v>
                </c:pt>
                <c:pt idx="275">
                  <c:v>3.8190272985647277E-4</c:v>
                </c:pt>
                <c:pt idx="276">
                  <c:v>3.4849222133468479E-4</c:v>
                </c:pt>
                <c:pt idx="277">
                  <c:v>3.487074980136573E-4</c:v>
                </c:pt>
                <c:pt idx="278">
                  <c:v>3.5232911676618518E-4</c:v>
                </c:pt>
                <c:pt idx="279">
                  <c:v>3.4523401707029774E-4</c:v>
                </c:pt>
                <c:pt idx="280">
                  <c:v>3.2135699900173894E-4</c:v>
                </c:pt>
                <c:pt idx="281">
                  <c:v>3.8494706149206249E-4</c:v>
                </c:pt>
                <c:pt idx="282">
                  <c:v>3.9064937539585483E-4</c:v>
                </c:pt>
                <c:pt idx="283">
                  <c:v>4.1438339308774296E-4</c:v>
                </c:pt>
                <c:pt idx="284">
                  <c:v>5.4830063576441922E-6</c:v>
                </c:pt>
                <c:pt idx="285">
                  <c:v>3.4719543767858138E-4</c:v>
                </c:pt>
                <c:pt idx="286">
                  <c:v>1.0087547963527178E-4</c:v>
                </c:pt>
                <c:pt idx="287">
                  <c:v>4.137327289718481E-4</c:v>
                </c:pt>
                <c:pt idx="288">
                  <c:v>4.0221372644116678E-4</c:v>
                </c:pt>
                <c:pt idx="289">
                  <c:v>3.9905640773854682E-4</c:v>
                </c:pt>
                <c:pt idx="290">
                  <c:v>3.5463326988530522E-4</c:v>
                </c:pt>
                <c:pt idx="291">
                  <c:v>3.4632608113712425E-4</c:v>
                </c:pt>
                <c:pt idx="292">
                  <c:v>3.4654378003385299E-4</c:v>
                </c:pt>
                <c:pt idx="293">
                  <c:v>3.5169529949945921E-4</c:v>
                </c:pt>
                <c:pt idx="294">
                  <c:v>3.6135175733754764E-4</c:v>
                </c:pt>
                <c:pt idx="295">
                  <c:v>3.3290304982772268E-4</c:v>
                </c:pt>
                <c:pt idx="296">
                  <c:v>3.4523401707029774E-4</c:v>
                </c:pt>
                <c:pt idx="297">
                  <c:v>3.5914538858619442E-4</c:v>
                </c:pt>
                <c:pt idx="298">
                  <c:v>3.4913731385935313E-4</c:v>
                </c:pt>
                <c:pt idx="299">
                  <c:v>1.1818009210474908E-4</c:v>
                </c:pt>
                <c:pt idx="300">
                  <c:v>4.1360899514367654E-4</c:v>
                </c:pt>
                <c:pt idx="301">
                  <c:v>3.5275038221652024E-4</c:v>
                </c:pt>
                <c:pt idx="302">
                  <c:v>3.5504881442521217E-4</c:v>
                </c:pt>
                <c:pt idx="303">
                  <c:v>3.5975047034706966E-4</c:v>
                </c:pt>
                <c:pt idx="304">
                  <c:v>3.7562071893751956E-4</c:v>
                </c:pt>
                <c:pt idx="305">
                  <c:v>3.4978018457951655E-4</c:v>
                </c:pt>
                <c:pt idx="306">
                  <c:v>1.9714229542558366E-4</c:v>
                </c:pt>
                <c:pt idx="307">
                  <c:v>3.644997980763446E-4</c:v>
                </c:pt>
                <c:pt idx="308">
                  <c:v>3.5211809961158862E-4</c:v>
                </c:pt>
                <c:pt idx="309">
                  <c:v>3.4523401707029774E-4</c:v>
                </c:pt>
                <c:pt idx="310">
                  <c:v>3.5169529949945921E-4</c:v>
                </c:pt>
                <c:pt idx="311">
                  <c:v>3.5253987783806804E-4</c:v>
                </c:pt>
                <c:pt idx="312">
                  <c:v>3.5833475207925659E-4</c:v>
                </c:pt>
                <c:pt idx="313">
                  <c:v>4.1477004505559024E-4</c:v>
                </c:pt>
                <c:pt idx="314">
                  <c:v>3.6964151919865475E-4</c:v>
                </c:pt>
                <c:pt idx="315">
                  <c:v>3.5914538858619442E-4</c:v>
                </c:pt>
                <c:pt idx="316">
                  <c:v>3.5711060152961388E-4</c:v>
                </c:pt>
                <c:pt idx="317">
                  <c:v>3.3197758184067792E-4</c:v>
                </c:pt>
                <c:pt idx="318">
                  <c:v>3.4762867068556194E-4</c:v>
                </c:pt>
                <c:pt idx="319">
                  <c:v>4.1156472555694743E-4</c:v>
                </c:pt>
                <c:pt idx="320">
                  <c:v>1.6603539303685039E-4</c:v>
                </c:pt>
                <c:pt idx="321">
                  <c:v>1.8059482363013917E-4</c:v>
                </c:pt>
                <c:pt idx="322">
                  <c:v>3.5169529949945921E-4</c:v>
                </c:pt>
                <c:pt idx="323">
                  <c:v>3.6700268933714694E-4</c:v>
                </c:pt>
                <c:pt idx="324">
                  <c:v>3.5084665320576447E-4</c:v>
                </c:pt>
                <c:pt idx="325">
                  <c:v>3.3382530199343985E-4</c:v>
                </c:pt>
                <c:pt idx="326">
                  <c:v>3.4523401707029774E-4</c:v>
                </c:pt>
                <c:pt idx="327">
                  <c:v>3.4849222133468479E-4</c:v>
                </c:pt>
                <c:pt idx="328">
                  <c:v>3.5379903236535119E-4</c:v>
                </c:pt>
                <c:pt idx="329">
                  <c:v>4.1468753527117299E-4</c:v>
                </c:pt>
                <c:pt idx="330">
                  <c:v>3.73306472827788E-4</c:v>
                </c:pt>
                <c:pt idx="331">
                  <c:v>3.5608304547925137E-4</c:v>
                </c:pt>
                <c:pt idx="332">
                  <c:v>3.8726044383145163E-4</c:v>
                </c:pt>
                <c:pt idx="333">
                  <c:v>3.5317061845262194E-4</c:v>
                </c:pt>
                <c:pt idx="334">
                  <c:v>3.482766996430777E-4</c:v>
                </c:pt>
                <c:pt idx="335">
                  <c:v>3.5296062929129565E-4</c:v>
                </c:pt>
                <c:pt idx="336">
                  <c:v>3.6795194233717215E-4</c:v>
                </c:pt>
                <c:pt idx="337">
                  <c:v>3.495661422356737E-4</c:v>
                </c:pt>
                <c:pt idx="338">
                  <c:v>3.5914538858619442E-4</c:v>
                </c:pt>
                <c:pt idx="339">
                  <c:v>3.6135175733754764E-4</c:v>
                </c:pt>
                <c:pt idx="340">
                  <c:v>3.5914538858619442E-4</c:v>
                </c:pt>
                <c:pt idx="341">
                  <c:v>3.9275403033751347E-4</c:v>
                </c:pt>
                <c:pt idx="342">
                  <c:v>2.1416025085341293E-4</c:v>
                </c:pt>
                <c:pt idx="343">
                  <c:v>3.8025029948505188E-4</c:v>
                </c:pt>
                <c:pt idx="344">
                  <c:v>3.4784492369879376E-4</c:v>
                </c:pt>
                <c:pt idx="345">
                  <c:v>3.4523401707029774E-4</c:v>
                </c:pt>
                <c:pt idx="346">
                  <c:v>3.495661422356737E-4</c:v>
                </c:pt>
                <c:pt idx="347">
                  <c:v>4.0232061852836043E-4</c:v>
                </c:pt>
                <c:pt idx="348">
                  <c:v>3.713062176623157E-4</c:v>
                </c:pt>
                <c:pt idx="349">
                  <c:v>3.5670038492318496E-4</c:v>
                </c:pt>
                <c:pt idx="350">
                  <c:v>3.683295329209877E-4</c:v>
                </c:pt>
                <c:pt idx="351">
                  <c:v>4.1555473327439151E-4</c:v>
                </c:pt>
                <c:pt idx="352">
                  <c:v>3.5020752249571418E-4</c:v>
                </c:pt>
                <c:pt idx="353">
                  <c:v>3.9121885058691355E-4</c:v>
                </c:pt>
                <c:pt idx="354">
                  <c:v>3.5914538858619442E-4</c:v>
                </c:pt>
                <c:pt idx="355">
                  <c:v>4.1009293411235168E-4</c:v>
                </c:pt>
                <c:pt idx="356">
                  <c:v>3.6075337704939378E-4</c:v>
                </c:pt>
                <c:pt idx="357">
                  <c:v>1.5184453301002979E-7</c:v>
                </c:pt>
                <c:pt idx="358">
                  <c:v>3.641103293430131E-4</c:v>
                </c:pt>
                <c:pt idx="359">
                  <c:v>3.5853782308245628E-4</c:v>
                </c:pt>
                <c:pt idx="360">
                  <c:v>3.5853782308245628E-4</c:v>
                </c:pt>
                <c:pt idx="361">
                  <c:v>4.0101106616730254E-4</c:v>
                </c:pt>
                <c:pt idx="362">
                  <c:v>3.6795194233717215E-4</c:v>
                </c:pt>
                <c:pt idx="363">
                  <c:v>4.0559556716696478E-4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D95-8258-7FE9C123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59408"/>
        <c:axId val="514152336"/>
      </c:scatterChart>
      <c:valAx>
        <c:axId val="5141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2336"/>
        <c:crosses val="autoZero"/>
        <c:crossBetween val="midCat"/>
      </c:valAx>
      <c:valAx>
        <c:axId val="5141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A8E-87F1-03C77B87471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C-4A8E-87F1-03C77B874717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C-4A8E-87F1-03C77B87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03040"/>
        <c:axId val="268109696"/>
      </c:lineChart>
      <c:catAx>
        <c:axId val="2681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09696"/>
        <c:crosses val="autoZero"/>
        <c:auto val="1"/>
        <c:lblAlgn val="ctr"/>
        <c:lblOffset val="100"/>
        <c:noMultiLvlLbl val="0"/>
      </c:catAx>
      <c:valAx>
        <c:axId val="2681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(1).xlsx]Sheet3!PivotTable2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ACD-BB04-95B913828EF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C-4ACD-BB04-95B913828EF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C-4ACD-BB04-95B91382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58864"/>
        <c:axId val="1805160528"/>
      </c:barChart>
      <c:catAx>
        <c:axId val="18051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0528"/>
        <c:crosses val="autoZero"/>
        <c:auto val="1"/>
        <c:lblAlgn val="ctr"/>
        <c:lblOffset val="100"/>
        <c:noMultiLvlLbl val="0"/>
      </c:catAx>
      <c:valAx>
        <c:axId val="18051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E-4AB1-BD31-95020A764A97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E-4AB1-BD31-95020A764A97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E-4AB1-BD31-95020A76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11856"/>
        <c:axId val="1734313520"/>
      </c:lineChart>
      <c:catAx>
        <c:axId val="17343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3520"/>
        <c:crosses val="autoZero"/>
        <c:auto val="1"/>
        <c:lblAlgn val="ctr"/>
        <c:lblOffset val="100"/>
        <c:noMultiLvlLbl val="0"/>
      </c:catAx>
      <c:valAx>
        <c:axId val="1734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1705D86-0BF1-48D0-AB2F-730C1CB9964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8510E1D-8884-46A7-9097-3BD2E37C504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152400</xdr:rowOff>
    </xdr:from>
    <xdr:to>
      <xdr:col>11</xdr:col>
      <xdr:colOff>1295400</xdr:colOff>
      <xdr:row>19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1748CA-C29E-A136-E506-B15FEAD5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25</xdr:row>
      <xdr:rowOff>138112</xdr:rowOff>
    </xdr:from>
    <xdr:to>
      <xdr:col>12</xdr:col>
      <xdr:colOff>19050</xdr:colOff>
      <xdr:row>39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D5AD24-CBB5-1269-AD37-F4BEEDAB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5</xdr:row>
      <xdr:rowOff>195262</xdr:rowOff>
    </xdr:from>
    <xdr:to>
      <xdr:col>18</xdr:col>
      <xdr:colOff>561975</xdr:colOff>
      <xdr:row>19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DD43D51-5C3A-E02C-9ED0-5E55C1438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1195387"/>
              <a:ext cx="4667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25</xdr:row>
      <xdr:rowOff>176212</xdr:rowOff>
    </xdr:from>
    <xdr:to>
      <xdr:col>18</xdr:col>
      <xdr:colOff>504825</xdr:colOff>
      <xdr:row>39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4FEF3BE-8D37-EAA2-2E08-2E09182CA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517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14</xdr:row>
      <xdr:rowOff>33336</xdr:rowOff>
    </xdr:from>
    <xdr:to>
      <xdr:col>7</xdr:col>
      <xdr:colOff>1133474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ABD1E-07BB-BC9D-F901-4B291ADA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17</xdr:row>
      <xdr:rowOff>123825</xdr:rowOff>
    </xdr:from>
    <xdr:to>
      <xdr:col>9</xdr:col>
      <xdr:colOff>723901</xdr:colOff>
      <xdr:row>46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FB6F2-A479-D958-ABF4-1C6D0977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52386</xdr:rowOff>
    </xdr:from>
    <xdr:to>
      <xdr:col>12</xdr:col>
      <xdr:colOff>314325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25B85-9BD1-2496-B07A-0E3A049F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t Du" refreshedDate="44757.933519444443" createdVersion="8" refreshedVersion="8" minRefreshableVersion="3" recordCount="1001" xr:uid="{5C0CF487-F4BC-4557-8E3B-B2D5C1FC4B7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t Du" refreshedDate="44758.863247685185" createdVersion="8" refreshedVersion="8" minRefreshableVersion="3" recordCount="1001" xr:uid="{8E273623-A982-42D6-93E8-27C313528149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1" base="19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0307-DB93-451A-9774-9A6E2A0550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0BCD1-E23F-4925-BDB3-FEB8F23D28B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S1" workbookViewId="0">
      <selection activeCell="D992" sqref="D992"/>
    </sheetView>
  </sheetViews>
  <sheetFormatPr defaultColWidth="11" defaultRowHeight="15.75" x14ac:dyDescent="0.25"/>
  <cols>
    <col min="1" max="1" width="7" customWidth="1"/>
    <col min="2" max="2" width="30.625" bestFit="1" customWidth="1"/>
    <col min="3" max="3" width="33.5" style="3" customWidth="1"/>
    <col min="4" max="4" width="13.125" customWidth="1"/>
    <col min="5" max="5" width="14.375" customWidth="1"/>
    <col min="6" max="6" width="14.75" customWidth="1"/>
    <col min="7" max="7" width="13" bestFit="1" customWidth="1"/>
    <col min="9" max="9" width="13" customWidth="1"/>
    <col min="10" max="10" width="16" customWidth="1"/>
    <col min="11" max="11" width="13.125" customWidth="1"/>
    <col min="12" max="12" width="15.5" customWidth="1"/>
    <col min="13" max="13" width="17" customWidth="1"/>
    <col min="14" max="14" width="27.375" customWidth="1"/>
    <col min="15" max="15" width="16.75" customWidth="1"/>
    <col min="16" max="16" width="19.125" customWidth="1"/>
    <col min="17" max="17" width="18" customWidth="1"/>
    <col min="18" max="18" width="17" customWidth="1"/>
    <col min="19" max="19" width="32.25" style="8" customWidth="1"/>
    <col min="20" max="20" width="27.125" style="8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2070</v>
      </c>
      <c r="R1" s="1" t="s">
        <v>2031</v>
      </c>
      <c r="S1" s="6" t="s">
        <v>2071</v>
      </c>
      <c r="T1" s="6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ROUND((E2/D2)*100,0)</f>
        <v>0</v>
      </c>
      <c r="P2" t="e">
        <f t="shared" ref="P2:P65" si="0">ROUND(E2/G2,2)</f>
        <v>#DIV/0!</v>
      </c>
      <c r="Q2" t="s">
        <v>2032</v>
      </c>
      <c r="R2" t="s">
        <v>2033</v>
      </c>
      <c r="S2" s="7">
        <f>(((J2/60)/60)/24)+DATE(1970,1,1)</f>
        <v>42336.25</v>
      </c>
      <c r="T2" s="8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1">ROUND((E3/D3)*100,0)</f>
        <v>1040</v>
      </c>
      <c r="P3">
        <f t="shared" si="0"/>
        <v>92.15</v>
      </c>
      <c r="Q3" t="s">
        <v>2034</v>
      </c>
      <c r="R3" t="s">
        <v>2035</v>
      </c>
      <c r="S3" s="7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1"/>
        <v>131</v>
      </c>
      <c r="P4">
        <f t="shared" si="0"/>
        <v>100.02</v>
      </c>
      <c r="Q4" t="s">
        <v>2036</v>
      </c>
      <c r="R4" t="s">
        <v>2037</v>
      </c>
      <c r="S4" s="7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1"/>
        <v>59</v>
      </c>
      <c r="P5">
        <f t="shared" si="0"/>
        <v>103.21</v>
      </c>
      <c r="Q5" t="s">
        <v>2034</v>
      </c>
      <c r="R5" t="s">
        <v>2035</v>
      </c>
      <c r="S5" s="7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1"/>
        <v>69</v>
      </c>
      <c r="P6">
        <f t="shared" si="0"/>
        <v>99.34</v>
      </c>
      <c r="Q6" t="s">
        <v>2038</v>
      </c>
      <c r="R6" t="s">
        <v>2039</v>
      </c>
      <c r="S6" s="7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1"/>
        <v>174</v>
      </c>
      <c r="P7">
        <f t="shared" si="0"/>
        <v>75.83</v>
      </c>
      <c r="Q7" t="s">
        <v>2038</v>
      </c>
      <c r="R7" t="s">
        <v>2039</v>
      </c>
      <c r="S7" s="7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1"/>
        <v>21</v>
      </c>
      <c r="P8">
        <f t="shared" si="0"/>
        <v>60.56</v>
      </c>
      <c r="Q8" t="s">
        <v>2040</v>
      </c>
      <c r="R8" t="s">
        <v>2041</v>
      </c>
      <c r="S8" s="7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1"/>
        <v>328</v>
      </c>
      <c r="P9">
        <f t="shared" si="0"/>
        <v>64.94</v>
      </c>
      <c r="Q9" t="s">
        <v>2038</v>
      </c>
      <c r="R9" t="s">
        <v>2039</v>
      </c>
      <c r="S9" s="7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1"/>
        <v>20</v>
      </c>
      <c r="P10">
        <f t="shared" si="0"/>
        <v>31</v>
      </c>
      <c r="Q10" t="s">
        <v>2038</v>
      </c>
      <c r="R10" t="s">
        <v>2039</v>
      </c>
      <c r="S10" s="7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1"/>
        <v>52</v>
      </c>
      <c r="P11">
        <f t="shared" si="0"/>
        <v>72.91</v>
      </c>
      <c r="Q11" t="s">
        <v>2034</v>
      </c>
      <c r="R11" t="s">
        <v>2042</v>
      </c>
      <c r="S11" s="7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1"/>
        <v>266</v>
      </c>
      <c r="P12">
        <f t="shared" si="0"/>
        <v>62.9</v>
      </c>
      <c r="Q12" t="s">
        <v>2040</v>
      </c>
      <c r="R12" t="s">
        <v>2043</v>
      </c>
      <c r="S12" s="7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1"/>
        <v>48</v>
      </c>
      <c r="P13">
        <f t="shared" si="0"/>
        <v>112.22</v>
      </c>
      <c r="Q13" t="s">
        <v>2038</v>
      </c>
      <c r="R13" t="s">
        <v>2039</v>
      </c>
      <c r="S13" s="7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1"/>
        <v>89</v>
      </c>
      <c r="P14">
        <f t="shared" si="0"/>
        <v>102.35</v>
      </c>
      <c r="Q14" t="s">
        <v>2040</v>
      </c>
      <c r="R14" t="s">
        <v>2043</v>
      </c>
      <c r="S14" s="7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1"/>
        <v>245</v>
      </c>
      <c r="P15">
        <f t="shared" si="0"/>
        <v>105.05</v>
      </c>
      <c r="Q15" t="s">
        <v>2034</v>
      </c>
      <c r="R15" t="s">
        <v>2044</v>
      </c>
      <c r="S15" s="7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1"/>
        <v>67</v>
      </c>
      <c r="P16">
        <f t="shared" si="0"/>
        <v>94.15</v>
      </c>
      <c r="Q16" t="s">
        <v>2034</v>
      </c>
      <c r="R16" t="s">
        <v>2044</v>
      </c>
      <c r="S16" s="7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1"/>
        <v>47</v>
      </c>
      <c r="P17">
        <f t="shared" si="0"/>
        <v>84.99</v>
      </c>
      <c r="Q17" t="s">
        <v>2036</v>
      </c>
      <c r="R17" t="s">
        <v>2045</v>
      </c>
      <c r="S17" s="7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1"/>
        <v>649</v>
      </c>
      <c r="P18">
        <f t="shared" si="0"/>
        <v>110.41</v>
      </c>
      <c r="Q18" t="s">
        <v>2046</v>
      </c>
      <c r="R18" t="s">
        <v>2047</v>
      </c>
      <c r="S18" s="7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1"/>
        <v>159</v>
      </c>
      <c r="P19">
        <f t="shared" si="0"/>
        <v>107.96</v>
      </c>
      <c r="Q19" t="s">
        <v>2040</v>
      </c>
      <c r="R19" t="s">
        <v>2048</v>
      </c>
      <c r="S19" s="7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1"/>
        <v>67</v>
      </c>
      <c r="P20">
        <f t="shared" si="0"/>
        <v>45.1</v>
      </c>
      <c r="Q20" t="s">
        <v>2038</v>
      </c>
      <c r="R20" t="s">
        <v>2039</v>
      </c>
      <c r="S20" s="7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1"/>
        <v>49</v>
      </c>
      <c r="P21">
        <f t="shared" si="0"/>
        <v>45</v>
      </c>
      <c r="Q21" t="s">
        <v>2038</v>
      </c>
      <c r="R21" t="s">
        <v>2039</v>
      </c>
      <c r="S21" s="7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1"/>
        <v>112</v>
      </c>
      <c r="P22">
        <f t="shared" si="0"/>
        <v>105.97</v>
      </c>
      <c r="Q22" t="s">
        <v>2040</v>
      </c>
      <c r="R22" t="s">
        <v>2043</v>
      </c>
      <c r="S22" s="7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1"/>
        <v>41</v>
      </c>
      <c r="P23">
        <f t="shared" si="0"/>
        <v>69.06</v>
      </c>
      <c r="Q23" t="s">
        <v>2038</v>
      </c>
      <c r="R23" t="s">
        <v>2039</v>
      </c>
      <c r="S23" s="7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1"/>
        <v>128</v>
      </c>
      <c r="P24">
        <f t="shared" si="0"/>
        <v>85.04</v>
      </c>
      <c r="Q24" t="s">
        <v>2038</v>
      </c>
      <c r="R24" t="s">
        <v>2039</v>
      </c>
      <c r="S24" s="7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1"/>
        <v>332</v>
      </c>
      <c r="P25">
        <f t="shared" si="0"/>
        <v>105.23</v>
      </c>
      <c r="Q25" t="s">
        <v>2040</v>
      </c>
      <c r="R25" t="s">
        <v>2041</v>
      </c>
      <c r="S25" s="7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1"/>
        <v>113</v>
      </c>
      <c r="P26">
        <f t="shared" si="0"/>
        <v>39</v>
      </c>
      <c r="Q26" t="s">
        <v>2036</v>
      </c>
      <c r="R26" t="s">
        <v>2045</v>
      </c>
      <c r="S26" s="7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1"/>
        <v>216</v>
      </c>
      <c r="P27">
        <f t="shared" si="0"/>
        <v>73.03</v>
      </c>
      <c r="Q27" t="s">
        <v>2049</v>
      </c>
      <c r="R27" t="s">
        <v>2050</v>
      </c>
      <c r="S27" s="7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1"/>
        <v>48</v>
      </c>
      <c r="P28">
        <f t="shared" si="0"/>
        <v>35.01</v>
      </c>
      <c r="Q28" t="s">
        <v>2038</v>
      </c>
      <c r="R28" t="s">
        <v>2039</v>
      </c>
      <c r="S28" s="7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1"/>
        <v>80</v>
      </c>
      <c r="P29">
        <f t="shared" si="0"/>
        <v>106.6</v>
      </c>
      <c r="Q29" t="s">
        <v>2034</v>
      </c>
      <c r="R29" t="s">
        <v>2035</v>
      </c>
      <c r="S29" s="7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1"/>
        <v>105</v>
      </c>
      <c r="P30">
        <f t="shared" si="0"/>
        <v>62</v>
      </c>
      <c r="Q30" t="s">
        <v>2038</v>
      </c>
      <c r="R30" t="s">
        <v>2039</v>
      </c>
      <c r="S30" s="7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1"/>
        <v>329</v>
      </c>
      <c r="P31">
        <f t="shared" si="0"/>
        <v>94</v>
      </c>
      <c r="Q31" t="s">
        <v>2040</v>
      </c>
      <c r="R31" t="s">
        <v>2051</v>
      </c>
      <c r="S31" s="7">
        <f t="shared" si="2"/>
        <v>43301.208333333328</v>
      </c>
      <c r="T31" s="8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1"/>
        <v>161</v>
      </c>
      <c r="P32">
        <f t="shared" si="0"/>
        <v>112.05</v>
      </c>
      <c r="Q32" t="s">
        <v>2040</v>
      </c>
      <c r="R32" t="s">
        <v>2048</v>
      </c>
      <c r="S32" s="7">
        <f t="shared" si="2"/>
        <v>43609.208333333328</v>
      </c>
      <c r="T32" s="8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1"/>
        <v>310</v>
      </c>
      <c r="P33">
        <f t="shared" si="0"/>
        <v>48.01</v>
      </c>
      <c r="Q33" t="s">
        <v>2049</v>
      </c>
      <c r="R33" t="s">
        <v>2050</v>
      </c>
      <c r="S33" s="7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1"/>
        <v>87</v>
      </c>
      <c r="P34">
        <f t="shared" si="0"/>
        <v>38</v>
      </c>
      <c r="Q34" t="s">
        <v>2040</v>
      </c>
      <c r="R34" t="s">
        <v>2041</v>
      </c>
      <c r="S34" s="7">
        <f t="shared" si="2"/>
        <v>43110.25</v>
      </c>
      <c r="T34" s="8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1"/>
        <v>378</v>
      </c>
      <c r="P35">
        <f t="shared" si="0"/>
        <v>35</v>
      </c>
      <c r="Q35" t="s">
        <v>2038</v>
      </c>
      <c r="R35" t="s">
        <v>2039</v>
      </c>
      <c r="S35" s="7">
        <f t="shared" si="2"/>
        <v>41917.208333333336</v>
      </c>
      <c r="T35" s="8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1"/>
        <v>151</v>
      </c>
      <c r="P36">
        <f t="shared" si="0"/>
        <v>85</v>
      </c>
      <c r="Q36" t="s">
        <v>2040</v>
      </c>
      <c r="R36" t="s">
        <v>2041</v>
      </c>
      <c r="S36" s="7">
        <f t="shared" si="2"/>
        <v>42817.208333333328</v>
      </c>
      <c r="T36" s="8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1"/>
        <v>150</v>
      </c>
      <c r="P37">
        <f t="shared" si="0"/>
        <v>95.99</v>
      </c>
      <c r="Q37" t="s">
        <v>2040</v>
      </c>
      <c r="R37" t="s">
        <v>2043</v>
      </c>
      <c r="S37" s="7">
        <f t="shared" si="2"/>
        <v>43484.25</v>
      </c>
      <c r="T37" s="8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1"/>
        <v>157</v>
      </c>
      <c r="P38">
        <f t="shared" si="0"/>
        <v>68.81</v>
      </c>
      <c r="Q38" t="s">
        <v>2038</v>
      </c>
      <c r="R38" t="s">
        <v>2039</v>
      </c>
      <c r="S38" s="7">
        <f t="shared" si="2"/>
        <v>40600.25</v>
      </c>
      <c r="T38" s="8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1"/>
        <v>140</v>
      </c>
      <c r="P39">
        <f t="shared" si="0"/>
        <v>105.97</v>
      </c>
      <c r="Q39" t="s">
        <v>2046</v>
      </c>
      <c r="R39" t="s">
        <v>2052</v>
      </c>
      <c r="S39" s="7">
        <f t="shared" si="2"/>
        <v>43744.208333333328</v>
      </c>
      <c r="T39" s="8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1"/>
        <v>325</v>
      </c>
      <c r="P40">
        <f t="shared" si="0"/>
        <v>75.260000000000005</v>
      </c>
      <c r="Q40" t="s">
        <v>2053</v>
      </c>
      <c r="R40" t="s">
        <v>2054</v>
      </c>
      <c r="S40" s="7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1"/>
        <v>51</v>
      </c>
      <c r="P41">
        <f t="shared" si="0"/>
        <v>57.13</v>
      </c>
      <c r="Q41" t="s">
        <v>2038</v>
      </c>
      <c r="R41" t="s">
        <v>2039</v>
      </c>
      <c r="S41" s="7">
        <f t="shared" si="2"/>
        <v>41330.25</v>
      </c>
      <c r="T41" s="8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1"/>
        <v>169</v>
      </c>
      <c r="P42">
        <f t="shared" si="0"/>
        <v>75.14</v>
      </c>
      <c r="Q42" t="s">
        <v>2036</v>
      </c>
      <c r="R42" t="s">
        <v>2045</v>
      </c>
      <c r="S42" s="7">
        <f t="shared" si="2"/>
        <v>40334.208333333336</v>
      </c>
      <c r="T42" s="8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1"/>
        <v>213</v>
      </c>
      <c r="P43">
        <f t="shared" si="0"/>
        <v>107.42</v>
      </c>
      <c r="Q43" t="s">
        <v>2034</v>
      </c>
      <c r="R43" t="s">
        <v>2035</v>
      </c>
      <c r="S43" s="7">
        <f t="shared" si="2"/>
        <v>41156.208333333336</v>
      </c>
      <c r="T43" s="8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1"/>
        <v>444</v>
      </c>
      <c r="P44">
        <f t="shared" si="0"/>
        <v>36</v>
      </c>
      <c r="Q44" t="s">
        <v>2032</v>
      </c>
      <c r="R44" t="s">
        <v>2033</v>
      </c>
      <c r="S44" s="7">
        <f t="shared" si="2"/>
        <v>40728.208333333336</v>
      </c>
      <c r="T44" s="8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1"/>
        <v>186</v>
      </c>
      <c r="P45">
        <f t="shared" si="0"/>
        <v>27</v>
      </c>
      <c r="Q45" t="s">
        <v>2046</v>
      </c>
      <c r="R45" t="s">
        <v>2055</v>
      </c>
      <c r="S45" s="7">
        <f t="shared" si="2"/>
        <v>41844.208333333336</v>
      </c>
      <c r="T45" s="8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1"/>
        <v>659</v>
      </c>
      <c r="P46">
        <f t="shared" si="0"/>
        <v>107.56</v>
      </c>
      <c r="Q46" t="s">
        <v>2046</v>
      </c>
      <c r="R46" t="s">
        <v>2052</v>
      </c>
      <c r="S46" s="7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1"/>
        <v>48</v>
      </c>
      <c r="P47">
        <f t="shared" si="0"/>
        <v>94.38</v>
      </c>
      <c r="Q47" t="s">
        <v>2038</v>
      </c>
      <c r="R47" t="s">
        <v>2039</v>
      </c>
      <c r="S47" s="7">
        <f t="shared" si="2"/>
        <v>42676.208333333328</v>
      </c>
      <c r="T47" s="8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1"/>
        <v>115</v>
      </c>
      <c r="P48">
        <f t="shared" si="0"/>
        <v>46.16</v>
      </c>
      <c r="Q48" t="s">
        <v>2034</v>
      </c>
      <c r="R48" t="s">
        <v>2035</v>
      </c>
      <c r="S48" s="7">
        <f t="shared" si="2"/>
        <v>40367.208333333336</v>
      </c>
      <c r="T48" s="8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1"/>
        <v>475</v>
      </c>
      <c r="P49">
        <f t="shared" si="0"/>
        <v>47.85</v>
      </c>
      <c r="Q49" t="s">
        <v>2038</v>
      </c>
      <c r="R49" t="s">
        <v>2039</v>
      </c>
      <c r="S49" s="7">
        <f t="shared" si="2"/>
        <v>41727.208333333336</v>
      </c>
      <c r="T49" s="8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1"/>
        <v>387</v>
      </c>
      <c r="P50">
        <f t="shared" si="0"/>
        <v>53.01</v>
      </c>
      <c r="Q50" t="s">
        <v>2038</v>
      </c>
      <c r="R50" t="s">
        <v>2039</v>
      </c>
      <c r="S50" s="7">
        <f t="shared" si="2"/>
        <v>42180.208333333328</v>
      </c>
      <c r="T50" s="8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1"/>
        <v>190</v>
      </c>
      <c r="P51">
        <f t="shared" si="0"/>
        <v>45.06</v>
      </c>
      <c r="Q51" t="s">
        <v>2034</v>
      </c>
      <c r="R51" t="s">
        <v>2035</v>
      </c>
      <c r="S51" s="7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1"/>
        <v>2</v>
      </c>
      <c r="P52">
        <f t="shared" si="0"/>
        <v>2</v>
      </c>
      <c r="Q52" t="s">
        <v>2034</v>
      </c>
      <c r="R52" t="s">
        <v>2056</v>
      </c>
      <c r="S52" s="7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1"/>
        <v>92</v>
      </c>
      <c r="P53">
        <f t="shared" si="0"/>
        <v>99.01</v>
      </c>
      <c r="Q53" t="s">
        <v>2036</v>
      </c>
      <c r="R53" t="s">
        <v>2045</v>
      </c>
      <c r="S53" s="7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1"/>
        <v>34</v>
      </c>
      <c r="P54">
        <f t="shared" si="0"/>
        <v>32.79</v>
      </c>
      <c r="Q54" t="s">
        <v>2038</v>
      </c>
      <c r="R54" t="s">
        <v>2039</v>
      </c>
      <c r="S54" s="7">
        <f t="shared" si="2"/>
        <v>40436.208333333336</v>
      </c>
      <c r="T54" s="8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1"/>
        <v>140</v>
      </c>
      <c r="P55">
        <f t="shared" si="0"/>
        <v>59.12</v>
      </c>
      <c r="Q55" t="s">
        <v>2040</v>
      </c>
      <c r="R55" t="s">
        <v>2043</v>
      </c>
      <c r="S55" s="7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1"/>
        <v>90</v>
      </c>
      <c r="P56">
        <f t="shared" si="0"/>
        <v>44.93</v>
      </c>
      <c r="Q56" t="s">
        <v>2036</v>
      </c>
      <c r="R56" t="s">
        <v>2045</v>
      </c>
      <c r="S56" s="7">
        <f t="shared" si="2"/>
        <v>43170.25</v>
      </c>
      <c r="T56" s="8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1"/>
        <v>178</v>
      </c>
      <c r="P57">
        <f t="shared" si="0"/>
        <v>89.66</v>
      </c>
      <c r="Q57" t="s">
        <v>2034</v>
      </c>
      <c r="R57" t="s">
        <v>2057</v>
      </c>
      <c r="S57" s="7">
        <f t="shared" si="2"/>
        <v>43311.208333333328</v>
      </c>
      <c r="T57" s="8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1"/>
        <v>144</v>
      </c>
      <c r="P58">
        <f t="shared" si="0"/>
        <v>70.08</v>
      </c>
      <c r="Q58" t="s">
        <v>2036</v>
      </c>
      <c r="R58" t="s">
        <v>2045</v>
      </c>
      <c r="S58" s="7">
        <f t="shared" si="2"/>
        <v>42014.25</v>
      </c>
      <c r="T58" s="8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1"/>
        <v>215</v>
      </c>
      <c r="P59">
        <f t="shared" si="0"/>
        <v>31.06</v>
      </c>
      <c r="Q59" t="s">
        <v>2049</v>
      </c>
      <c r="R59" t="s">
        <v>2050</v>
      </c>
      <c r="S59" s="7">
        <f t="shared" si="2"/>
        <v>42979.208333333328</v>
      </c>
      <c r="T59" s="8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1"/>
        <v>227</v>
      </c>
      <c r="P60">
        <f t="shared" si="0"/>
        <v>29.06</v>
      </c>
      <c r="Q60" t="s">
        <v>2038</v>
      </c>
      <c r="R60" t="s">
        <v>2039</v>
      </c>
      <c r="S60" s="7">
        <f t="shared" si="2"/>
        <v>42268.208333333328</v>
      </c>
      <c r="T60" s="8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1"/>
        <v>275</v>
      </c>
      <c r="P61">
        <f t="shared" si="0"/>
        <v>30.09</v>
      </c>
      <c r="Q61" t="s">
        <v>2038</v>
      </c>
      <c r="R61" t="s">
        <v>2039</v>
      </c>
      <c r="S61" s="7">
        <f t="shared" si="2"/>
        <v>42898.208333333328</v>
      </c>
      <c r="T61" s="8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1"/>
        <v>144</v>
      </c>
      <c r="P62">
        <f t="shared" si="0"/>
        <v>85</v>
      </c>
      <c r="Q62" t="s">
        <v>2038</v>
      </c>
      <c r="R62" t="s">
        <v>2039</v>
      </c>
      <c r="S62" s="7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1"/>
        <v>93</v>
      </c>
      <c r="P63">
        <f t="shared" si="0"/>
        <v>82</v>
      </c>
      <c r="Q63" t="s">
        <v>2038</v>
      </c>
      <c r="R63" t="s">
        <v>2039</v>
      </c>
      <c r="S63" s="7">
        <f t="shared" si="2"/>
        <v>40595.25</v>
      </c>
      <c r="T63" s="8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1"/>
        <v>723</v>
      </c>
      <c r="P64">
        <f t="shared" si="0"/>
        <v>58.04</v>
      </c>
      <c r="Q64" t="s">
        <v>2036</v>
      </c>
      <c r="R64" t="s">
        <v>2037</v>
      </c>
      <c r="S64" s="7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1"/>
        <v>12</v>
      </c>
      <c r="P65">
        <f t="shared" si="0"/>
        <v>111.4</v>
      </c>
      <c r="Q65" t="s">
        <v>2038</v>
      </c>
      <c r="R65" t="s">
        <v>2039</v>
      </c>
      <c r="S65" s="7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1"/>
        <v>98</v>
      </c>
      <c r="P66">
        <f t="shared" ref="P66:P129" si="4">ROUND(E66/G66,2)</f>
        <v>71.95</v>
      </c>
      <c r="Q66" t="s">
        <v>2036</v>
      </c>
      <c r="R66" t="s">
        <v>2037</v>
      </c>
      <c r="S66" s="7">
        <f t="shared" si="2"/>
        <v>43283.208333333328</v>
      </c>
      <c r="T66" s="8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5">ROUND((E67/D67)*100,0)</f>
        <v>236</v>
      </c>
      <c r="P67">
        <f t="shared" si="4"/>
        <v>61.04</v>
      </c>
      <c r="Q67" t="s">
        <v>2038</v>
      </c>
      <c r="R67" t="s">
        <v>2039</v>
      </c>
      <c r="S67" s="7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5"/>
        <v>45</v>
      </c>
      <c r="P68">
        <f t="shared" si="4"/>
        <v>108.92</v>
      </c>
      <c r="Q68" t="s">
        <v>2038</v>
      </c>
      <c r="R68" t="s">
        <v>2039</v>
      </c>
      <c r="S68" s="7">
        <f t="shared" si="6"/>
        <v>42102.208333333328</v>
      </c>
      <c r="T68" s="8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</v>
      </c>
      <c r="P69">
        <f t="shared" si="4"/>
        <v>29</v>
      </c>
      <c r="Q69" t="s">
        <v>2036</v>
      </c>
      <c r="R69" t="s">
        <v>2045</v>
      </c>
      <c r="S69" s="7">
        <f t="shared" si="6"/>
        <v>40203.25</v>
      </c>
      <c r="T69" s="8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255</v>
      </c>
      <c r="P70">
        <f t="shared" si="4"/>
        <v>58.98</v>
      </c>
      <c r="Q70" t="s">
        <v>2038</v>
      </c>
      <c r="R70" t="s">
        <v>2039</v>
      </c>
      <c r="S70" s="7">
        <f t="shared" si="6"/>
        <v>42943.208333333328</v>
      </c>
      <c r="T70" s="8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5"/>
        <v>24</v>
      </c>
      <c r="P71">
        <f t="shared" si="4"/>
        <v>111.82</v>
      </c>
      <c r="Q71" t="s">
        <v>2038</v>
      </c>
      <c r="R71" t="s">
        <v>2039</v>
      </c>
      <c r="S71" s="7">
        <f t="shared" si="6"/>
        <v>40531.25</v>
      </c>
      <c r="T71" s="8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5"/>
        <v>124</v>
      </c>
      <c r="P72">
        <f t="shared" si="4"/>
        <v>64</v>
      </c>
      <c r="Q72" t="s">
        <v>2038</v>
      </c>
      <c r="R72" t="s">
        <v>2039</v>
      </c>
      <c r="S72" s="7">
        <f t="shared" si="6"/>
        <v>40484.208333333336</v>
      </c>
      <c r="T72" s="8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5"/>
        <v>108</v>
      </c>
      <c r="P73">
        <f t="shared" si="4"/>
        <v>85.32</v>
      </c>
      <c r="Q73" t="s">
        <v>2038</v>
      </c>
      <c r="R73" t="s">
        <v>2039</v>
      </c>
      <c r="S73" s="7">
        <f t="shared" si="6"/>
        <v>43799.25</v>
      </c>
      <c r="T73" s="8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5"/>
        <v>670</v>
      </c>
      <c r="P74">
        <f t="shared" si="4"/>
        <v>74.48</v>
      </c>
      <c r="Q74" t="s">
        <v>2040</v>
      </c>
      <c r="R74" t="s">
        <v>2048</v>
      </c>
      <c r="S74" s="7">
        <f t="shared" si="6"/>
        <v>42186.208333333328</v>
      </c>
      <c r="T74" s="8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5"/>
        <v>661</v>
      </c>
      <c r="P75">
        <f t="shared" si="4"/>
        <v>105.15</v>
      </c>
      <c r="Q75" t="s">
        <v>2034</v>
      </c>
      <c r="R75" t="s">
        <v>2057</v>
      </c>
      <c r="S75" s="7">
        <f t="shared" si="6"/>
        <v>42701.25</v>
      </c>
      <c r="T75" s="8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5"/>
        <v>122</v>
      </c>
      <c r="P76">
        <f t="shared" si="4"/>
        <v>56.19</v>
      </c>
      <c r="Q76" t="s">
        <v>2034</v>
      </c>
      <c r="R76" t="s">
        <v>2056</v>
      </c>
      <c r="S76" s="7">
        <f t="shared" si="6"/>
        <v>42456.208333333328</v>
      </c>
      <c r="T76" s="8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5"/>
        <v>151</v>
      </c>
      <c r="P77">
        <f t="shared" si="4"/>
        <v>85.92</v>
      </c>
      <c r="Q77" t="s">
        <v>2053</v>
      </c>
      <c r="R77" t="s">
        <v>2054</v>
      </c>
      <c r="S77" s="7">
        <f t="shared" si="6"/>
        <v>43296.208333333328</v>
      </c>
      <c r="T77" s="8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5"/>
        <v>78</v>
      </c>
      <c r="P78">
        <f t="shared" si="4"/>
        <v>57</v>
      </c>
      <c r="Q78" t="s">
        <v>2038</v>
      </c>
      <c r="R78" t="s">
        <v>2039</v>
      </c>
      <c r="S78" s="7">
        <f t="shared" si="6"/>
        <v>42027.25</v>
      </c>
      <c r="T78" s="8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5"/>
        <v>47</v>
      </c>
      <c r="P79">
        <f t="shared" si="4"/>
        <v>79.64</v>
      </c>
      <c r="Q79" t="s">
        <v>2040</v>
      </c>
      <c r="R79" t="s">
        <v>2048</v>
      </c>
      <c r="S79" s="7">
        <f t="shared" si="6"/>
        <v>40448.208333333336</v>
      </c>
      <c r="T79" s="8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5"/>
        <v>301</v>
      </c>
      <c r="P80">
        <f t="shared" si="4"/>
        <v>41.02</v>
      </c>
      <c r="Q80" t="s">
        <v>2046</v>
      </c>
      <c r="R80" t="s">
        <v>2058</v>
      </c>
      <c r="S80" s="7">
        <f t="shared" si="6"/>
        <v>43206.208333333328</v>
      </c>
      <c r="T80" s="8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5"/>
        <v>70</v>
      </c>
      <c r="P81">
        <f t="shared" si="4"/>
        <v>48</v>
      </c>
      <c r="Q81" t="s">
        <v>2038</v>
      </c>
      <c r="R81" t="s">
        <v>2039</v>
      </c>
      <c r="S81" s="7">
        <f t="shared" si="6"/>
        <v>43267.208333333328</v>
      </c>
      <c r="T81" s="8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5"/>
        <v>637</v>
      </c>
      <c r="P82">
        <f t="shared" si="4"/>
        <v>55.21</v>
      </c>
      <c r="Q82" t="s">
        <v>2049</v>
      </c>
      <c r="R82" t="s">
        <v>2050</v>
      </c>
      <c r="S82" s="7">
        <f t="shared" si="6"/>
        <v>42976.208333333328</v>
      </c>
      <c r="T82" s="8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5"/>
        <v>225</v>
      </c>
      <c r="P83">
        <f t="shared" si="4"/>
        <v>92.11</v>
      </c>
      <c r="Q83" t="s">
        <v>2034</v>
      </c>
      <c r="R83" t="s">
        <v>2035</v>
      </c>
      <c r="S83" s="7">
        <f t="shared" si="6"/>
        <v>43062.25</v>
      </c>
      <c r="T83" s="8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5"/>
        <v>1497</v>
      </c>
      <c r="P84">
        <f t="shared" si="4"/>
        <v>83.18</v>
      </c>
      <c r="Q84" t="s">
        <v>2049</v>
      </c>
      <c r="R84" t="s">
        <v>2050</v>
      </c>
      <c r="S84" s="7">
        <f t="shared" si="6"/>
        <v>43482.25</v>
      </c>
      <c r="T84" s="8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5"/>
        <v>38</v>
      </c>
      <c r="P85">
        <f t="shared" si="4"/>
        <v>40</v>
      </c>
      <c r="Q85" t="s">
        <v>2034</v>
      </c>
      <c r="R85" t="s">
        <v>2042</v>
      </c>
      <c r="S85" s="7">
        <f t="shared" si="6"/>
        <v>42579.208333333328</v>
      </c>
      <c r="T85" s="8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5"/>
        <v>132</v>
      </c>
      <c r="P86">
        <f t="shared" si="4"/>
        <v>111.13</v>
      </c>
      <c r="Q86" t="s">
        <v>2036</v>
      </c>
      <c r="R86" t="s">
        <v>2045</v>
      </c>
      <c r="S86" s="7">
        <f t="shared" si="6"/>
        <v>41118.208333333336</v>
      </c>
      <c r="T86" s="8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5"/>
        <v>131</v>
      </c>
      <c r="P87">
        <f t="shared" si="4"/>
        <v>90.56</v>
      </c>
      <c r="Q87" t="s">
        <v>2034</v>
      </c>
      <c r="R87" t="s">
        <v>2044</v>
      </c>
      <c r="S87" s="7">
        <f t="shared" si="6"/>
        <v>40797.208333333336</v>
      </c>
      <c r="T87" s="8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5"/>
        <v>168</v>
      </c>
      <c r="P88">
        <f t="shared" si="4"/>
        <v>61.11</v>
      </c>
      <c r="Q88" t="s">
        <v>2038</v>
      </c>
      <c r="R88" t="s">
        <v>2039</v>
      </c>
      <c r="S88" s="7">
        <f t="shared" si="6"/>
        <v>42128.208333333328</v>
      </c>
      <c r="T88" s="8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5"/>
        <v>62</v>
      </c>
      <c r="P89">
        <f t="shared" si="4"/>
        <v>83.02</v>
      </c>
      <c r="Q89" t="s">
        <v>2034</v>
      </c>
      <c r="R89" t="s">
        <v>2035</v>
      </c>
      <c r="S89" s="7">
        <f t="shared" si="6"/>
        <v>40610.25</v>
      </c>
      <c r="T89" s="8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5"/>
        <v>261</v>
      </c>
      <c r="P90">
        <f t="shared" si="4"/>
        <v>110.76</v>
      </c>
      <c r="Q90" t="s">
        <v>2046</v>
      </c>
      <c r="R90" t="s">
        <v>2058</v>
      </c>
      <c r="S90" s="7">
        <f t="shared" si="6"/>
        <v>42110.208333333328</v>
      </c>
      <c r="T90" s="8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5"/>
        <v>253</v>
      </c>
      <c r="P91">
        <f t="shared" si="4"/>
        <v>89.46</v>
      </c>
      <c r="Q91" t="s">
        <v>2038</v>
      </c>
      <c r="R91" t="s">
        <v>2039</v>
      </c>
      <c r="S91" s="7">
        <f t="shared" si="6"/>
        <v>40283.208333333336</v>
      </c>
      <c r="T91" s="8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5"/>
        <v>79</v>
      </c>
      <c r="P92">
        <f t="shared" si="4"/>
        <v>57.85</v>
      </c>
      <c r="Q92" t="s">
        <v>2038</v>
      </c>
      <c r="R92" t="s">
        <v>2039</v>
      </c>
      <c r="S92" s="7">
        <f t="shared" si="6"/>
        <v>42425.25</v>
      </c>
      <c r="T92" s="8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5"/>
        <v>48</v>
      </c>
      <c r="P93">
        <f t="shared" si="4"/>
        <v>110</v>
      </c>
      <c r="Q93" t="s">
        <v>2046</v>
      </c>
      <c r="R93" t="s">
        <v>2058</v>
      </c>
      <c r="S93" s="7">
        <f t="shared" si="6"/>
        <v>42588.208333333328</v>
      </c>
      <c r="T93" s="8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5"/>
        <v>259</v>
      </c>
      <c r="P94">
        <f t="shared" si="4"/>
        <v>103.97</v>
      </c>
      <c r="Q94" t="s">
        <v>2049</v>
      </c>
      <c r="R94" t="s">
        <v>2050</v>
      </c>
      <c r="S94" s="7">
        <f t="shared" si="6"/>
        <v>40352.208333333336</v>
      </c>
      <c r="T94" s="8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5"/>
        <v>61</v>
      </c>
      <c r="P95">
        <f t="shared" si="4"/>
        <v>108</v>
      </c>
      <c r="Q95" t="s">
        <v>2038</v>
      </c>
      <c r="R95" t="s">
        <v>2039</v>
      </c>
      <c r="S95" s="7">
        <f t="shared" si="6"/>
        <v>41202.208333333336</v>
      </c>
      <c r="T95" s="8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5"/>
        <v>304</v>
      </c>
      <c r="P96">
        <f t="shared" si="4"/>
        <v>48.93</v>
      </c>
      <c r="Q96" t="s">
        <v>2036</v>
      </c>
      <c r="R96" t="s">
        <v>2037</v>
      </c>
      <c r="S96" s="7">
        <f t="shared" si="6"/>
        <v>43562.208333333328</v>
      </c>
      <c r="T96" s="8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5"/>
        <v>113</v>
      </c>
      <c r="P97">
        <f t="shared" si="4"/>
        <v>37.67</v>
      </c>
      <c r="Q97" t="s">
        <v>2040</v>
      </c>
      <c r="R97" t="s">
        <v>2041</v>
      </c>
      <c r="S97" s="7">
        <f t="shared" si="6"/>
        <v>43752.208333333328</v>
      </c>
      <c r="T97" s="8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5"/>
        <v>217</v>
      </c>
      <c r="P98">
        <f t="shared" si="4"/>
        <v>65</v>
      </c>
      <c r="Q98" t="s">
        <v>2038</v>
      </c>
      <c r="R98" t="s">
        <v>2039</v>
      </c>
      <c r="S98" s="7">
        <f t="shared" si="6"/>
        <v>40612.25</v>
      </c>
      <c r="T98" s="8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5"/>
        <v>927</v>
      </c>
      <c r="P99">
        <f t="shared" si="4"/>
        <v>106.61</v>
      </c>
      <c r="Q99" t="s">
        <v>2032</v>
      </c>
      <c r="R99" t="s">
        <v>2033</v>
      </c>
      <c r="S99" s="7">
        <f t="shared" si="6"/>
        <v>42180.208333333328</v>
      </c>
      <c r="T99" s="8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5"/>
        <v>34</v>
      </c>
      <c r="P100">
        <f t="shared" si="4"/>
        <v>27.01</v>
      </c>
      <c r="Q100" t="s">
        <v>2049</v>
      </c>
      <c r="R100" t="s">
        <v>2050</v>
      </c>
      <c r="S100" s="7">
        <f t="shared" si="6"/>
        <v>42212.208333333328</v>
      </c>
      <c r="T100" s="8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5"/>
        <v>197</v>
      </c>
      <c r="P101">
        <f t="shared" si="4"/>
        <v>91.16</v>
      </c>
      <c r="Q101" t="s">
        <v>2038</v>
      </c>
      <c r="R101" t="s">
        <v>2039</v>
      </c>
      <c r="S101" s="7">
        <f t="shared" si="6"/>
        <v>41968.25</v>
      </c>
      <c r="T101" s="8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5"/>
        <v>1</v>
      </c>
      <c r="P102">
        <f t="shared" si="4"/>
        <v>1</v>
      </c>
      <c r="Q102" t="s">
        <v>2038</v>
      </c>
      <c r="R102" t="s">
        <v>2039</v>
      </c>
      <c r="S102" s="7">
        <f t="shared" si="6"/>
        <v>40835.208333333336</v>
      </c>
      <c r="T102" s="8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5"/>
        <v>1021</v>
      </c>
      <c r="P103">
        <f t="shared" si="4"/>
        <v>56.05</v>
      </c>
      <c r="Q103" t="s">
        <v>2034</v>
      </c>
      <c r="R103" t="s">
        <v>2042</v>
      </c>
      <c r="S103" s="7">
        <f t="shared" si="6"/>
        <v>42056.25</v>
      </c>
      <c r="T103" s="8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5"/>
        <v>282</v>
      </c>
      <c r="P104">
        <f t="shared" si="4"/>
        <v>31.02</v>
      </c>
      <c r="Q104" t="s">
        <v>2036</v>
      </c>
      <c r="R104" t="s">
        <v>2045</v>
      </c>
      <c r="S104" s="7">
        <f t="shared" si="6"/>
        <v>43234.208333333328</v>
      </c>
      <c r="T104" s="8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5"/>
        <v>25</v>
      </c>
      <c r="P105">
        <f t="shared" si="4"/>
        <v>66.510000000000005</v>
      </c>
      <c r="Q105" t="s">
        <v>2034</v>
      </c>
      <c r="R105" t="s">
        <v>2042</v>
      </c>
      <c r="S105" s="7">
        <f t="shared" si="6"/>
        <v>40475.208333333336</v>
      </c>
      <c r="T105" s="8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5"/>
        <v>143</v>
      </c>
      <c r="P106">
        <f t="shared" si="4"/>
        <v>89.01</v>
      </c>
      <c r="Q106" t="s">
        <v>2034</v>
      </c>
      <c r="R106" t="s">
        <v>2044</v>
      </c>
      <c r="S106" s="7">
        <f t="shared" si="6"/>
        <v>42878.208333333328</v>
      </c>
      <c r="T106" s="8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5"/>
        <v>145</v>
      </c>
      <c r="P107">
        <f t="shared" si="4"/>
        <v>103.46</v>
      </c>
      <c r="Q107" t="s">
        <v>2036</v>
      </c>
      <c r="R107" t="s">
        <v>2037</v>
      </c>
      <c r="S107" s="7">
        <f t="shared" si="6"/>
        <v>41366.208333333336</v>
      </c>
      <c r="T107" s="8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5"/>
        <v>359</v>
      </c>
      <c r="P108">
        <f t="shared" si="4"/>
        <v>95.28</v>
      </c>
      <c r="Q108" t="s">
        <v>2038</v>
      </c>
      <c r="R108" t="s">
        <v>2039</v>
      </c>
      <c r="S108" s="7">
        <f t="shared" si="6"/>
        <v>43716.208333333328</v>
      </c>
      <c r="T108" s="8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5"/>
        <v>186</v>
      </c>
      <c r="P109">
        <f t="shared" si="4"/>
        <v>75.900000000000006</v>
      </c>
      <c r="Q109" t="s">
        <v>2038</v>
      </c>
      <c r="R109" t="s">
        <v>2039</v>
      </c>
      <c r="S109" s="7">
        <f t="shared" si="6"/>
        <v>43213.208333333328</v>
      </c>
      <c r="T109" s="8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5"/>
        <v>595</v>
      </c>
      <c r="P110">
        <f t="shared" si="4"/>
        <v>107.58</v>
      </c>
      <c r="Q110" t="s">
        <v>2040</v>
      </c>
      <c r="R110" t="s">
        <v>2041</v>
      </c>
      <c r="S110" s="7">
        <f t="shared" si="6"/>
        <v>41005.208333333336</v>
      </c>
      <c r="T110" s="8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5"/>
        <v>59</v>
      </c>
      <c r="P111">
        <f t="shared" si="4"/>
        <v>51.32</v>
      </c>
      <c r="Q111" t="s">
        <v>2040</v>
      </c>
      <c r="R111" t="s">
        <v>2059</v>
      </c>
      <c r="S111" s="7">
        <f t="shared" si="6"/>
        <v>41651.25</v>
      </c>
      <c r="T111" s="8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5"/>
        <v>15</v>
      </c>
      <c r="P112">
        <f t="shared" si="4"/>
        <v>71.98</v>
      </c>
      <c r="Q112" t="s">
        <v>2032</v>
      </c>
      <c r="R112" t="s">
        <v>2033</v>
      </c>
      <c r="S112" s="7">
        <f t="shared" si="6"/>
        <v>43354.208333333328</v>
      </c>
      <c r="T112" s="8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5"/>
        <v>120</v>
      </c>
      <c r="P113">
        <f t="shared" si="4"/>
        <v>108.95</v>
      </c>
      <c r="Q113" t="s">
        <v>2046</v>
      </c>
      <c r="R113" t="s">
        <v>2055</v>
      </c>
      <c r="S113" s="7">
        <f t="shared" si="6"/>
        <v>41174.208333333336</v>
      </c>
      <c r="T113" s="8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5"/>
        <v>269</v>
      </c>
      <c r="P114">
        <f t="shared" si="4"/>
        <v>35</v>
      </c>
      <c r="Q114" t="s">
        <v>2036</v>
      </c>
      <c r="R114" t="s">
        <v>2037</v>
      </c>
      <c r="S114" s="7">
        <f t="shared" si="6"/>
        <v>41875.208333333336</v>
      </c>
      <c r="T114" s="8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5"/>
        <v>377</v>
      </c>
      <c r="P115">
        <f t="shared" si="4"/>
        <v>94.94</v>
      </c>
      <c r="Q115" t="s">
        <v>2032</v>
      </c>
      <c r="R115" t="s">
        <v>2033</v>
      </c>
      <c r="S115" s="7">
        <f t="shared" si="6"/>
        <v>42990.208333333328</v>
      </c>
      <c r="T115" s="8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5"/>
        <v>727</v>
      </c>
      <c r="P116">
        <f t="shared" si="4"/>
        <v>109.65</v>
      </c>
      <c r="Q116" t="s">
        <v>2036</v>
      </c>
      <c r="R116" t="s">
        <v>2045</v>
      </c>
      <c r="S116" s="7">
        <f t="shared" si="6"/>
        <v>43564.208333333328</v>
      </c>
      <c r="T116" s="8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5"/>
        <v>87</v>
      </c>
      <c r="P117">
        <f t="shared" si="4"/>
        <v>44</v>
      </c>
      <c r="Q117" t="s">
        <v>2046</v>
      </c>
      <c r="R117" t="s">
        <v>2052</v>
      </c>
      <c r="S117" s="7">
        <f t="shared" si="6"/>
        <v>43056.25</v>
      </c>
      <c r="T117" s="8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5"/>
        <v>88</v>
      </c>
      <c r="P118">
        <f t="shared" si="4"/>
        <v>86.79</v>
      </c>
      <c r="Q118" t="s">
        <v>2038</v>
      </c>
      <c r="R118" t="s">
        <v>2039</v>
      </c>
      <c r="S118" s="7">
        <f t="shared" si="6"/>
        <v>42265.208333333328</v>
      </c>
      <c r="T118" s="8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5"/>
        <v>174</v>
      </c>
      <c r="P119">
        <f t="shared" si="4"/>
        <v>30.99</v>
      </c>
      <c r="Q119" t="s">
        <v>2040</v>
      </c>
      <c r="R119" t="s">
        <v>2059</v>
      </c>
      <c r="S119" s="7">
        <f t="shared" si="6"/>
        <v>40808.208333333336</v>
      </c>
      <c r="T119" s="8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5"/>
        <v>118</v>
      </c>
      <c r="P120">
        <f t="shared" si="4"/>
        <v>94.79</v>
      </c>
      <c r="Q120" t="s">
        <v>2053</v>
      </c>
      <c r="R120" t="s">
        <v>2054</v>
      </c>
      <c r="S120" s="7">
        <f t="shared" si="6"/>
        <v>41665.25</v>
      </c>
      <c r="T120" s="8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5"/>
        <v>215</v>
      </c>
      <c r="P121">
        <f t="shared" si="4"/>
        <v>69.790000000000006</v>
      </c>
      <c r="Q121" t="s">
        <v>2040</v>
      </c>
      <c r="R121" t="s">
        <v>2041</v>
      </c>
      <c r="S121" s="7">
        <f t="shared" si="6"/>
        <v>41806.208333333336</v>
      </c>
      <c r="T121" s="8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5"/>
        <v>149</v>
      </c>
      <c r="P122">
        <f t="shared" si="4"/>
        <v>63</v>
      </c>
      <c r="Q122" t="s">
        <v>2049</v>
      </c>
      <c r="R122" t="s">
        <v>2060</v>
      </c>
      <c r="S122" s="7">
        <f t="shared" si="6"/>
        <v>42111.208333333328</v>
      </c>
      <c r="T122" s="8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5"/>
        <v>219</v>
      </c>
      <c r="P123">
        <f t="shared" si="4"/>
        <v>110.03</v>
      </c>
      <c r="Q123" t="s">
        <v>2049</v>
      </c>
      <c r="R123" t="s">
        <v>2050</v>
      </c>
      <c r="S123" s="7">
        <f t="shared" si="6"/>
        <v>41917.208333333336</v>
      </c>
      <c r="T123" s="8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5"/>
        <v>64</v>
      </c>
      <c r="P124">
        <f t="shared" si="4"/>
        <v>26</v>
      </c>
      <c r="Q124" t="s">
        <v>2046</v>
      </c>
      <c r="R124" t="s">
        <v>2052</v>
      </c>
      <c r="S124" s="7">
        <f t="shared" si="6"/>
        <v>41970.25</v>
      </c>
      <c r="T124" s="8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5"/>
        <v>19</v>
      </c>
      <c r="P125">
        <f t="shared" si="4"/>
        <v>49.99</v>
      </c>
      <c r="Q125" t="s">
        <v>2038</v>
      </c>
      <c r="R125" t="s">
        <v>2039</v>
      </c>
      <c r="S125" s="7">
        <f t="shared" si="6"/>
        <v>42332.25</v>
      </c>
      <c r="T125" s="8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5"/>
        <v>368</v>
      </c>
      <c r="P126">
        <f t="shared" si="4"/>
        <v>101.72</v>
      </c>
      <c r="Q126" t="s">
        <v>2053</v>
      </c>
      <c r="R126" t="s">
        <v>2054</v>
      </c>
      <c r="S126" s="7">
        <f t="shared" si="6"/>
        <v>43598.208333333328</v>
      </c>
      <c r="T126" s="8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5"/>
        <v>160</v>
      </c>
      <c r="P127">
        <f t="shared" si="4"/>
        <v>47.08</v>
      </c>
      <c r="Q127" t="s">
        <v>2038</v>
      </c>
      <c r="R127" t="s">
        <v>2039</v>
      </c>
      <c r="S127" s="7">
        <f t="shared" si="6"/>
        <v>43362.208333333328</v>
      </c>
      <c r="T127" s="8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5"/>
        <v>39</v>
      </c>
      <c r="P128">
        <f t="shared" si="4"/>
        <v>89.94</v>
      </c>
      <c r="Q128" t="s">
        <v>2038</v>
      </c>
      <c r="R128" t="s">
        <v>2039</v>
      </c>
      <c r="S128" s="7">
        <f t="shared" si="6"/>
        <v>42596.208333333328</v>
      </c>
      <c r="T128" s="8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5"/>
        <v>51</v>
      </c>
      <c r="P129">
        <f t="shared" si="4"/>
        <v>78.97</v>
      </c>
      <c r="Q129" t="s">
        <v>2038</v>
      </c>
      <c r="R129" t="s">
        <v>2039</v>
      </c>
      <c r="S129" s="7">
        <f t="shared" si="6"/>
        <v>40310.208333333336</v>
      </c>
      <c r="T129" s="8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5"/>
        <v>60</v>
      </c>
      <c r="P130">
        <f t="shared" ref="P130:P193" si="8">ROUND(E130/G130,2)</f>
        <v>80.069999999999993</v>
      </c>
      <c r="Q130" t="s">
        <v>2034</v>
      </c>
      <c r="R130" t="s">
        <v>2035</v>
      </c>
      <c r="S130" s="7">
        <f t="shared" si="6"/>
        <v>40417.208333333336</v>
      </c>
      <c r="T130" s="8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9">ROUND((E131/D131)*100,0)</f>
        <v>3</v>
      </c>
      <c r="P131">
        <f t="shared" si="8"/>
        <v>86.47</v>
      </c>
      <c r="Q131" t="s">
        <v>2032</v>
      </c>
      <c r="R131" t="s">
        <v>2033</v>
      </c>
      <c r="S131" s="7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9"/>
        <v>155</v>
      </c>
      <c r="P132">
        <f t="shared" si="8"/>
        <v>28</v>
      </c>
      <c r="Q132" t="s">
        <v>2040</v>
      </c>
      <c r="R132" t="s">
        <v>2043</v>
      </c>
      <c r="S132" s="7">
        <f t="shared" si="10"/>
        <v>40842.208333333336</v>
      </c>
      <c r="T132" s="8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9"/>
        <v>101</v>
      </c>
      <c r="P133">
        <f t="shared" si="8"/>
        <v>68</v>
      </c>
      <c r="Q133" t="s">
        <v>2036</v>
      </c>
      <c r="R133" t="s">
        <v>2037</v>
      </c>
      <c r="S133" s="7">
        <f t="shared" si="10"/>
        <v>41607.25</v>
      </c>
      <c r="T133" s="8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9"/>
        <v>116</v>
      </c>
      <c r="P134">
        <f t="shared" si="8"/>
        <v>43.08</v>
      </c>
      <c r="Q134" t="s">
        <v>2038</v>
      </c>
      <c r="R134" t="s">
        <v>2039</v>
      </c>
      <c r="S134" s="7">
        <f t="shared" si="10"/>
        <v>43112.25</v>
      </c>
      <c r="T134" s="8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9"/>
        <v>311</v>
      </c>
      <c r="P135">
        <f t="shared" si="8"/>
        <v>87.96</v>
      </c>
      <c r="Q135" t="s">
        <v>2034</v>
      </c>
      <c r="R135" t="s">
        <v>2061</v>
      </c>
      <c r="S135" s="7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9"/>
        <v>90</v>
      </c>
      <c r="P136">
        <f t="shared" si="8"/>
        <v>94.99</v>
      </c>
      <c r="Q136" t="s">
        <v>2040</v>
      </c>
      <c r="R136" t="s">
        <v>2041</v>
      </c>
      <c r="S136" s="7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9"/>
        <v>71</v>
      </c>
      <c r="P137">
        <f t="shared" si="8"/>
        <v>46.91</v>
      </c>
      <c r="Q137" t="s">
        <v>2038</v>
      </c>
      <c r="R137" t="s">
        <v>2039</v>
      </c>
      <c r="S137" s="7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9"/>
        <v>3</v>
      </c>
      <c r="P138">
        <f t="shared" si="8"/>
        <v>46.91</v>
      </c>
      <c r="Q138" t="s">
        <v>2040</v>
      </c>
      <c r="R138" t="s">
        <v>2043</v>
      </c>
      <c r="S138" s="7">
        <f t="shared" si="10"/>
        <v>41797.208333333336</v>
      </c>
      <c r="T138" s="8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9"/>
        <v>262</v>
      </c>
      <c r="P139">
        <f t="shared" si="8"/>
        <v>94.24</v>
      </c>
      <c r="Q139" t="s">
        <v>2046</v>
      </c>
      <c r="R139" t="s">
        <v>2047</v>
      </c>
      <c r="S139" s="7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9"/>
        <v>96</v>
      </c>
      <c r="P140">
        <f t="shared" si="8"/>
        <v>80.14</v>
      </c>
      <c r="Q140" t="s">
        <v>2049</v>
      </c>
      <c r="R140" t="s">
        <v>2060</v>
      </c>
      <c r="S140" s="7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9"/>
        <v>21</v>
      </c>
      <c r="P141">
        <f t="shared" si="8"/>
        <v>59.04</v>
      </c>
      <c r="Q141" t="s">
        <v>2036</v>
      </c>
      <c r="R141" t="s">
        <v>2045</v>
      </c>
      <c r="S141" s="7">
        <f t="shared" si="10"/>
        <v>42115.208333333328</v>
      </c>
      <c r="T141" s="8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9"/>
        <v>223</v>
      </c>
      <c r="P142">
        <f t="shared" si="8"/>
        <v>65.989999999999995</v>
      </c>
      <c r="Q142" t="s">
        <v>2040</v>
      </c>
      <c r="R142" t="s">
        <v>2041</v>
      </c>
      <c r="S142" s="7">
        <f t="shared" si="10"/>
        <v>43156.25</v>
      </c>
      <c r="T142" s="8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9"/>
        <v>102</v>
      </c>
      <c r="P143">
        <f t="shared" si="8"/>
        <v>60.99</v>
      </c>
      <c r="Q143" t="s">
        <v>2036</v>
      </c>
      <c r="R143" t="s">
        <v>2037</v>
      </c>
      <c r="S143" s="7">
        <f t="shared" si="10"/>
        <v>42167.208333333328</v>
      </c>
      <c r="T143" s="8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9"/>
        <v>230</v>
      </c>
      <c r="P144">
        <f t="shared" si="8"/>
        <v>98.31</v>
      </c>
      <c r="Q144" t="s">
        <v>2036</v>
      </c>
      <c r="R144" t="s">
        <v>2037</v>
      </c>
      <c r="S144" s="7">
        <f t="shared" si="10"/>
        <v>41005.208333333336</v>
      </c>
      <c r="T144" s="8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9"/>
        <v>136</v>
      </c>
      <c r="P145">
        <f t="shared" si="8"/>
        <v>104.6</v>
      </c>
      <c r="Q145" t="s">
        <v>2034</v>
      </c>
      <c r="R145" t="s">
        <v>2044</v>
      </c>
      <c r="S145" s="7">
        <f t="shared" si="10"/>
        <v>40357.208333333336</v>
      </c>
      <c r="T145" s="8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9"/>
        <v>129</v>
      </c>
      <c r="P146">
        <f t="shared" si="8"/>
        <v>86.07</v>
      </c>
      <c r="Q146" t="s">
        <v>2038</v>
      </c>
      <c r="R146" t="s">
        <v>2039</v>
      </c>
      <c r="S146" s="7">
        <f t="shared" si="10"/>
        <v>43633.208333333328</v>
      </c>
      <c r="T146" s="8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9"/>
        <v>237</v>
      </c>
      <c r="P147">
        <f t="shared" si="8"/>
        <v>76.989999999999995</v>
      </c>
      <c r="Q147" t="s">
        <v>2036</v>
      </c>
      <c r="R147" t="s">
        <v>2045</v>
      </c>
      <c r="S147" s="7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9"/>
        <v>17</v>
      </c>
      <c r="P148">
        <f t="shared" si="8"/>
        <v>29.76</v>
      </c>
      <c r="Q148" t="s">
        <v>2038</v>
      </c>
      <c r="R148" t="s">
        <v>2039</v>
      </c>
      <c r="S148" s="7">
        <f t="shared" si="10"/>
        <v>40855.25</v>
      </c>
      <c r="T148" s="8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9"/>
        <v>112</v>
      </c>
      <c r="P149">
        <f t="shared" si="8"/>
        <v>46.92</v>
      </c>
      <c r="Q149" t="s">
        <v>2038</v>
      </c>
      <c r="R149" t="s">
        <v>2039</v>
      </c>
      <c r="S149" s="7">
        <f t="shared" si="10"/>
        <v>42534.208333333328</v>
      </c>
      <c r="T149" s="8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9"/>
        <v>121</v>
      </c>
      <c r="P150">
        <f t="shared" si="8"/>
        <v>105.19</v>
      </c>
      <c r="Q150" t="s">
        <v>2036</v>
      </c>
      <c r="R150" t="s">
        <v>2045</v>
      </c>
      <c r="S150" s="7">
        <f t="shared" si="10"/>
        <v>42941.208333333328</v>
      </c>
      <c r="T150" s="8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9"/>
        <v>220</v>
      </c>
      <c r="P151">
        <f t="shared" si="8"/>
        <v>69.91</v>
      </c>
      <c r="Q151" t="s">
        <v>2034</v>
      </c>
      <c r="R151" t="s">
        <v>2044</v>
      </c>
      <c r="S151" s="7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9"/>
        <v>1</v>
      </c>
      <c r="P152">
        <f t="shared" si="8"/>
        <v>1</v>
      </c>
      <c r="Q152" t="s">
        <v>2034</v>
      </c>
      <c r="R152" t="s">
        <v>2035</v>
      </c>
      <c r="S152" s="7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9"/>
        <v>64</v>
      </c>
      <c r="P153">
        <f t="shared" si="8"/>
        <v>60.01</v>
      </c>
      <c r="Q153" t="s">
        <v>2034</v>
      </c>
      <c r="R153" t="s">
        <v>2042</v>
      </c>
      <c r="S153" s="7">
        <f t="shared" si="10"/>
        <v>41799.208333333336</v>
      </c>
      <c r="T153" s="8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9"/>
        <v>423</v>
      </c>
      <c r="P154">
        <f t="shared" si="8"/>
        <v>52.01</v>
      </c>
      <c r="Q154" t="s">
        <v>2034</v>
      </c>
      <c r="R154" t="s">
        <v>2044</v>
      </c>
      <c r="S154" s="7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9"/>
        <v>93</v>
      </c>
      <c r="P155">
        <f t="shared" si="8"/>
        <v>31</v>
      </c>
      <c r="Q155" t="s">
        <v>2038</v>
      </c>
      <c r="R155" t="s">
        <v>2039</v>
      </c>
      <c r="S155" s="7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9"/>
        <v>59</v>
      </c>
      <c r="P156">
        <f t="shared" si="8"/>
        <v>95.04</v>
      </c>
      <c r="Q156" t="s">
        <v>2034</v>
      </c>
      <c r="R156" t="s">
        <v>2044</v>
      </c>
      <c r="S156" s="7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9"/>
        <v>65</v>
      </c>
      <c r="P157">
        <f t="shared" si="8"/>
        <v>75.97</v>
      </c>
      <c r="Q157" t="s">
        <v>2038</v>
      </c>
      <c r="R157" t="s">
        <v>2039</v>
      </c>
      <c r="S157" s="7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9"/>
        <v>74</v>
      </c>
      <c r="P158">
        <f t="shared" si="8"/>
        <v>71.010000000000005</v>
      </c>
      <c r="Q158" t="s">
        <v>2034</v>
      </c>
      <c r="R158" t="s">
        <v>2035</v>
      </c>
      <c r="S158" s="7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9"/>
        <v>53</v>
      </c>
      <c r="P159">
        <f t="shared" si="8"/>
        <v>73.73</v>
      </c>
      <c r="Q159" t="s">
        <v>2053</v>
      </c>
      <c r="R159" t="s">
        <v>2054</v>
      </c>
      <c r="S159" s="7">
        <f t="shared" si="10"/>
        <v>41638.25</v>
      </c>
      <c r="T159" s="8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9"/>
        <v>221</v>
      </c>
      <c r="P160">
        <f t="shared" si="8"/>
        <v>113.17</v>
      </c>
      <c r="Q160" t="s">
        <v>2034</v>
      </c>
      <c r="R160" t="s">
        <v>2035</v>
      </c>
      <c r="S160" s="7">
        <f t="shared" si="10"/>
        <v>42346.25</v>
      </c>
      <c r="T160" s="8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9"/>
        <v>100</v>
      </c>
      <c r="P161">
        <f t="shared" si="8"/>
        <v>105.01</v>
      </c>
      <c r="Q161" t="s">
        <v>2038</v>
      </c>
      <c r="R161" t="s">
        <v>2039</v>
      </c>
      <c r="S161" s="7">
        <f t="shared" si="10"/>
        <v>43551.208333333328</v>
      </c>
      <c r="T161" s="8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9"/>
        <v>162</v>
      </c>
      <c r="P162">
        <f t="shared" si="8"/>
        <v>79.180000000000007</v>
      </c>
      <c r="Q162" t="s">
        <v>2036</v>
      </c>
      <c r="R162" t="s">
        <v>2045</v>
      </c>
      <c r="S162" s="7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9"/>
        <v>78</v>
      </c>
      <c r="P163">
        <f t="shared" si="8"/>
        <v>57.33</v>
      </c>
      <c r="Q163" t="s">
        <v>2036</v>
      </c>
      <c r="R163" t="s">
        <v>2037</v>
      </c>
      <c r="S163" s="7">
        <f t="shared" si="10"/>
        <v>42270.208333333328</v>
      </c>
      <c r="T163" s="8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9"/>
        <v>150</v>
      </c>
      <c r="P164">
        <f t="shared" si="8"/>
        <v>58.18</v>
      </c>
      <c r="Q164" t="s">
        <v>2034</v>
      </c>
      <c r="R164" t="s">
        <v>2035</v>
      </c>
      <c r="S164" s="7">
        <f t="shared" si="10"/>
        <v>43442.25</v>
      </c>
      <c r="T164" s="8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9"/>
        <v>253</v>
      </c>
      <c r="P165">
        <f t="shared" si="8"/>
        <v>36.03</v>
      </c>
      <c r="Q165" t="s">
        <v>2053</v>
      </c>
      <c r="R165" t="s">
        <v>2054</v>
      </c>
      <c r="S165" s="7">
        <f t="shared" si="10"/>
        <v>43028.208333333328</v>
      </c>
      <c r="T165" s="8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9"/>
        <v>100</v>
      </c>
      <c r="P166">
        <f t="shared" si="8"/>
        <v>107.99</v>
      </c>
      <c r="Q166" t="s">
        <v>2038</v>
      </c>
      <c r="R166" t="s">
        <v>2039</v>
      </c>
      <c r="S166" s="7">
        <f t="shared" si="10"/>
        <v>43016.208333333328</v>
      </c>
      <c r="T166" s="8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9"/>
        <v>122</v>
      </c>
      <c r="P167">
        <f t="shared" si="8"/>
        <v>44.01</v>
      </c>
      <c r="Q167" t="s">
        <v>2036</v>
      </c>
      <c r="R167" t="s">
        <v>2037</v>
      </c>
      <c r="S167" s="7">
        <f t="shared" si="10"/>
        <v>42948.208333333328</v>
      </c>
      <c r="T167" s="8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9"/>
        <v>137</v>
      </c>
      <c r="P168">
        <f t="shared" si="8"/>
        <v>55.08</v>
      </c>
      <c r="Q168" t="s">
        <v>2053</v>
      </c>
      <c r="R168" t="s">
        <v>2054</v>
      </c>
      <c r="S168" s="7">
        <f t="shared" si="10"/>
        <v>40534.25</v>
      </c>
      <c r="T168" s="8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9"/>
        <v>416</v>
      </c>
      <c r="P169">
        <f t="shared" si="8"/>
        <v>74</v>
      </c>
      <c r="Q169" t="s">
        <v>2038</v>
      </c>
      <c r="R169" t="s">
        <v>2039</v>
      </c>
      <c r="S169" s="7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9"/>
        <v>31</v>
      </c>
      <c r="P170">
        <f t="shared" si="8"/>
        <v>42</v>
      </c>
      <c r="Q170" t="s">
        <v>2034</v>
      </c>
      <c r="R170" t="s">
        <v>2044</v>
      </c>
      <c r="S170" s="7">
        <f t="shared" si="10"/>
        <v>43518.25</v>
      </c>
      <c r="T170" s="8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9"/>
        <v>424</v>
      </c>
      <c r="P171">
        <f t="shared" si="8"/>
        <v>77.989999999999995</v>
      </c>
      <c r="Q171" t="s">
        <v>2040</v>
      </c>
      <c r="R171" t="s">
        <v>2051</v>
      </c>
      <c r="S171" s="7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9"/>
        <v>3</v>
      </c>
      <c r="P172">
        <f t="shared" si="8"/>
        <v>82.51</v>
      </c>
      <c r="Q172" t="s">
        <v>2034</v>
      </c>
      <c r="R172" t="s">
        <v>2044</v>
      </c>
      <c r="S172" s="7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9"/>
        <v>11</v>
      </c>
      <c r="P173">
        <f t="shared" si="8"/>
        <v>104.2</v>
      </c>
      <c r="Q173" t="s">
        <v>2046</v>
      </c>
      <c r="R173" t="s">
        <v>2058</v>
      </c>
      <c r="S173" s="7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9"/>
        <v>83</v>
      </c>
      <c r="P174">
        <f t="shared" si="8"/>
        <v>25.5</v>
      </c>
      <c r="Q174" t="s">
        <v>2040</v>
      </c>
      <c r="R174" t="s">
        <v>2041</v>
      </c>
      <c r="S174" s="7">
        <f t="shared" si="10"/>
        <v>41839.208333333336</v>
      </c>
      <c r="T174" s="8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9"/>
        <v>163</v>
      </c>
      <c r="P175">
        <f t="shared" si="8"/>
        <v>100.98</v>
      </c>
      <c r="Q175" t="s">
        <v>2038</v>
      </c>
      <c r="R175" t="s">
        <v>2039</v>
      </c>
      <c r="S175" s="7">
        <f t="shared" si="10"/>
        <v>41412.208333333336</v>
      </c>
      <c r="T175" s="8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9"/>
        <v>895</v>
      </c>
      <c r="P176">
        <f t="shared" si="8"/>
        <v>111.83</v>
      </c>
      <c r="Q176" t="s">
        <v>2036</v>
      </c>
      <c r="R176" t="s">
        <v>2045</v>
      </c>
      <c r="S176" s="7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9"/>
        <v>26</v>
      </c>
      <c r="P177">
        <f t="shared" si="8"/>
        <v>42</v>
      </c>
      <c r="Q177" t="s">
        <v>2038</v>
      </c>
      <c r="R177" t="s">
        <v>2039</v>
      </c>
      <c r="S177" s="7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9"/>
        <v>75</v>
      </c>
      <c r="P178">
        <f t="shared" si="8"/>
        <v>110.05</v>
      </c>
      <c r="Q178" t="s">
        <v>2038</v>
      </c>
      <c r="R178" t="s">
        <v>2039</v>
      </c>
      <c r="S178" s="7">
        <f t="shared" si="10"/>
        <v>42616.208333333328</v>
      </c>
      <c r="T178" s="8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9"/>
        <v>416</v>
      </c>
      <c r="P179">
        <f t="shared" si="8"/>
        <v>59</v>
      </c>
      <c r="Q179" t="s">
        <v>2038</v>
      </c>
      <c r="R179" t="s">
        <v>2039</v>
      </c>
      <c r="S179" s="7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9"/>
        <v>96</v>
      </c>
      <c r="P180">
        <f t="shared" si="8"/>
        <v>32.99</v>
      </c>
      <c r="Q180" t="s">
        <v>2032</v>
      </c>
      <c r="R180" t="s">
        <v>2033</v>
      </c>
      <c r="S180" s="7">
        <f t="shared" si="10"/>
        <v>42999.208333333328</v>
      </c>
      <c r="T180" s="8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9"/>
        <v>358</v>
      </c>
      <c r="P181">
        <f t="shared" si="8"/>
        <v>45.01</v>
      </c>
      <c r="Q181" t="s">
        <v>2038</v>
      </c>
      <c r="R181" t="s">
        <v>2039</v>
      </c>
      <c r="S181" s="7">
        <f t="shared" si="10"/>
        <v>41350.208333333336</v>
      </c>
      <c r="T181" s="8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9"/>
        <v>308</v>
      </c>
      <c r="P182">
        <f t="shared" si="8"/>
        <v>81.98</v>
      </c>
      <c r="Q182" t="s">
        <v>2036</v>
      </c>
      <c r="R182" t="s">
        <v>2045</v>
      </c>
      <c r="S182" s="7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9"/>
        <v>62</v>
      </c>
      <c r="P183">
        <f t="shared" si="8"/>
        <v>39.08</v>
      </c>
      <c r="Q183" t="s">
        <v>2036</v>
      </c>
      <c r="R183" t="s">
        <v>2037</v>
      </c>
      <c r="S183" s="7">
        <f t="shared" si="10"/>
        <v>43012.208333333328</v>
      </c>
      <c r="T183" s="8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9"/>
        <v>722</v>
      </c>
      <c r="P184">
        <f t="shared" si="8"/>
        <v>59</v>
      </c>
      <c r="Q184" t="s">
        <v>2038</v>
      </c>
      <c r="R184" t="s">
        <v>2039</v>
      </c>
      <c r="S184" s="7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9"/>
        <v>69</v>
      </c>
      <c r="P185">
        <f t="shared" si="8"/>
        <v>40.99</v>
      </c>
      <c r="Q185" t="s">
        <v>2034</v>
      </c>
      <c r="R185" t="s">
        <v>2035</v>
      </c>
      <c r="S185" s="7">
        <f t="shared" si="10"/>
        <v>40430.208333333336</v>
      </c>
      <c r="T185" s="8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9"/>
        <v>293</v>
      </c>
      <c r="P186">
        <f t="shared" si="8"/>
        <v>31.03</v>
      </c>
      <c r="Q186" t="s">
        <v>2038</v>
      </c>
      <c r="R186" t="s">
        <v>2039</v>
      </c>
      <c r="S186" s="7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9"/>
        <v>72</v>
      </c>
      <c r="P187">
        <f t="shared" si="8"/>
        <v>37.79</v>
      </c>
      <c r="Q187" t="s">
        <v>2040</v>
      </c>
      <c r="R187" t="s">
        <v>2059</v>
      </c>
      <c r="S187" s="7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9"/>
        <v>32</v>
      </c>
      <c r="P188">
        <f t="shared" si="8"/>
        <v>32.01</v>
      </c>
      <c r="Q188" t="s">
        <v>2038</v>
      </c>
      <c r="R188" t="s">
        <v>2039</v>
      </c>
      <c r="S188" s="7">
        <f t="shared" si="10"/>
        <v>41782.208333333336</v>
      </c>
      <c r="T188" s="8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9"/>
        <v>230</v>
      </c>
      <c r="P189">
        <f t="shared" si="8"/>
        <v>95.97</v>
      </c>
      <c r="Q189" t="s">
        <v>2040</v>
      </c>
      <c r="R189" t="s">
        <v>2051</v>
      </c>
      <c r="S189" s="7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9"/>
        <v>32</v>
      </c>
      <c r="P190">
        <f t="shared" si="8"/>
        <v>75</v>
      </c>
      <c r="Q190" t="s">
        <v>2038</v>
      </c>
      <c r="R190" t="s">
        <v>2039</v>
      </c>
      <c r="S190" s="7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9"/>
        <v>24</v>
      </c>
      <c r="P191">
        <f t="shared" si="8"/>
        <v>102.05</v>
      </c>
      <c r="Q191" t="s">
        <v>2038</v>
      </c>
      <c r="R191" t="s">
        <v>2039</v>
      </c>
      <c r="S191" s="7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9"/>
        <v>69</v>
      </c>
      <c r="P192">
        <f t="shared" si="8"/>
        <v>105.75</v>
      </c>
      <c r="Q192" t="s">
        <v>2038</v>
      </c>
      <c r="R192" t="s">
        <v>2039</v>
      </c>
      <c r="S192" s="7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9"/>
        <v>38</v>
      </c>
      <c r="P193">
        <f t="shared" si="8"/>
        <v>37.07</v>
      </c>
      <c r="Q193" t="s">
        <v>2038</v>
      </c>
      <c r="R193" t="s">
        <v>2039</v>
      </c>
      <c r="S193" s="7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9"/>
        <v>20</v>
      </c>
      <c r="P194">
        <f t="shared" ref="P194:P257" si="12">ROUND(E194/G194,2)</f>
        <v>35.049999999999997</v>
      </c>
      <c r="Q194" t="s">
        <v>2034</v>
      </c>
      <c r="R194" t="s">
        <v>2035</v>
      </c>
      <c r="S194" s="7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3">ROUND((E195/D195)*100,0)</f>
        <v>46</v>
      </c>
      <c r="P195">
        <f t="shared" si="12"/>
        <v>46.34</v>
      </c>
      <c r="Q195" t="s">
        <v>2034</v>
      </c>
      <c r="R195" t="s">
        <v>2044</v>
      </c>
      <c r="S195" s="7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3"/>
        <v>123</v>
      </c>
      <c r="P196">
        <f t="shared" si="12"/>
        <v>69.17</v>
      </c>
      <c r="Q196" t="s">
        <v>2034</v>
      </c>
      <c r="R196" t="s">
        <v>2056</v>
      </c>
      <c r="S196" s="7">
        <f t="shared" si="14"/>
        <v>42261.208333333328</v>
      </c>
      <c r="T196" s="8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3"/>
        <v>362</v>
      </c>
      <c r="P197">
        <f t="shared" si="12"/>
        <v>109.08</v>
      </c>
      <c r="Q197" t="s">
        <v>2034</v>
      </c>
      <c r="R197" t="s">
        <v>2042</v>
      </c>
      <c r="S197" s="7">
        <f t="shared" si="14"/>
        <v>43310.208333333328</v>
      </c>
      <c r="T197" s="8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3"/>
        <v>63</v>
      </c>
      <c r="P198">
        <f t="shared" si="12"/>
        <v>51.78</v>
      </c>
      <c r="Q198" t="s">
        <v>2036</v>
      </c>
      <c r="R198" t="s">
        <v>2045</v>
      </c>
      <c r="S198" s="7">
        <f t="shared" si="14"/>
        <v>42616.208333333328</v>
      </c>
      <c r="T198" s="8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3"/>
        <v>298</v>
      </c>
      <c r="P199">
        <f t="shared" si="12"/>
        <v>82.01</v>
      </c>
      <c r="Q199" t="s">
        <v>2040</v>
      </c>
      <c r="R199" t="s">
        <v>2043</v>
      </c>
      <c r="S199" s="7">
        <f t="shared" si="14"/>
        <v>42909.208333333328</v>
      </c>
      <c r="T199" s="8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3"/>
        <v>10</v>
      </c>
      <c r="P200">
        <f t="shared" si="12"/>
        <v>35.96</v>
      </c>
      <c r="Q200" t="s">
        <v>2034</v>
      </c>
      <c r="R200" t="s">
        <v>2042</v>
      </c>
      <c r="S200" s="7">
        <f t="shared" si="14"/>
        <v>40396.208333333336</v>
      </c>
      <c r="T200" s="8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3"/>
        <v>54</v>
      </c>
      <c r="P201">
        <f t="shared" si="12"/>
        <v>74.459999999999994</v>
      </c>
      <c r="Q201" t="s">
        <v>2034</v>
      </c>
      <c r="R201" t="s">
        <v>2035</v>
      </c>
      <c r="S201" s="7">
        <f t="shared" si="14"/>
        <v>42192.208333333328</v>
      </c>
      <c r="T201" s="8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3"/>
        <v>2</v>
      </c>
      <c r="P202">
        <f t="shared" si="12"/>
        <v>2</v>
      </c>
      <c r="Q202" t="s">
        <v>2038</v>
      </c>
      <c r="R202" t="s">
        <v>2039</v>
      </c>
      <c r="S202" s="7">
        <f t="shared" si="14"/>
        <v>40262.208333333336</v>
      </c>
      <c r="T202" s="8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3"/>
        <v>681</v>
      </c>
      <c r="P203">
        <f t="shared" si="12"/>
        <v>91.11</v>
      </c>
      <c r="Q203" t="s">
        <v>2036</v>
      </c>
      <c r="R203" t="s">
        <v>2037</v>
      </c>
      <c r="S203" s="7">
        <f t="shared" si="14"/>
        <v>41845.208333333336</v>
      </c>
      <c r="T203" s="8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3"/>
        <v>79</v>
      </c>
      <c r="P204">
        <f t="shared" si="12"/>
        <v>79.790000000000006</v>
      </c>
      <c r="Q204" t="s">
        <v>2032</v>
      </c>
      <c r="R204" t="s">
        <v>2033</v>
      </c>
      <c r="S204" s="7">
        <f t="shared" si="14"/>
        <v>40818.208333333336</v>
      </c>
      <c r="T204" s="8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3"/>
        <v>134</v>
      </c>
      <c r="P205">
        <f t="shared" si="12"/>
        <v>43</v>
      </c>
      <c r="Q205" t="s">
        <v>2038</v>
      </c>
      <c r="R205" t="s">
        <v>2039</v>
      </c>
      <c r="S205" s="7">
        <f t="shared" si="14"/>
        <v>42752.25</v>
      </c>
      <c r="T205" s="8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3"/>
        <v>3</v>
      </c>
      <c r="P206">
        <f t="shared" si="12"/>
        <v>63.23</v>
      </c>
      <c r="Q206" t="s">
        <v>2034</v>
      </c>
      <c r="R206" t="s">
        <v>2057</v>
      </c>
      <c r="S206" s="7">
        <f t="shared" si="14"/>
        <v>40636.208333333336</v>
      </c>
      <c r="T206" s="8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3"/>
        <v>432</v>
      </c>
      <c r="P207">
        <f t="shared" si="12"/>
        <v>70.180000000000007</v>
      </c>
      <c r="Q207" t="s">
        <v>2038</v>
      </c>
      <c r="R207" t="s">
        <v>2039</v>
      </c>
      <c r="S207" s="7">
        <f t="shared" si="14"/>
        <v>43390.208333333328</v>
      </c>
      <c r="T207" s="8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3"/>
        <v>39</v>
      </c>
      <c r="P208">
        <f t="shared" si="12"/>
        <v>61.33</v>
      </c>
      <c r="Q208" t="s">
        <v>2046</v>
      </c>
      <c r="R208" t="s">
        <v>2052</v>
      </c>
      <c r="S208" s="7">
        <f t="shared" si="14"/>
        <v>40236.25</v>
      </c>
      <c r="T208" s="8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3"/>
        <v>426</v>
      </c>
      <c r="P209">
        <f t="shared" si="12"/>
        <v>99</v>
      </c>
      <c r="Q209" t="s">
        <v>2034</v>
      </c>
      <c r="R209" t="s">
        <v>2035</v>
      </c>
      <c r="S209" s="7">
        <f t="shared" si="14"/>
        <v>43340.208333333328</v>
      </c>
      <c r="T209" s="8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3"/>
        <v>101</v>
      </c>
      <c r="P210">
        <f t="shared" si="12"/>
        <v>96.98</v>
      </c>
      <c r="Q210" t="s">
        <v>2040</v>
      </c>
      <c r="R210" t="s">
        <v>2041</v>
      </c>
      <c r="S210" s="7">
        <f t="shared" si="14"/>
        <v>43048.25</v>
      </c>
      <c r="T210" s="8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3"/>
        <v>21</v>
      </c>
      <c r="P211">
        <f t="shared" si="12"/>
        <v>51</v>
      </c>
      <c r="Q211" t="s">
        <v>2040</v>
      </c>
      <c r="R211" t="s">
        <v>2041</v>
      </c>
      <c r="S211" s="7">
        <f t="shared" si="14"/>
        <v>42496.208333333328</v>
      </c>
      <c r="T211" s="8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3"/>
        <v>67</v>
      </c>
      <c r="P212">
        <f t="shared" si="12"/>
        <v>28.04</v>
      </c>
      <c r="Q212" t="s">
        <v>2040</v>
      </c>
      <c r="R212" t="s">
        <v>2062</v>
      </c>
      <c r="S212" s="7">
        <f t="shared" si="14"/>
        <v>42797.25</v>
      </c>
      <c r="T212" s="8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3"/>
        <v>95</v>
      </c>
      <c r="P213">
        <f t="shared" si="12"/>
        <v>60.98</v>
      </c>
      <c r="Q213" t="s">
        <v>2038</v>
      </c>
      <c r="R213" t="s">
        <v>2039</v>
      </c>
      <c r="S213" s="7">
        <f t="shared" si="14"/>
        <v>41513.208333333336</v>
      </c>
      <c r="T213" s="8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3"/>
        <v>152</v>
      </c>
      <c r="P214">
        <f t="shared" si="12"/>
        <v>73.209999999999994</v>
      </c>
      <c r="Q214" t="s">
        <v>2038</v>
      </c>
      <c r="R214" t="s">
        <v>2039</v>
      </c>
      <c r="S214" s="7">
        <f t="shared" si="14"/>
        <v>43814.25</v>
      </c>
      <c r="T214" s="8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3"/>
        <v>195</v>
      </c>
      <c r="P215">
        <f t="shared" si="12"/>
        <v>40</v>
      </c>
      <c r="Q215" t="s">
        <v>2034</v>
      </c>
      <c r="R215" t="s">
        <v>2044</v>
      </c>
      <c r="S215" s="7">
        <f t="shared" si="14"/>
        <v>40488.208333333336</v>
      </c>
      <c r="T215" s="8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3"/>
        <v>1023</v>
      </c>
      <c r="P216">
        <f t="shared" si="12"/>
        <v>86.81</v>
      </c>
      <c r="Q216" t="s">
        <v>2034</v>
      </c>
      <c r="R216" t="s">
        <v>2035</v>
      </c>
      <c r="S216" s="7">
        <f t="shared" si="14"/>
        <v>40409.208333333336</v>
      </c>
      <c r="T216" s="8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3"/>
        <v>4</v>
      </c>
      <c r="P217">
        <f t="shared" si="12"/>
        <v>42.13</v>
      </c>
      <c r="Q217" t="s">
        <v>2038</v>
      </c>
      <c r="R217" t="s">
        <v>2039</v>
      </c>
      <c r="S217" s="7">
        <f t="shared" si="14"/>
        <v>43509.25</v>
      </c>
      <c r="T217" s="8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3"/>
        <v>155</v>
      </c>
      <c r="P218">
        <f t="shared" si="12"/>
        <v>103.98</v>
      </c>
      <c r="Q218" t="s">
        <v>2038</v>
      </c>
      <c r="R218" t="s">
        <v>2039</v>
      </c>
      <c r="S218" s="7">
        <f t="shared" si="14"/>
        <v>40869.25</v>
      </c>
      <c r="T218" s="8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3"/>
        <v>45</v>
      </c>
      <c r="P219">
        <f t="shared" si="12"/>
        <v>62</v>
      </c>
      <c r="Q219" t="s">
        <v>2040</v>
      </c>
      <c r="R219" t="s">
        <v>2062</v>
      </c>
      <c r="S219" s="7">
        <f t="shared" si="14"/>
        <v>43583.208333333328</v>
      </c>
      <c r="T219" s="8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3"/>
        <v>216</v>
      </c>
      <c r="P220">
        <f t="shared" si="12"/>
        <v>31.01</v>
      </c>
      <c r="Q220" t="s">
        <v>2040</v>
      </c>
      <c r="R220" t="s">
        <v>2051</v>
      </c>
      <c r="S220" s="7">
        <f t="shared" si="14"/>
        <v>40858.25</v>
      </c>
      <c r="T220" s="8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3"/>
        <v>332</v>
      </c>
      <c r="P221">
        <f t="shared" si="12"/>
        <v>89.99</v>
      </c>
      <c r="Q221" t="s">
        <v>2040</v>
      </c>
      <c r="R221" t="s">
        <v>2048</v>
      </c>
      <c r="S221" s="7">
        <f t="shared" si="14"/>
        <v>41137.208333333336</v>
      </c>
      <c r="T221" s="8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3"/>
        <v>8</v>
      </c>
      <c r="P222">
        <f t="shared" si="12"/>
        <v>39.24</v>
      </c>
      <c r="Q222" t="s">
        <v>2038</v>
      </c>
      <c r="R222" t="s">
        <v>2039</v>
      </c>
      <c r="S222" s="7">
        <f t="shared" si="14"/>
        <v>40725.208333333336</v>
      </c>
      <c r="T222" s="8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3"/>
        <v>99</v>
      </c>
      <c r="P223">
        <f t="shared" si="12"/>
        <v>54.99</v>
      </c>
      <c r="Q223" t="s">
        <v>2032</v>
      </c>
      <c r="R223" t="s">
        <v>2033</v>
      </c>
      <c r="S223" s="7">
        <f t="shared" si="14"/>
        <v>41081.208333333336</v>
      </c>
      <c r="T223" s="8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3"/>
        <v>138</v>
      </c>
      <c r="P224">
        <f t="shared" si="12"/>
        <v>47.99</v>
      </c>
      <c r="Q224" t="s">
        <v>2053</v>
      </c>
      <c r="R224" t="s">
        <v>2054</v>
      </c>
      <c r="S224" s="7">
        <f t="shared" si="14"/>
        <v>41914.208333333336</v>
      </c>
      <c r="T224" s="8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3"/>
        <v>94</v>
      </c>
      <c r="P225">
        <f t="shared" si="12"/>
        <v>87.97</v>
      </c>
      <c r="Q225" t="s">
        <v>2038</v>
      </c>
      <c r="R225" t="s">
        <v>2039</v>
      </c>
      <c r="S225" s="7">
        <f t="shared" si="14"/>
        <v>42445.208333333328</v>
      </c>
      <c r="T225" s="8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3"/>
        <v>404</v>
      </c>
      <c r="P226">
        <f t="shared" si="12"/>
        <v>52</v>
      </c>
      <c r="Q226" t="s">
        <v>2040</v>
      </c>
      <c r="R226" t="s">
        <v>2062</v>
      </c>
      <c r="S226" s="7">
        <f t="shared" si="14"/>
        <v>41906.208333333336</v>
      </c>
      <c r="T226" s="8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3"/>
        <v>260</v>
      </c>
      <c r="P227">
        <f t="shared" si="12"/>
        <v>30</v>
      </c>
      <c r="Q227" t="s">
        <v>2034</v>
      </c>
      <c r="R227" t="s">
        <v>2035</v>
      </c>
      <c r="S227" s="7">
        <f t="shared" si="14"/>
        <v>41762.208333333336</v>
      </c>
      <c r="T227" s="8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3"/>
        <v>367</v>
      </c>
      <c r="P228">
        <f t="shared" si="12"/>
        <v>98.21</v>
      </c>
      <c r="Q228" t="s">
        <v>2053</v>
      </c>
      <c r="R228" t="s">
        <v>2054</v>
      </c>
      <c r="S228" s="7">
        <f t="shared" si="14"/>
        <v>40276.208333333336</v>
      </c>
      <c r="T228" s="8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3"/>
        <v>169</v>
      </c>
      <c r="P229">
        <f t="shared" si="12"/>
        <v>108.96</v>
      </c>
      <c r="Q229" t="s">
        <v>2049</v>
      </c>
      <c r="R229" t="s">
        <v>2060</v>
      </c>
      <c r="S229" s="7">
        <f t="shared" si="14"/>
        <v>42139.208333333328</v>
      </c>
      <c r="T229" s="8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3"/>
        <v>120</v>
      </c>
      <c r="P230">
        <f t="shared" si="12"/>
        <v>67</v>
      </c>
      <c r="Q230" t="s">
        <v>2040</v>
      </c>
      <c r="R230" t="s">
        <v>2048</v>
      </c>
      <c r="S230" s="7">
        <f t="shared" si="14"/>
        <v>42613.208333333328</v>
      </c>
      <c r="T230" s="8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3"/>
        <v>194</v>
      </c>
      <c r="P231">
        <f t="shared" si="12"/>
        <v>64.989999999999995</v>
      </c>
      <c r="Q231" t="s">
        <v>2049</v>
      </c>
      <c r="R231" t="s">
        <v>2060</v>
      </c>
      <c r="S231" s="7">
        <f t="shared" si="14"/>
        <v>42887.208333333328</v>
      </c>
      <c r="T231" s="8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3"/>
        <v>420</v>
      </c>
      <c r="P232">
        <f t="shared" si="12"/>
        <v>99.84</v>
      </c>
      <c r="Q232" t="s">
        <v>2049</v>
      </c>
      <c r="R232" t="s">
        <v>2050</v>
      </c>
      <c r="S232" s="7">
        <f t="shared" si="14"/>
        <v>43805.25</v>
      </c>
      <c r="T232" s="8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3"/>
        <v>77</v>
      </c>
      <c r="P233">
        <f t="shared" si="12"/>
        <v>82.43</v>
      </c>
      <c r="Q233" t="s">
        <v>2038</v>
      </c>
      <c r="R233" t="s">
        <v>2039</v>
      </c>
      <c r="S233" s="7">
        <f t="shared" si="14"/>
        <v>41415.208333333336</v>
      </c>
      <c r="T233" s="8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3"/>
        <v>171</v>
      </c>
      <c r="P234">
        <f t="shared" si="12"/>
        <v>63.29</v>
      </c>
      <c r="Q234" t="s">
        <v>2038</v>
      </c>
      <c r="R234" t="s">
        <v>2039</v>
      </c>
      <c r="S234" s="7">
        <f t="shared" si="14"/>
        <v>42576.208333333328</v>
      </c>
      <c r="T234" s="8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3"/>
        <v>158</v>
      </c>
      <c r="P235">
        <f t="shared" si="12"/>
        <v>96.77</v>
      </c>
      <c r="Q235" t="s">
        <v>2040</v>
      </c>
      <c r="R235" t="s">
        <v>2048</v>
      </c>
      <c r="S235" s="7">
        <f t="shared" si="14"/>
        <v>40706.208333333336</v>
      </c>
      <c r="T235" s="8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3"/>
        <v>109</v>
      </c>
      <c r="P236">
        <f t="shared" si="12"/>
        <v>54.91</v>
      </c>
      <c r="Q236" t="s">
        <v>2049</v>
      </c>
      <c r="R236" t="s">
        <v>2050</v>
      </c>
      <c r="S236" s="7">
        <f t="shared" si="14"/>
        <v>42969.208333333328</v>
      </c>
      <c r="T236" s="8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3"/>
        <v>42</v>
      </c>
      <c r="P237">
        <f t="shared" si="12"/>
        <v>39.01</v>
      </c>
      <c r="Q237" t="s">
        <v>2040</v>
      </c>
      <c r="R237" t="s">
        <v>2048</v>
      </c>
      <c r="S237" s="7">
        <f t="shared" si="14"/>
        <v>42779.25</v>
      </c>
      <c r="T237" s="8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3"/>
        <v>11</v>
      </c>
      <c r="P238">
        <f t="shared" si="12"/>
        <v>75.84</v>
      </c>
      <c r="Q238" t="s">
        <v>2034</v>
      </c>
      <c r="R238" t="s">
        <v>2035</v>
      </c>
      <c r="S238" s="7">
        <f t="shared" si="14"/>
        <v>43641.208333333328</v>
      </c>
      <c r="T238" s="8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3"/>
        <v>159</v>
      </c>
      <c r="P239">
        <f t="shared" si="12"/>
        <v>45.05</v>
      </c>
      <c r="Q239" t="s">
        <v>2040</v>
      </c>
      <c r="R239" t="s">
        <v>2048</v>
      </c>
      <c r="S239" s="7">
        <f t="shared" si="14"/>
        <v>41754.208333333336</v>
      </c>
      <c r="T239" s="8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3"/>
        <v>422</v>
      </c>
      <c r="P240">
        <f t="shared" si="12"/>
        <v>104.52</v>
      </c>
      <c r="Q240" t="s">
        <v>2038</v>
      </c>
      <c r="R240" t="s">
        <v>2039</v>
      </c>
      <c r="S240" s="7">
        <f t="shared" si="14"/>
        <v>43083.25</v>
      </c>
      <c r="T240" s="8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3"/>
        <v>98</v>
      </c>
      <c r="P241">
        <f t="shared" si="12"/>
        <v>76.27</v>
      </c>
      <c r="Q241" t="s">
        <v>2036</v>
      </c>
      <c r="R241" t="s">
        <v>2045</v>
      </c>
      <c r="S241" s="7">
        <f t="shared" si="14"/>
        <v>42245.208333333328</v>
      </c>
      <c r="T241" s="8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3"/>
        <v>419</v>
      </c>
      <c r="P242">
        <f t="shared" si="12"/>
        <v>69.02</v>
      </c>
      <c r="Q242" t="s">
        <v>2038</v>
      </c>
      <c r="R242" t="s">
        <v>2039</v>
      </c>
      <c r="S242" s="7">
        <f t="shared" si="14"/>
        <v>40396.208333333336</v>
      </c>
      <c r="T242" s="8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3"/>
        <v>102</v>
      </c>
      <c r="P243">
        <f t="shared" si="12"/>
        <v>101.98</v>
      </c>
      <c r="Q243" t="s">
        <v>2046</v>
      </c>
      <c r="R243" t="s">
        <v>2047</v>
      </c>
      <c r="S243" s="7">
        <f t="shared" si="14"/>
        <v>41742.208333333336</v>
      </c>
      <c r="T243" s="8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3"/>
        <v>128</v>
      </c>
      <c r="P244">
        <f t="shared" si="12"/>
        <v>42.92</v>
      </c>
      <c r="Q244" t="s">
        <v>2034</v>
      </c>
      <c r="R244" t="s">
        <v>2035</v>
      </c>
      <c r="S244" s="7">
        <f t="shared" si="14"/>
        <v>42865.208333333328</v>
      </c>
      <c r="T244" s="8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3"/>
        <v>445</v>
      </c>
      <c r="P245">
        <f t="shared" si="12"/>
        <v>43.03</v>
      </c>
      <c r="Q245" t="s">
        <v>2038</v>
      </c>
      <c r="R245" t="s">
        <v>2039</v>
      </c>
      <c r="S245" s="7">
        <f t="shared" si="14"/>
        <v>43163.25</v>
      </c>
      <c r="T245" s="8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3"/>
        <v>570</v>
      </c>
      <c r="P246">
        <f t="shared" si="12"/>
        <v>75.25</v>
      </c>
      <c r="Q246" t="s">
        <v>2038</v>
      </c>
      <c r="R246" t="s">
        <v>2039</v>
      </c>
      <c r="S246" s="7">
        <f t="shared" si="14"/>
        <v>41834.208333333336</v>
      </c>
      <c r="T246" s="8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3"/>
        <v>509</v>
      </c>
      <c r="P247">
        <f t="shared" si="12"/>
        <v>69.02</v>
      </c>
      <c r="Q247" t="s">
        <v>2038</v>
      </c>
      <c r="R247" t="s">
        <v>2039</v>
      </c>
      <c r="S247" s="7">
        <f t="shared" si="14"/>
        <v>41736.208333333336</v>
      </c>
      <c r="T247" s="8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3"/>
        <v>326</v>
      </c>
      <c r="P248">
        <f t="shared" si="12"/>
        <v>65.989999999999995</v>
      </c>
      <c r="Q248" t="s">
        <v>2036</v>
      </c>
      <c r="R248" t="s">
        <v>2037</v>
      </c>
      <c r="S248" s="7">
        <f t="shared" si="14"/>
        <v>41491.208333333336</v>
      </c>
      <c r="T248" s="8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3"/>
        <v>933</v>
      </c>
      <c r="P249">
        <f t="shared" si="12"/>
        <v>98.01</v>
      </c>
      <c r="Q249" t="s">
        <v>2046</v>
      </c>
      <c r="R249" t="s">
        <v>2052</v>
      </c>
      <c r="S249" s="7">
        <f t="shared" si="14"/>
        <v>42726.25</v>
      </c>
      <c r="T249" s="8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3"/>
        <v>211</v>
      </c>
      <c r="P250">
        <f t="shared" si="12"/>
        <v>60.11</v>
      </c>
      <c r="Q250" t="s">
        <v>2049</v>
      </c>
      <c r="R250" t="s">
        <v>2060</v>
      </c>
      <c r="S250" s="7">
        <f t="shared" si="14"/>
        <v>42004.25</v>
      </c>
      <c r="T250" s="8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3"/>
        <v>273</v>
      </c>
      <c r="P251">
        <f t="shared" si="12"/>
        <v>26</v>
      </c>
      <c r="Q251" t="s">
        <v>2046</v>
      </c>
      <c r="R251" t="s">
        <v>2058</v>
      </c>
      <c r="S251" s="7">
        <f t="shared" si="14"/>
        <v>42006.25</v>
      </c>
      <c r="T251" s="8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3"/>
        <v>3</v>
      </c>
      <c r="P252">
        <f t="shared" si="12"/>
        <v>3</v>
      </c>
      <c r="Q252" t="s">
        <v>2034</v>
      </c>
      <c r="R252" t="s">
        <v>2035</v>
      </c>
      <c r="S252" s="7">
        <f t="shared" si="14"/>
        <v>40203.25</v>
      </c>
      <c r="T252" s="8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3"/>
        <v>54</v>
      </c>
      <c r="P253">
        <f t="shared" si="12"/>
        <v>38.020000000000003</v>
      </c>
      <c r="Q253" t="s">
        <v>2038</v>
      </c>
      <c r="R253" t="s">
        <v>2039</v>
      </c>
      <c r="S253" s="7">
        <f t="shared" si="14"/>
        <v>41252.25</v>
      </c>
      <c r="T253" s="8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3"/>
        <v>626</v>
      </c>
      <c r="P254">
        <f t="shared" si="12"/>
        <v>106.15</v>
      </c>
      <c r="Q254" t="s">
        <v>2038</v>
      </c>
      <c r="R254" t="s">
        <v>2039</v>
      </c>
      <c r="S254" s="7">
        <f t="shared" si="14"/>
        <v>41572.208333333336</v>
      </c>
      <c r="T254" s="8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3"/>
        <v>89</v>
      </c>
      <c r="P255">
        <f t="shared" si="12"/>
        <v>81.02</v>
      </c>
      <c r="Q255" t="s">
        <v>2040</v>
      </c>
      <c r="R255" t="s">
        <v>2043</v>
      </c>
      <c r="S255" s="7">
        <f t="shared" si="14"/>
        <v>40641.208333333336</v>
      </c>
      <c r="T255" s="8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3"/>
        <v>185</v>
      </c>
      <c r="P256">
        <f t="shared" si="12"/>
        <v>96.65</v>
      </c>
      <c r="Q256" t="s">
        <v>2046</v>
      </c>
      <c r="R256" t="s">
        <v>2047</v>
      </c>
      <c r="S256" s="7">
        <f t="shared" si="14"/>
        <v>42787.25</v>
      </c>
      <c r="T256" s="8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3"/>
        <v>120</v>
      </c>
      <c r="P257">
        <f t="shared" si="12"/>
        <v>57</v>
      </c>
      <c r="Q257" t="s">
        <v>2034</v>
      </c>
      <c r="R257" t="s">
        <v>2035</v>
      </c>
      <c r="S257" s="7">
        <f t="shared" si="14"/>
        <v>40590.25</v>
      </c>
      <c r="T257" s="8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3"/>
        <v>23</v>
      </c>
      <c r="P258">
        <f t="shared" ref="P258:P321" si="16">ROUND(E258/G258,2)</f>
        <v>63.93</v>
      </c>
      <c r="Q258" t="s">
        <v>2034</v>
      </c>
      <c r="R258" t="s">
        <v>2035</v>
      </c>
      <c r="S258" s="7">
        <f t="shared" si="14"/>
        <v>42393.25</v>
      </c>
      <c r="T258" s="8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7">ROUND((E259/D259)*100,0)</f>
        <v>146</v>
      </c>
      <c r="P259">
        <f t="shared" si="16"/>
        <v>90.46</v>
      </c>
      <c r="Q259" t="s">
        <v>2038</v>
      </c>
      <c r="R259" t="s">
        <v>2039</v>
      </c>
      <c r="S259" s="7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7"/>
        <v>268</v>
      </c>
      <c r="P260">
        <f t="shared" si="16"/>
        <v>72.17</v>
      </c>
      <c r="Q260" t="s">
        <v>2038</v>
      </c>
      <c r="R260" t="s">
        <v>2039</v>
      </c>
      <c r="S260" s="7">
        <f t="shared" si="18"/>
        <v>42712.25</v>
      </c>
      <c r="T260" s="8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7"/>
        <v>598</v>
      </c>
      <c r="P261">
        <f t="shared" si="16"/>
        <v>77.930000000000007</v>
      </c>
      <c r="Q261" t="s">
        <v>2053</v>
      </c>
      <c r="R261" t="s">
        <v>2054</v>
      </c>
      <c r="S261" s="7">
        <f t="shared" si="18"/>
        <v>41251.25</v>
      </c>
      <c r="T261" s="8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7"/>
        <v>158</v>
      </c>
      <c r="P262">
        <f t="shared" si="16"/>
        <v>38.07</v>
      </c>
      <c r="Q262" t="s">
        <v>2034</v>
      </c>
      <c r="R262" t="s">
        <v>2035</v>
      </c>
      <c r="S262" s="7">
        <f t="shared" si="18"/>
        <v>41180.208333333336</v>
      </c>
      <c r="T262" s="8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7"/>
        <v>31</v>
      </c>
      <c r="P263">
        <f t="shared" si="16"/>
        <v>57.94</v>
      </c>
      <c r="Q263" t="s">
        <v>2034</v>
      </c>
      <c r="R263" t="s">
        <v>2035</v>
      </c>
      <c r="S263" s="7">
        <f t="shared" si="18"/>
        <v>40415.208333333336</v>
      </c>
      <c r="T263" s="8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7"/>
        <v>313</v>
      </c>
      <c r="P264">
        <f t="shared" si="16"/>
        <v>49.79</v>
      </c>
      <c r="Q264" t="s">
        <v>2034</v>
      </c>
      <c r="R264" t="s">
        <v>2044</v>
      </c>
      <c r="S264" s="7">
        <f t="shared" si="18"/>
        <v>40638.208333333336</v>
      </c>
      <c r="T264" s="8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7"/>
        <v>371</v>
      </c>
      <c r="P265">
        <f t="shared" si="16"/>
        <v>54.05</v>
      </c>
      <c r="Q265" t="s">
        <v>2053</v>
      </c>
      <c r="R265" t="s">
        <v>2054</v>
      </c>
      <c r="S265" s="7">
        <f t="shared" si="18"/>
        <v>40187.25</v>
      </c>
      <c r="T265" s="8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7"/>
        <v>363</v>
      </c>
      <c r="P266">
        <f t="shared" si="16"/>
        <v>30</v>
      </c>
      <c r="Q266" t="s">
        <v>2038</v>
      </c>
      <c r="R266" t="s">
        <v>2039</v>
      </c>
      <c r="S266" s="7">
        <f t="shared" si="18"/>
        <v>41317.25</v>
      </c>
      <c r="T266" s="8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7"/>
        <v>123</v>
      </c>
      <c r="P267">
        <f t="shared" si="16"/>
        <v>70.13</v>
      </c>
      <c r="Q267" t="s">
        <v>2038</v>
      </c>
      <c r="R267" t="s">
        <v>2039</v>
      </c>
      <c r="S267" s="7">
        <f t="shared" si="18"/>
        <v>42372.25</v>
      </c>
      <c r="T267" s="8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7"/>
        <v>77</v>
      </c>
      <c r="P268">
        <f t="shared" si="16"/>
        <v>27</v>
      </c>
      <c r="Q268" t="s">
        <v>2034</v>
      </c>
      <c r="R268" t="s">
        <v>2057</v>
      </c>
      <c r="S268" s="7">
        <f t="shared" si="18"/>
        <v>41950.25</v>
      </c>
      <c r="T268" s="8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7"/>
        <v>234</v>
      </c>
      <c r="P269">
        <f t="shared" si="16"/>
        <v>51.99</v>
      </c>
      <c r="Q269" t="s">
        <v>2038</v>
      </c>
      <c r="R269" t="s">
        <v>2039</v>
      </c>
      <c r="S269" s="7">
        <f t="shared" si="18"/>
        <v>41206.208333333336</v>
      </c>
      <c r="T269" s="8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7"/>
        <v>181</v>
      </c>
      <c r="P270">
        <f t="shared" si="16"/>
        <v>56.42</v>
      </c>
      <c r="Q270" t="s">
        <v>2040</v>
      </c>
      <c r="R270" t="s">
        <v>2041</v>
      </c>
      <c r="S270" s="7">
        <f t="shared" si="18"/>
        <v>41186.208333333336</v>
      </c>
      <c r="T270" s="8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7"/>
        <v>253</v>
      </c>
      <c r="P271">
        <f t="shared" si="16"/>
        <v>101.63</v>
      </c>
      <c r="Q271" t="s">
        <v>2040</v>
      </c>
      <c r="R271" t="s">
        <v>2059</v>
      </c>
      <c r="S271" s="7">
        <f t="shared" si="18"/>
        <v>43496.25</v>
      </c>
      <c r="T271" s="8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7"/>
        <v>27</v>
      </c>
      <c r="P272">
        <f t="shared" si="16"/>
        <v>25.01</v>
      </c>
      <c r="Q272" t="s">
        <v>2049</v>
      </c>
      <c r="R272" t="s">
        <v>2050</v>
      </c>
      <c r="S272" s="7">
        <f t="shared" si="18"/>
        <v>40514.25</v>
      </c>
      <c r="T272" s="8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7"/>
        <v>1</v>
      </c>
      <c r="P273">
        <f t="shared" si="16"/>
        <v>32.020000000000003</v>
      </c>
      <c r="Q273" t="s">
        <v>2053</v>
      </c>
      <c r="R273" t="s">
        <v>2054</v>
      </c>
      <c r="S273" s="7">
        <f t="shared" si="18"/>
        <v>42345.25</v>
      </c>
      <c r="T273" s="8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7"/>
        <v>304</v>
      </c>
      <c r="P274">
        <f t="shared" si="16"/>
        <v>82.02</v>
      </c>
      <c r="Q274" t="s">
        <v>2038</v>
      </c>
      <c r="R274" t="s">
        <v>2039</v>
      </c>
      <c r="S274" s="7">
        <f t="shared" si="18"/>
        <v>43656.208333333328</v>
      </c>
      <c r="T274" s="8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7"/>
        <v>137</v>
      </c>
      <c r="P275">
        <f t="shared" si="16"/>
        <v>37.96</v>
      </c>
      <c r="Q275" t="s">
        <v>2038</v>
      </c>
      <c r="R275" t="s">
        <v>2039</v>
      </c>
      <c r="S275" s="7">
        <f t="shared" si="18"/>
        <v>42995.208333333328</v>
      </c>
      <c r="T275" s="8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7"/>
        <v>32</v>
      </c>
      <c r="P276">
        <f t="shared" si="16"/>
        <v>51.53</v>
      </c>
      <c r="Q276" t="s">
        <v>2038</v>
      </c>
      <c r="R276" t="s">
        <v>2039</v>
      </c>
      <c r="S276" s="7">
        <f t="shared" si="18"/>
        <v>43045.25</v>
      </c>
      <c r="T276" s="8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7"/>
        <v>242</v>
      </c>
      <c r="P277">
        <f t="shared" si="16"/>
        <v>81.2</v>
      </c>
      <c r="Q277" t="s">
        <v>2046</v>
      </c>
      <c r="R277" t="s">
        <v>2058</v>
      </c>
      <c r="S277" s="7">
        <f t="shared" si="18"/>
        <v>43561.208333333328</v>
      </c>
      <c r="T277" s="8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7"/>
        <v>97</v>
      </c>
      <c r="P278">
        <f t="shared" si="16"/>
        <v>40.03</v>
      </c>
      <c r="Q278" t="s">
        <v>2049</v>
      </c>
      <c r="R278" t="s">
        <v>2050</v>
      </c>
      <c r="S278" s="7">
        <f t="shared" si="18"/>
        <v>41018.208333333336</v>
      </c>
      <c r="T278" s="8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7"/>
        <v>1066</v>
      </c>
      <c r="P279">
        <f t="shared" si="16"/>
        <v>89.94</v>
      </c>
      <c r="Q279" t="s">
        <v>2038</v>
      </c>
      <c r="R279" t="s">
        <v>2039</v>
      </c>
      <c r="S279" s="7">
        <f t="shared" si="18"/>
        <v>40378.208333333336</v>
      </c>
      <c r="T279" s="8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7"/>
        <v>326</v>
      </c>
      <c r="P280">
        <f t="shared" si="16"/>
        <v>96.69</v>
      </c>
      <c r="Q280" t="s">
        <v>2036</v>
      </c>
      <c r="R280" t="s">
        <v>2037</v>
      </c>
      <c r="S280" s="7">
        <f t="shared" si="18"/>
        <v>41239.25</v>
      </c>
      <c r="T280" s="8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7"/>
        <v>171</v>
      </c>
      <c r="P281">
        <f t="shared" si="16"/>
        <v>25.01</v>
      </c>
      <c r="Q281" t="s">
        <v>2038</v>
      </c>
      <c r="R281" t="s">
        <v>2039</v>
      </c>
      <c r="S281" s="7">
        <f t="shared" si="18"/>
        <v>43346.208333333328</v>
      </c>
      <c r="T281" s="8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7"/>
        <v>581</v>
      </c>
      <c r="P282">
        <f t="shared" si="16"/>
        <v>36.99</v>
      </c>
      <c r="Q282" t="s">
        <v>2040</v>
      </c>
      <c r="R282" t="s">
        <v>2048</v>
      </c>
      <c r="S282" s="7">
        <f t="shared" si="18"/>
        <v>43060.25</v>
      </c>
      <c r="T282" s="8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7"/>
        <v>92</v>
      </c>
      <c r="P283">
        <f t="shared" si="16"/>
        <v>73.010000000000005</v>
      </c>
      <c r="Q283" t="s">
        <v>2038</v>
      </c>
      <c r="R283" t="s">
        <v>2039</v>
      </c>
      <c r="S283" s="7">
        <f t="shared" si="18"/>
        <v>40979.25</v>
      </c>
      <c r="T283" s="8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7"/>
        <v>108</v>
      </c>
      <c r="P284">
        <f t="shared" si="16"/>
        <v>68.239999999999995</v>
      </c>
      <c r="Q284" t="s">
        <v>2040</v>
      </c>
      <c r="R284" t="s">
        <v>2059</v>
      </c>
      <c r="S284" s="7">
        <f t="shared" si="18"/>
        <v>42701.25</v>
      </c>
      <c r="T284" s="8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7"/>
        <v>19</v>
      </c>
      <c r="P285">
        <f t="shared" si="16"/>
        <v>52.31</v>
      </c>
      <c r="Q285" t="s">
        <v>2034</v>
      </c>
      <c r="R285" t="s">
        <v>2035</v>
      </c>
      <c r="S285" s="7">
        <f t="shared" si="18"/>
        <v>42520.208333333328</v>
      </c>
      <c r="T285" s="8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7"/>
        <v>83</v>
      </c>
      <c r="P286">
        <f t="shared" si="16"/>
        <v>61.77</v>
      </c>
      <c r="Q286" t="s">
        <v>2036</v>
      </c>
      <c r="R286" t="s">
        <v>2037</v>
      </c>
      <c r="S286" s="7">
        <f t="shared" si="18"/>
        <v>41030.208333333336</v>
      </c>
      <c r="T286" s="8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7"/>
        <v>706</v>
      </c>
      <c r="P287">
        <f t="shared" si="16"/>
        <v>25.03</v>
      </c>
      <c r="Q287" t="s">
        <v>2038</v>
      </c>
      <c r="R287" t="s">
        <v>2039</v>
      </c>
      <c r="S287" s="7">
        <f t="shared" si="18"/>
        <v>42623.208333333328</v>
      </c>
      <c r="T287" s="8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7"/>
        <v>17</v>
      </c>
      <c r="P288">
        <f t="shared" si="16"/>
        <v>106.29</v>
      </c>
      <c r="Q288" t="s">
        <v>2038</v>
      </c>
      <c r="R288" t="s">
        <v>2039</v>
      </c>
      <c r="S288" s="7">
        <f t="shared" si="18"/>
        <v>42697.25</v>
      </c>
      <c r="T288" s="8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7"/>
        <v>210</v>
      </c>
      <c r="P289">
        <f t="shared" si="16"/>
        <v>75.069999999999993</v>
      </c>
      <c r="Q289" t="s">
        <v>2034</v>
      </c>
      <c r="R289" t="s">
        <v>2042</v>
      </c>
      <c r="S289" s="7">
        <f t="shared" si="18"/>
        <v>42122.208333333328</v>
      </c>
      <c r="T289" s="8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7"/>
        <v>98</v>
      </c>
      <c r="P290">
        <f t="shared" si="16"/>
        <v>39.97</v>
      </c>
      <c r="Q290" t="s">
        <v>2034</v>
      </c>
      <c r="R290" t="s">
        <v>2056</v>
      </c>
      <c r="S290" s="7">
        <f t="shared" si="18"/>
        <v>40982.208333333336</v>
      </c>
      <c r="T290" s="8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7"/>
        <v>1684</v>
      </c>
      <c r="P291">
        <f t="shared" si="16"/>
        <v>39.979999999999997</v>
      </c>
      <c r="Q291" t="s">
        <v>2038</v>
      </c>
      <c r="R291" t="s">
        <v>2039</v>
      </c>
      <c r="S291" s="7">
        <f t="shared" si="18"/>
        <v>42219.208333333328</v>
      </c>
      <c r="T291" s="8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7"/>
        <v>54</v>
      </c>
      <c r="P292">
        <f t="shared" si="16"/>
        <v>101.02</v>
      </c>
      <c r="Q292" t="s">
        <v>2040</v>
      </c>
      <c r="R292" t="s">
        <v>2041</v>
      </c>
      <c r="S292" s="7">
        <f t="shared" si="18"/>
        <v>41404.208333333336</v>
      </c>
      <c r="T292" s="8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7"/>
        <v>457</v>
      </c>
      <c r="P293">
        <f t="shared" si="16"/>
        <v>76.81</v>
      </c>
      <c r="Q293" t="s">
        <v>2036</v>
      </c>
      <c r="R293" t="s">
        <v>2037</v>
      </c>
      <c r="S293" s="7">
        <f t="shared" si="18"/>
        <v>40831.208333333336</v>
      </c>
      <c r="T293" s="8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7"/>
        <v>10</v>
      </c>
      <c r="P294">
        <f t="shared" si="16"/>
        <v>71.7</v>
      </c>
      <c r="Q294" t="s">
        <v>2032</v>
      </c>
      <c r="R294" t="s">
        <v>2033</v>
      </c>
      <c r="S294" s="7">
        <f t="shared" si="18"/>
        <v>40984.208333333336</v>
      </c>
      <c r="T294" s="8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7"/>
        <v>16</v>
      </c>
      <c r="P295">
        <f t="shared" si="16"/>
        <v>33.28</v>
      </c>
      <c r="Q295" t="s">
        <v>2038</v>
      </c>
      <c r="R295" t="s">
        <v>2039</v>
      </c>
      <c r="S295" s="7">
        <f t="shared" si="18"/>
        <v>40456.208333333336</v>
      </c>
      <c r="T295" s="8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7"/>
        <v>1340</v>
      </c>
      <c r="P296">
        <f t="shared" si="16"/>
        <v>43.92</v>
      </c>
      <c r="Q296" t="s">
        <v>2038</v>
      </c>
      <c r="R296" t="s">
        <v>2039</v>
      </c>
      <c r="S296" s="7">
        <f t="shared" si="18"/>
        <v>43399.208333333328</v>
      </c>
      <c r="T296" s="8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7"/>
        <v>36</v>
      </c>
      <c r="P297">
        <f t="shared" si="16"/>
        <v>36</v>
      </c>
      <c r="Q297" t="s">
        <v>2038</v>
      </c>
      <c r="R297" t="s">
        <v>2039</v>
      </c>
      <c r="S297" s="7">
        <f t="shared" si="18"/>
        <v>41562.208333333336</v>
      </c>
      <c r="T297" s="8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7"/>
        <v>55</v>
      </c>
      <c r="P298">
        <f t="shared" si="16"/>
        <v>88.21</v>
      </c>
      <c r="Q298" t="s">
        <v>2038</v>
      </c>
      <c r="R298" t="s">
        <v>2039</v>
      </c>
      <c r="S298" s="7">
        <f t="shared" si="18"/>
        <v>43493.25</v>
      </c>
      <c r="T298" s="8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7"/>
        <v>94</v>
      </c>
      <c r="P299">
        <f t="shared" si="16"/>
        <v>65.239999999999995</v>
      </c>
      <c r="Q299" t="s">
        <v>2038</v>
      </c>
      <c r="R299" t="s">
        <v>2039</v>
      </c>
      <c r="S299" s="7">
        <f t="shared" si="18"/>
        <v>41653.25</v>
      </c>
      <c r="T299" s="8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7"/>
        <v>144</v>
      </c>
      <c r="P300">
        <f t="shared" si="16"/>
        <v>69.959999999999994</v>
      </c>
      <c r="Q300" t="s">
        <v>2034</v>
      </c>
      <c r="R300" t="s">
        <v>2035</v>
      </c>
      <c r="S300" s="7">
        <f t="shared" si="18"/>
        <v>42426.25</v>
      </c>
      <c r="T300" s="8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7"/>
        <v>51</v>
      </c>
      <c r="P301">
        <f t="shared" si="16"/>
        <v>39.880000000000003</v>
      </c>
      <c r="Q301" t="s">
        <v>2032</v>
      </c>
      <c r="R301" t="s">
        <v>2033</v>
      </c>
      <c r="S301" s="7">
        <f t="shared" si="18"/>
        <v>42432.25</v>
      </c>
      <c r="T301" s="8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7"/>
        <v>5</v>
      </c>
      <c r="P302">
        <f t="shared" si="16"/>
        <v>5</v>
      </c>
      <c r="Q302" t="s">
        <v>2046</v>
      </c>
      <c r="R302" t="s">
        <v>2047</v>
      </c>
      <c r="S302" s="7">
        <f t="shared" si="18"/>
        <v>42977.208333333328</v>
      </c>
      <c r="T302" s="8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7"/>
        <v>1345</v>
      </c>
      <c r="P303">
        <f t="shared" si="16"/>
        <v>41.02</v>
      </c>
      <c r="Q303" t="s">
        <v>2040</v>
      </c>
      <c r="R303" t="s">
        <v>2041</v>
      </c>
      <c r="S303" s="7">
        <f t="shared" si="18"/>
        <v>42061.25</v>
      </c>
      <c r="T303" s="8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7"/>
        <v>32</v>
      </c>
      <c r="P304">
        <f t="shared" si="16"/>
        <v>98.91</v>
      </c>
      <c r="Q304" t="s">
        <v>2038</v>
      </c>
      <c r="R304" t="s">
        <v>2039</v>
      </c>
      <c r="S304" s="7">
        <f t="shared" si="18"/>
        <v>43345.208333333328</v>
      </c>
      <c r="T304" s="8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7"/>
        <v>83</v>
      </c>
      <c r="P305">
        <f t="shared" si="16"/>
        <v>87.78</v>
      </c>
      <c r="Q305" t="s">
        <v>2034</v>
      </c>
      <c r="R305" t="s">
        <v>2044</v>
      </c>
      <c r="S305" s="7">
        <f t="shared" si="18"/>
        <v>42376.25</v>
      </c>
      <c r="T305" s="8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7"/>
        <v>546</v>
      </c>
      <c r="P306">
        <f t="shared" si="16"/>
        <v>80.77</v>
      </c>
      <c r="Q306" t="s">
        <v>2040</v>
      </c>
      <c r="R306" t="s">
        <v>2041</v>
      </c>
      <c r="S306" s="7">
        <f t="shared" si="18"/>
        <v>42589.208333333328</v>
      </c>
      <c r="T306" s="8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7"/>
        <v>286</v>
      </c>
      <c r="P307">
        <f t="shared" si="16"/>
        <v>94.28</v>
      </c>
      <c r="Q307" t="s">
        <v>2038</v>
      </c>
      <c r="R307" t="s">
        <v>2039</v>
      </c>
      <c r="S307" s="7">
        <f t="shared" si="18"/>
        <v>42448.208333333328</v>
      </c>
      <c r="T307" s="8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7"/>
        <v>8</v>
      </c>
      <c r="P308">
        <f t="shared" si="16"/>
        <v>73.430000000000007</v>
      </c>
      <c r="Q308" t="s">
        <v>2038</v>
      </c>
      <c r="R308" t="s">
        <v>2039</v>
      </c>
      <c r="S308" s="7">
        <f t="shared" si="18"/>
        <v>42930.208333333328</v>
      </c>
      <c r="T308" s="8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7"/>
        <v>132</v>
      </c>
      <c r="P309">
        <f t="shared" si="16"/>
        <v>65.97</v>
      </c>
      <c r="Q309" t="s">
        <v>2046</v>
      </c>
      <c r="R309" t="s">
        <v>2052</v>
      </c>
      <c r="S309" s="7">
        <f t="shared" si="18"/>
        <v>41066.208333333336</v>
      </c>
      <c r="T309" s="8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7"/>
        <v>74</v>
      </c>
      <c r="P310">
        <f t="shared" si="16"/>
        <v>109.04</v>
      </c>
      <c r="Q310" t="s">
        <v>2038</v>
      </c>
      <c r="R310" t="s">
        <v>2039</v>
      </c>
      <c r="S310" s="7">
        <f t="shared" si="18"/>
        <v>40651.208333333336</v>
      </c>
      <c r="T310" s="8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7"/>
        <v>75</v>
      </c>
      <c r="P311">
        <f t="shared" si="16"/>
        <v>41.16</v>
      </c>
      <c r="Q311" t="s">
        <v>2034</v>
      </c>
      <c r="R311" t="s">
        <v>2044</v>
      </c>
      <c r="S311" s="7">
        <f t="shared" si="18"/>
        <v>40807.208333333336</v>
      </c>
      <c r="T311" s="8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7"/>
        <v>20</v>
      </c>
      <c r="P312">
        <f t="shared" si="16"/>
        <v>99.13</v>
      </c>
      <c r="Q312" t="s">
        <v>2049</v>
      </c>
      <c r="R312" t="s">
        <v>2050</v>
      </c>
      <c r="S312" s="7">
        <f t="shared" si="18"/>
        <v>40277.208333333336</v>
      </c>
      <c r="T312" s="8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7"/>
        <v>203</v>
      </c>
      <c r="P313">
        <f t="shared" si="16"/>
        <v>105.88</v>
      </c>
      <c r="Q313" t="s">
        <v>2038</v>
      </c>
      <c r="R313" t="s">
        <v>2039</v>
      </c>
      <c r="S313" s="7">
        <f t="shared" si="18"/>
        <v>40590.25</v>
      </c>
      <c r="T313" s="8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7"/>
        <v>310</v>
      </c>
      <c r="P314">
        <f t="shared" si="16"/>
        <v>49</v>
      </c>
      <c r="Q314" t="s">
        <v>2038</v>
      </c>
      <c r="R314" t="s">
        <v>2039</v>
      </c>
      <c r="S314" s="7">
        <f t="shared" si="18"/>
        <v>41572.208333333336</v>
      </c>
      <c r="T314" s="8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7"/>
        <v>395</v>
      </c>
      <c r="P315">
        <f t="shared" si="16"/>
        <v>39</v>
      </c>
      <c r="Q315" t="s">
        <v>2034</v>
      </c>
      <c r="R315" t="s">
        <v>2035</v>
      </c>
      <c r="S315" s="7">
        <f t="shared" si="18"/>
        <v>40966.25</v>
      </c>
      <c r="T315" s="8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7"/>
        <v>295</v>
      </c>
      <c r="P316">
        <f t="shared" si="16"/>
        <v>31.02</v>
      </c>
      <c r="Q316" t="s">
        <v>2040</v>
      </c>
      <c r="R316" t="s">
        <v>2041</v>
      </c>
      <c r="S316" s="7">
        <f t="shared" si="18"/>
        <v>43536.208333333328</v>
      </c>
      <c r="T316" s="8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7"/>
        <v>34</v>
      </c>
      <c r="P317">
        <f t="shared" si="16"/>
        <v>103.87</v>
      </c>
      <c r="Q317" t="s">
        <v>2038</v>
      </c>
      <c r="R317" t="s">
        <v>2039</v>
      </c>
      <c r="S317" s="7">
        <f t="shared" si="18"/>
        <v>41783.208333333336</v>
      </c>
      <c r="T317" s="8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7"/>
        <v>67</v>
      </c>
      <c r="P318">
        <f t="shared" si="16"/>
        <v>59.27</v>
      </c>
      <c r="Q318" t="s">
        <v>2032</v>
      </c>
      <c r="R318" t="s">
        <v>2033</v>
      </c>
      <c r="S318" s="7">
        <f t="shared" si="18"/>
        <v>43788.25</v>
      </c>
      <c r="T318" s="8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7"/>
        <v>19</v>
      </c>
      <c r="P319">
        <f t="shared" si="16"/>
        <v>42.3</v>
      </c>
      <c r="Q319" t="s">
        <v>2038</v>
      </c>
      <c r="R319" t="s">
        <v>2039</v>
      </c>
      <c r="S319" s="7">
        <f t="shared" si="18"/>
        <v>42869.208333333328</v>
      </c>
      <c r="T319" s="8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7"/>
        <v>16</v>
      </c>
      <c r="P320">
        <f t="shared" si="16"/>
        <v>53.12</v>
      </c>
      <c r="Q320" t="s">
        <v>2034</v>
      </c>
      <c r="R320" t="s">
        <v>2035</v>
      </c>
      <c r="S320" s="7">
        <f t="shared" si="18"/>
        <v>41684.25</v>
      </c>
      <c r="T320" s="8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7"/>
        <v>39</v>
      </c>
      <c r="P321">
        <f t="shared" si="16"/>
        <v>50.8</v>
      </c>
      <c r="Q321" t="s">
        <v>2036</v>
      </c>
      <c r="R321" t="s">
        <v>2037</v>
      </c>
      <c r="S321" s="7">
        <f t="shared" si="18"/>
        <v>40402.208333333336</v>
      </c>
      <c r="T321" s="8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7"/>
        <v>10</v>
      </c>
      <c r="P322">
        <f t="shared" ref="P322:P385" si="20">ROUND(E322/G322,2)</f>
        <v>101.15</v>
      </c>
      <c r="Q322" t="s">
        <v>2046</v>
      </c>
      <c r="R322" t="s">
        <v>2052</v>
      </c>
      <c r="S322" s="7">
        <f t="shared" si="18"/>
        <v>40673.208333333336</v>
      </c>
      <c r="T322" s="8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1">ROUND((E323/D323)*100,0)</f>
        <v>94</v>
      </c>
      <c r="P323">
        <f t="shared" si="20"/>
        <v>65</v>
      </c>
      <c r="Q323" t="s">
        <v>2040</v>
      </c>
      <c r="R323" t="s">
        <v>2051</v>
      </c>
      <c r="S323" s="7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1"/>
        <v>167</v>
      </c>
      <c r="P324">
        <f t="shared" si="20"/>
        <v>38</v>
      </c>
      <c r="Q324" t="s">
        <v>2038</v>
      </c>
      <c r="R324" t="s">
        <v>2039</v>
      </c>
      <c r="S324" s="7">
        <f t="shared" si="22"/>
        <v>40507.25</v>
      </c>
      <c r="T324" s="8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1"/>
        <v>24</v>
      </c>
      <c r="P325">
        <f t="shared" si="20"/>
        <v>82.62</v>
      </c>
      <c r="Q325" t="s">
        <v>2040</v>
      </c>
      <c r="R325" t="s">
        <v>2041</v>
      </c>
      <c r="S325" s="7">
        <f t="shared" si="22"/>
        <v>41725.208333333336</v>
      </c>
      <c r="T325" s="8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1"/>
        <v>164</v>
      </c>
      <c r="P326">
        <f t="shared" si="20"/>
        <v>37.94</v>
      </c>
      <c r="Q326" t="s">
        <v>2038</v>
      </c>
      <c r="R326" t="s">
        <v>2039</v>
      </c>
      <c r="S326" s="7">
        <f t="shared" si="22"/>
        <v>42176.208333333328</v>
      </c>
      <c r="T326" s="8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1"/>
        <v>91</v>
      </c>
      <c r="P327">
        <f t="shared" si="20"/>
        <v>80.78</v>
      </c>
      <c r="Q327" t="s">
        <v>2038</v>
      </c>
      <c r="R327" t="s">
        <v>2039</v>
      </c>
      <c r="S327" s="7">
        <f t="shared" si="22"/>
        <v>43267.208333333328</v>
      </c>
      <c r="T327" s="8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1"/>
        <v>46</v>
      </c>
      <c r="P328">
        <f t="shared" si="20"/>
        <v>25.98</v>
      </c>
      <c r="Q328" t="s">
        <v>2040</v>
      </c>
      <c r="R328" t="s">
        <v>2048</v>
      </c>
      <c r="S328" s="7">
        <f t="shared" si="22"/>
        <v>42364.25</v>
      </c>
      <c r="T328" s="8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1"/>
        <v>39</v>
      </c>
      <c r="P329">
        <f t="shared" si="20"/>
        <v>30.36</v>
      </c>
      <c r="Q329" t="s">
        <v>2038</v>
      </c>
      <c r="R329" t="s">
        <v>2039</v>
      </c>
      <c r="S329" s="7">
        <f t="shared" si="22"/>
        <v>43705.208333333328</v>
      </c>
      <c r="T329" s="8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1"/>
        <v>134</v>
      </c>
      <c r="P330">
        <f t="shared" si="20"/>
        <v>54</v>
      </c>
      <c r="Q330" t="s">
        <v>2034</v>
      </c>
      <c r="R330" t="s">
        <v>2035</v>
      </c>
      <c r="S330" s="7">
        <f t="shared" si="22"/>
        <v>43434.25</v>
      </c>
      <c r="T330" s="8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1"/>
        <v>23</v>
      </c>
      <c r="P331">
        <f t="shared" si="20"/>
        <v>101.79</v>
      </c>
      <c r="Q331" t="s">
        <v>2049</v>
      </c>
      <c r="R331" t="s">
        <v>2050</v>
      </c>
      <c r="S331" s="7">
        <f t="shared" si="22"/>
        <v>42716.25</v>
      </c>
      <c r="T331" s="8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1"/>
        <v>185</v>
      </c>
      <c r="P332">
        <f t="shared" si="20"/>
        <v>45</v>
      </c>
      <c r="Q332" t="s">
        <v>2040</v>
      </c>
      <c r="R332" t="s">
        <v>2041</v>
      </c>
      <c r="S332" s="7">
        <f t="shared" si="22"/>
        <v>43077.25</v>
      </c>
      <c r="T332" s="8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1"/>
        <v>444</v>
      </c>
      <c r="P333">
        <f t="shared" si="20"/>
        <v>77.069999999999993</v>
      </c>
      <c r="Q333" t="s">
        <v>2032</v>
      </c>
      <c r="R333" t="s">
        <v>2033</v>
      </c>
      <c r="S333" s="7">
        <f t="shared" si="22"/>
        <v>40896.25</v>
      </c>
      <c r="T333" s="8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1"/>
        <v>200</v>
      </c>
      <c r="P334">
        <f t="shared" si="20"/>
        <v>88.08</v>
      </c>
      <c r="Q334" t="s">
        <v>2036</v>
      </c>
      <c r="R334" t="s">
        <v>2045</v>
      </c>
      <c r="S334" s="7">
        <f t="shared" si="22"/>
        <v>41361.208333333336</v>
      </c>
      <c r="T334" s="8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1"/>
        <v>124</v>
      </c>
      <c r="P335">
        <f t="shared" si="20"/>
        <v>47.04</v>
      </c>
      <c r="Q335" t="s">
        <v>2038</v>
      </c>
      <c r="R335" t="s">
        <v>2039</v>
      </c>
      <c r="S335" s="7">
        <f t="shared" si="22"/>
        <v>43424.25</v>
      </c>
      <c r="T335" s="8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1"/>
        <v>187</v>
      </c>
      <c r="P336">
        <f t="shared" si="20"/>
        <v>111</v>
      </c>
      <c r="Q336" t="s">
        <v>2034</v>
      </c>
      <c r="R336" t="s">
        <v>2035</v>
      </c>
      <c r="S336" s="7">
        <f t="shared" si="22"/>
        <v>43110.25</v>
      </c>
      <c r="T336" s="8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1"/>
        <v>114</v>
      </c>
      <c r="P337">
        <f t="shared" si="20"/>
        <v>87</v>
      </c>
      <c r="Q337" t="s">
        <v>2034</v>
      </c>
      <c r="R337" t="s">
        <v>2035</v>
      </c>
      <c r="S337" s="7">
        <f t="shared" si="22"/>
        <v>43784.25</v>
      </c>
      <c r="T337" s="8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1"/>
        <v>97</v>
      </c>
      <c r="P338">
        <f t="shared" si="20"/>
        <v>63.99</v>
      </c>
      <c r="Q338" t="s">
        <v>2034</v>
      </c>
      <c r="R338" t="s">
        <v>2035</v>
      </c>
      <c r="S338" s="7">
        <f t="shared" si="22"/>
        <v>40527.25</v>
      </c>
      <c r="T338" s="8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1"/>
        <v>123</v>
      </c>
      <c r="P339">
        <f t="shared" si="20"/>
        <v>105.99</v>
      </c>
      <c r="Q339" t="s">
        <v>2038</v>
      </c>
      <c r="R339" t="s">
        <v>2039</v>
      </c>
      <c r="S339" s="7">
        <f t="shared" si="22"/>
        <v>43780.25</v>
      </c>
      <c r="T339" s="8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1"/>
        <v>179</v>
      </c>
      <c r="P340">
        <f t="shared" si="20"/>
        <v>73.989999999999995</v>
      </c>
      <c r="Q340" t="s">
        <v>2038</v>
      </c>
      <c r="R340" t="s">
        <v>2039</v>
      </c>
      <c r="S340" s="7">
        <f t="shared" si="22"/>
        <v>40821.208333333336</v>
      </c>
      <c r="T340" s="8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1"/>
        <v>80</v>
      </c>
      <c r="P341">
        <f t="shared" si="20"/>
        <v>84.02</v>
      </c>
      <c r="Q341" t="s">
        <v>2038</v>
      </c>
      <c r="R341" t="s">
        <v>2039</v>
      </c>
      <c r="S341" s="7">
        <f t="shared" si="22"/>
        <v>42949.208333333328</v>
      </c>
      <c r="T341" s="8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1"/>
        <v>94</v>
      </c>
      <c r="P342">
        <f t="shared" si="20"/>
        <v>88.97</v>
      </c>
      <c r="Q342" t="s">
        <v>2053</v>
      </c>
      <c r="R342" t="s">
        <v>2054</v>
      </c>
      <c r="S342" s="7">
        <f t="shared" si="22"/>
        <v>40889.25</v>
      </c>
      <c r="T342" s="8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1"/>
        <v>85</v>
      </c>
      <c r="P343">
        <f t="shared" si="20"/>
        <v>76.989999999999995</v>
      </c>
      <c r="Q343" t="s">
        <v>2034</v>
      </c>
      <c r="R343" t="s">
        <v>2044</v>
      </c>
      <c r="S343" s="7">
        <f t="shared" si="22"/>
        <v>42244.208333333328</v>
      </c>
      <c r="T343" s="8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1"/>
        <v>67</v>
      </c>
      <c r="P344">
        <f t="shared" si="20"/>
        <v>97.15</v>
      </c>
      <c r="Q344" t="s">
        <v>2038</v>
      </c>
      <c r="R344" t="s">
        <v>2039</v>
      </c>
      <c r="S344" s="7">
        <f t="shared" si="22"/>
        <v>41475.208333333336</v>
      </c>
      <c r="T344" s="8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1"/>
        <v>54</v>
      </c>
      <c r="P345">
        <f t="shared" si="20"/>
        <v>33.01</v>
      </c>
      <c r="Q345" t="s">
        <v>2038</v>
      </c>
      <c r="R345" t="s">
        <v>2039</v>
      </c>
      <c r="S345" s="7">
        <f t="shared" si="22"/>
        <v>41597.25</v>
      </c>
      <c r="T345" s="8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1"/>
        <v>42</v>
      </c>
      <c r="P346">
        <f t="shared" si="20"/>
        <v>99.95</v>
      </c>
      <c r="Q346" t="s">
        <v>2049</v>
      </c>
      <c r="R346" t="s">
        <v>2050</v>
      </c>
      <c r="S346" s="7">
        <f t="shared" si="22"/>
        <v>43122.25</v>
      </c>
      <c r="T346" s="8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1"/>
        <v>15</v>
      </c>
      <c r="P347">
        <f t="shared" si="20"/>
        <v>69.97</v>
      </c>
      <c r="Q347" t="s">
        <v>2040</v>
      </c>
      <c r="R347" t="s">
        <v>2043</v>
      </c>
      <c r="S347" s="7">
        <f t="shared" si="22"/>
        <v>42194.208333333328</v>
      </c>
      <c r="T347" s="8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1"/>
        <v>34</v>
      </c>
      <c r="P348">
        <f t="shared" si="20"/>
        <v>110.32</v>
      </c>
      <c r="Q348" t="s">
        <v>2034</v>
      </c>
      <c r="R348" t="s">
        <v>2044</v>
      </c>
      <c r="S348" s="7">
        <f t="shared" si="22"/>
        <v>42971.208333333328</v>
      </c>
      <c r="T348" s="8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1"/>
        <v>1401</v>
      </c>
      <c r="P349">
        <f t="shared" si="20"/>
        <v>66.010000000000005</v>
      </c>
      <c r="Q349" t="s">
        <v>2036</v>
      </c>
      <c r="R349" t="s">
        <v>2037</v>
      </c>
      <c r="S349" s="7">
        <f t="shared" si="22"/>
        <v>42046.25</v>
      </c>
      <c r="T349" s="8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1"/>
        <v>72</v>
      </c>
      <c r="P350">
        <f t="shared" si="20"/>
        <v>41.01</v>
      </c>
      <c r="Q350" t="s">
        <v>2032</v>
      </c>
      <c r="R350" t="s">
        <v>2033</v>
      </c>
      <c r="S350" s="7">
        <f t="shared" si="22"/>
        <v>42782.25</v>
      </c>
      <c r="T350" s="8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1"/>
        <v>53</v>
      </c>
      <c r="P351">
        <f t="shared" si="20"/>
        <v>103.96</v>
      </c>
      <c r="Q351" t="s">
        <v>2038</v>
      </c>
      <c r="R351" t="s">
        <v>2039</v>
      </c>
      <c r="S351" s="7">
        <f t="shared" si="22"/>
        <v>42930.208333333328</v>
      </c>
      <c r="T351" s="8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1"/>
        <v>5</v>
      </c>
      <c r="P352">
        <f t="shared" si="20"/>
        <v>5</v>
      </c>
      <c r="Q352" t="s">
        <v>2034</v>
      </c>
      <c r="R352" t="s">
        <v>2057</v>
      </c>
      <c r="S352" s="7">
        <f t="shared" si="22"/>
        <v>42144.208333333328</v>
      </c>
      <c r="T352" s="8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1"/>
        <v>128</v>
      </c>
      <c r="P353">
        <f t="shared" si="20"/>
        <v>47.01</v>
      </c>
      <c r="Q353" t="s">
        <v>2034</v>
      </c>
      <c r="R353" t="s">
        <v>2035</v>
      </c>
      <c r="S353" s="7">
        <f t="shared" si="22"/>
        <v>42240.208333333328</v>
      </c>
      <c r="T353" s="8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1"/>
        <v>35</v>
      </c>
      <c r="P354">
        <f t="shared" si="20"/>
        <v>29.61</v>
      </c>
      <c r="Q354" t="s">
        <v>2038</v>
      </c>
      <c r="R354" t="s">
        <v>2039</v>
      </c>
      <c r="S354" s="7">
        <f t="shared" si="22"/>
        <v>42315.25</v>
      </c>
      <c r="T354" s="8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1"/>
        <v>411</v>
      </c>
      <c r="P355">
        <f t="shared" si="20"/>
        <v>81.010000000000005</v>
      </c>
      <c r="Q355" t="s">
        <v>2038</v>
      </c>
      <c r="R355" t="s">
        <v>2039</v>
      </c>
      <c r="S355" s="7">
        <f t="shared" si="22"/>
        <v>43651.208333333328</v>
      </c>
      <c r="T355" s="8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1"/>
        <v>124</v>
      </c>
      <c r="P356">
        <f t="shared" si="20"/>
        <v>94.35</v>
      </c>
      <c r="Q356" t="s">
        <v>2040</v>
      </c>
      <c r="R356" t="s">
        <v>2041</v>
      </c>
      <c r="S356" s="7">
        <f t="shared" si="22"/>
        <v>41520.208333333336</v>
      </c>
      <c r="T356" s="8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1"/>
        <v>59</v>
      </c>
      <c r="P357">
        <f t="shared" si="20"/>
        <v>26.06</v>
      </c>
      <c r="Q357" t="s">
        <v>2036</v>
      </c>
      <c r="R357" t="s">
        <v>2045</v>
      </c>
      <c r="S357" s="7">
        <f t="shared" si="22"/>
        <v>42757.25</v>
      </c>
      <c r="T357" s="8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1"/>
        <v>37</v>
      </c>
      <c r="P358">
        <f t="shared" si="20"/>
        <v>85.78</v>
      </c>
      <c r="Q358" t="s">
        <v>2038</v>
      </c>
      <c r="R358" t="s">
        <v>2039</v>
      </c>
      <c r="S358" s="7">
        <f t="shared" si="22"/>
        <v>40922.25</v>
      </c>
      <c r="T358" s="8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1"/>
        <v>185</v>
      </c>
      <c r="P359">
        <f t="shared" si="20"/>
        <v>103.73</v>
      </c>
      <c r="Q359" t="s">
        <v>2049</v>
      </c>
      <c r="R359" t="s">
        <v>2050</v>
      </c>
      <c r="S359" s="7">
        <f t="shared" si="22"/>
        <v>42250.208333333328</v>
      </c>
      <c r="T359" s="8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1"/>
        <v>12</v>
      </c>
      <c r="P360">
        <f t="shared" si="20"/>
        <v>49.83</v>
      </c>
      <c r="Q360" t="s">
        <v>2053</v>
      </c>
      <c r="R360" t="s">
        <v>2054</v>
      </c>
      <c r="S360" s="7">
        <f t="shared" si="22"/>
        <v>43322.208333333328</v>
      </c>
      <c r="T360" s="8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1"/>
        <v>299</v>
      </c>
      <c r="P361">
        <f t="shared" si="20"/>
        <v>63.89</v>
      </c>
      <c r="Q361" t="s">
        <v>2040</v>
      </c>
      <c r="R361" t="s">
        <v>2048</v>
      </c>
      <c r="S361" s="7">
        <f t="shared" si="22"/>
        <v>40782.208333333336</v>
      </c>
      <c r="T361" s="8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1"/>
        <v>226</v>
      </c>
      <c r="P362">
        <f t="shared" si="20"/>
        <v>47</v>
      </c>
      <c r="Q362" t="s">
        <v>2038</v>
      </c>
      <c r="R362" t="s">
        <v>2039</v>
      </c>
      <c r="S362" s="7">
        <f t="shared" si="22"/>
        <v>40544.25</v>
      </c>
      <c r="T362" s="8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1"/>
        <v>174</v>
      </c>
      <c r="P363">
        <f t="shared" si="20"/>
        <v>108.48</v>
      </c>
      <c r="Q363" t="s">
        <v>2038</v>
      </c>
      <c r="R363" t="s">
        <v>2039</v>
      </c>
      <c r="S363" s="7">
        <f t="shared" si="22"/>
        <v>43015.208333333328</v>
      </c>
      <c r="T363" s="8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1"/>
        <v>372</v>
      </c>
      <c r="P364">
        <f t="shared" si="20"/>
        <v>72.02</v>
      </c>
      <c r="Q364" t="s">
        <v>2034</v>
      </c>
      <c r="R364" t="s">
        <v>2035</v>
      </c>
      <c r="S364" s="7">
        <f t="shared" si="22"/>
        <v>40570.25</v>
      </c>
      <c r="T364" s="8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1"/>
        <v>160</v>
      </c>
      <c r="P365">
        <f t="shared" si="20"/>
        <v>59.93</v>
      </c>
      <c r="Q365" t="s">
        <v>2034</v>
      </c>
      <c r="R365" t="s">
        <v>2035</v>
      </c>
      <c r="S365" s="7">
        <f t="shared" si="22"/>
        <v>40904.25</v>
      </c>
      <c r="T365" s="8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1"/>
        <v>1616</v>
      </c>
      <c r="P366">
        <f t="shared" si="20"/>
        <v>78.209999999999994</v>
      </c>
      <c r="Q366" t="s">
        <v>2034</v>
      </c>
      <c r="R366" t="s">
        <v>2044</v>
      </c>
      <c r="S366" s="7">
        <f t="shared" si="22"/>
        <v>43164.25</v>
      </c>
      <c r="T366" s="8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1"/>
        <v>733</v>
      </c>
      <c r="P367">
        <f t="shared" si="20"/>
        <v>104.78</v>
      </c>
      <c r="Q367" t="s">
        <v>2038</v>
      </c>
      <c r="R367" t="s">
        <v>2039</v>
      </c>
      <c r="S367" s="7">
        <f t="shared" si="22"/>
        <v>42733.25</v>
      </c>
      <c r="T367" s="8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1"/>
        <v>592</v>
      </c>
      <c r="P368">
        <f t="shared" si="20"/>
        <v>105.52</v>
      </c>
      <c r="Q368" t="s">
        <v>2038</v>
      </c>
      <c r="R368" t="s">
        <v>2039</v>
      </c>
      <c r="S368" s="7">
        <f t="shared" si="22"/>
        <v>40546.25</v>
      </c>
      <c r="T368" s="8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1"/>
        <v>19</v>
      </c>
      <c r="P369">
        <f t="shared" si="20"/>
        <v>24.93</v>
      </c>
      <c r="Q369" t="s">
        <v>2038</v>
      </c>
      <c r="R369" t="s">
        <v>2039</v>
      </c>
      <c r="S369" s="7">
        <f t="shared" si="22"/>
        <v>41930.208333333336</v>
      </c>
      <c r="T369" s="8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1"/>
        <v>277</v>
      </c>
      <c r="P370">
        <f t="shared" si="20"/>
        <v>69.87</v>
      </c>
      <c r="Q370" t="s">
        <v>2040</v>
      </c>
      <c r="R370" t="s">
        <v>2041</v>
      </c>
      <c r="S370" s="7">
        <f t="shared" si="22"/>
        <v>40464.208333333336</v>
      </c>
      <c r="T370" s="8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1"/>
        <v>273</v>
      </c>
      <c r="P371">
        <f t="shared" si="20"/>
        <v>95.73</v>
      </c>
      <c r="Q371" t="s">
        <v>2040</v>
      </c>
      <c r="R371" t="s">
        <v>2059</v>
      </c>
      <c r="S371" s="7">
        <f t="shared" si="22"/>
        <v>41308.25</v>
      </c>
      <c r="T371" s="8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1"/>
        <v>159</v>
      </c>
      <c r="P372">
        <f t="shared" si="20"/>
        <v>30</v>
      </c>
      <c r="Q372" t="s">
        <v>2038</v>
      </c>
      <c r="R372" t="s">
        <v>2039</v>
      </c>
      <c r="S372" s="7">
        <f t="shared" si="22"/>
        <v>43570.208333333328</v>
      </c>
      <c r="T372" s="8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1"/>
        <v>68</v>
      </c>
      <c r="P373">
        <f t="shared" si="20"/>
        <v>59.01</v>
      </c>
      <c r="Q373" t="s">
        <v>2038</v>
      </c>
      <c r="R373" t="s">
        <v>2039</v>
      </c>
      <c r="S373" s="7">
        <f t="shared" si="22"/>
        <v>42043.25</v>
      </c>
      <c r="T373" s="8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1"/>
        <v>1592</v>
      </c>
      <c r="P374">
        <f t="shared" si="20"/>
        <v>84.76</v>
      </c>
      <c r="Q374" t="s">
        <v>2040</v>
      </c>
      <c r="R374" t="s">
        <v>2041</v>
      </c>
      <c r="S374" s="7">
        <f t="shared" si="22"/>
        <v>42012.25</v>
      </c>
      <c r="T374" s="8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1"/>
        <v>730</v>
      </c>
      <c r="P375">
        <f t="shared" si="20"/>
        <v>78.010000000000005</v>
      </c>
      <c r="Q375" t="s">
        <v>2038</v>
      </c>
      <c r="R375" t="s">
        <v>2039</v>
      </c>
      <c r="S375" s="7">
        <f t="shared" si="22"/>
        <v>42964.208333333328</v>
      </c>
      <c r="T375" s="8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1"/>
        <v>13</v>
      </c>
      <c r="P376">
        <f t="shared" si="20"/>
        <v>50.05</v>
      </c>
      <c r="Q376" t="s">
        <v>2040</v>
      </c>
      <c r="R376" t="s">
        <v>2041</v>
      </c>
      <c r="S376" s="7">
        <f t="shared" si="22"/>
        <v>43476.25</v>
      </c>
      <c r="T376" s="8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1"/>
        <v>55</v>
      </c>
      <c r="P377">
        <f t="shared" si="20"/>
        <v>59.16</v>
      </c>
      <c r="Q377" t="s">
        <v>2034</v>
      </c>
      <c r="R377" t="s">
        <v>2044</v>
      </c>
      <c r="S377" s="7">
        <f t="shared" si="22"/>
        <v>42293.208333333328</v>
      </c>
      <c r="T377" s="8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1"/>
        <v>361</v>
      </c>
      <c r="P378">
        <f t="shared" si="20"/>
        <v>93.7</v>
      </c>
      <c r="Q378" t="s">
        <v>2034</v>
      </c>
      <c r="R378" t="s">
        <v>2035</v>
      </c>
      <c r="S378" s="7">
        <f t="shared" si="22"/>
        <v>41826.208333333336</v>
      </c>
      <c r="T378" s="8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1"/>
        <v>10</v>
      </c>
      <c r="P379">
        <f t="shared" si="20"/>
        <v>40.14</v>
      </c>
      <c r="Q379" t="s">
        <v>2038</v>
      </c>
      <c r="R379" t="s">
        <v>2039</v>
      </c>
      <c r="S379" s="7">
        <f t="shared" si="22"/>
        <v>43760.208333333328</v>
      </c>
      <c r="T379" s="8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1"/>
        <v>14</v>
      </c>
      <c r="P380">
        <f t="shared" si="20"/>
        <v>70.09</v>
      </c>
      <c r="Q380" t="s">
        <v>2040</v>
      </c>
      <c r="R380" t="s">
        <v>2041</v>
      </c>
      <c r="S380" s="7">
        <f t="shared" si="22"/>
        <v>43241.208333333328</v>
      </c>
      <c r="T380" s="8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1"/>
        <v>40</v>
      </c>
      <c r="P381">
        <f t="shared" si="20"/>
        <v>66.180000000000007</v>
      </c>
      <c r="Q381" t="s">
        <v>2038</v>
      </c>
      <c r="R381" t="s">
        <v>2039</v>
      </c>
      <c r="S381" s="7">
        <f t="shared" si="22"/>
        <v>40843.208333333336</v>
      </c>
      <c r="T381" s="8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1"/>
        <v>160</v>
      </c>
      <c r="P382">
        <f t="shared" si="20"/>
        <v>47.71</v>
      </c>
      <c r="Q382" t="s">
        <v>2038</v>
      </c>
      <c r="R382" t="s">
        <v>2039</v>
      </c>
      <c r="S382" s="7">
        <f t="shared" si="22"/>
        <v>41448.208333333336</v>
      </c>
      <c r="T382" s="8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1"/>
        <v>184</v>
      </c>
      <c r="P383">
        <f t="shared" si="20"/>
        <v>62.9</v>
      </c>
      <c r="Q383" t="s">
        <v>2038</v>
      </c>
      <c r="R383" t="s">
        <v>2039</v>
      </c>
      <c r="S383" s="7">
        <f t="shared" si="22"/>
        <v>42163.208333333328</v>
      </c>
      <c r="T383" s="8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1"/>
        <v>64</v>
      </c>
      <c r="P384">
        <f t="shared" si="20"/>
        <v>86.61</v>
      </c>
      <c r="Q384" t="s">
        <v>2053</v>
      </c>
      <c r="R384" t="s">
        <v>2054</v>
      </c>
      <c r="S384" s="7">
        <f t="shared" si="22"/>
        <v>43024.208333333328</v>
      </c>
      <c r="T384" s="8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1"/>
        <v>225</v>
      </c>
      <c r="P385">
        <f t="shared" si="20"/>
        <v>75.13</v>
      </c>
      <c r="Q385" t="s">
        <v>2032</v>
      </c>
      <c r="R385" t="s">
        <v>2033</v>
      </c>
      <c r="S385" s="7">
        <f t="shared" si="22"/>
        <v>43509.25</v>
      </c>
      <c r="T385" s="8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1"/>
        <v>172</v>
      </c>
      <c r="P386">
        <f t="shared" ref="P386:P449" si="24">ROUND(E386/G386,2)</f>
        <v>41</v>
      </c>
      <c r="Q386" t="s">
        <v>2040</v>
      </c>
      <c r="R386" t="s">
        <v>2041</v>
      </c>
      <c r="S386" s="7">
        <f t="shared" si="22"/>
        <v>42776.25</v>
      </c>
      <c r="T386" s="8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5">ROUND((E387/D387)*100,0)</f>
        <v>146</v>
      </c>
      <c r="P387">
        <f t="shared" si="24"/>
        <v>50.01</v>
      </c>
      <c r="Q387" t="s">
        <v>2046</v>
      </c>
      <c r="R387" t="s">
        <v>2047</v>
      </c>
      <c r="S387" s="7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5"/>
        <v>76</v>
      </c>
      <c r="P388">
        <f t="shared" si="24"/>
        <v>96.96</v>
      </c>
      <c r="Q388" t="s">
        <v>2038</v>
      </c>
      <c r="R388" t="s">
        <v>2039</v>
      </c>
      <c r="S388" s="7">
        <f t="shared" si="26"/>
        <v>40355.208333333336</v>
      </c>
      <c r="T388" s="8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5"/>
        <v>39</v>
      </c>
      <c r="P389">
        <f t="shared" si="24"/>
        <v>100.93</v>
      </c>
      <c r="Q389" t="s">
        <v>2036</v>
      </c>
      <c r="R389" t="s">
        <v>2045</v>
      </c>
      <c r="S389" s="7">
        <f t="shared" si="26"/>
        <v>41072.208333333336</v>
      </c>
      <c r="T389" s="8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5"/>
        <v>11</v>
      </c>
      <c r="P390">
        <f t="shared" si="24"/>
        <v>89.23</v>
      </c>
      <c r="Q390" t="s">
        <v>2034</v>
      </c>
      <c r="R390" t="s">
        <v>2044</v>
      </c>
      <c r="S390" s="7">
        <f t="shared" si="26"/>
        <v>40912.25</v>
      </c>
      <c r="T390" s="8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5"/>
        <v>122</v>
      </c>
      <c r="P391">
        <f t="shared" si="24"/>
        <v>87.98</v>
      </c>
      <c r="Q391" t="s">
        <v>2038</v>
      </c>
      <c r="R391" t="s">
        <v>2039</v>
      </c>
      <c r="S391" s="7">
        <f t="shared" si="26"/>
        <v>40479.208333333336</v>
      </c>
      <c r="T391" s="8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5"/>
        <v>187</v>
      </c>
      <c r="P392">
        <f t="shared" si="24"/>
        <v>89.54</v>
      </c>
      <c r="Q392" t="s">
        <v>2053</v>
      </c>
      <c r="R392" t="s">
        <v>2054</v>
      </c>
      <c r="S392" s="7">
        <f t="shared" si="26"/>
        <v>41530.208333333336</v>
      </c>
      <c r="T392" s="8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5"/>
        <v>7</v>
      </c>
      <c r="P393">
        <f t="shared" si="24"/>
        <v>29.09</v>
      </c>
      <c r="Q393" t="s">
        <v>2046</v>
      </c>
      <c r="R393" t="s">
        <v>2047</v>
      </c>
      <c r="S393" s="7">
        <f t="shared" si="26"/>
        <v>41653.25</v>
      </c>
      <c r="T393" s="8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5"/>
        <v>66</v>
      </c>
      <c r="P394">
        <f t="shared" si="24"/>
        <v>42.01</v>
      </c>
      <c r="Q394" t="s">
        <v>2036</v>
      </c>
      <c r="R394" t="s">
        <v>2045</v>
      </c>
      <c r="S394" s="7">
        <f t="shared" si="26"/>
        <v>40549.25</v>
      </c>
      <c r="T394" s="8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5"/>
        <v>229</v>
      </c>
      <c r="P395">
        <f t="shared" si="24"/>
        <v>47</v>
      </c>
      <c r="Q395" t="s">
        <v>2034</v>
      </c>
      <c r="R395" t="s">
        <v>2057</v>
      </c>
      <c r="S395" s="7">
        <f t="shared" si="26"/>
        <v>42933.208333333328</v>
      </c>
      <c r="T395" s="8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5"/>
        <v>469</v>
      </c>
      <c r="P396">
        <f t="shared" si="24"/>
        <v>110.44</v>
      </c>
      <c r="Q396" t="s">
        <v>2040</v>
      </c>
      <c r="R396" t="s">
        <v>2041</v>
      </c>
      <c r="S396" s="7">
        <f t="shared" si="26"/>
        <v>41484.208333333336</v>
      </c>
      <c r="T396" s="8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5"/>
        <v>130</v>
      </c>
      <c r="P397">
        <f t="shared" si="24"/>
        <v>41.99</v>
      </c>
      <c r="Q397" t="s">
        <v>2038</v>
      </c>
      <c r="R397" t="s">
        <v>2039</v>
      </c>
      <c r="S397" s="7">
        <f t="shared" si="26"/>
        <v>40885.25</v>
      </c>
      <c r="T397" s="8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5"/>
        <v>167</v>
      </c>
      <c r="P398">
        <f t="shared" si="24"/>
        <v>48.01</v>
      </c>
      <c r="Q398" t="s">
        <v>2040</v>
      </c>
      <c r="R398" t="s">
        <v>2043</v>
      </c>
      <c r="S398" s="7">
        <f t="shared" si="26"/>
        <v>43378.208333333328</v>
      </c>
      <c r="T398" s="8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5"/>
        <v>174</v>
      </c>
      <c r="P399">
        <f t="shared" si="24"/>
        <v>31.02</v>
      </c>
      <c r="Q399" t="s">
        <v>2034</v>
      </c>
      <c r="R399" t="s">
        <v>2035</v>
      </c>
      <c r="S399" s="7">
        <f t="shared" si="26"/>
        <v>41417.208333333336</v>
      </c>
      <c r="T399" s="8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5"/>
        <v>718</v>
      </c>
      <c r="P400">
        <f t="shared" si="24"/>
        <v>99.2</v>
      </c>
      <c r="Q400" t="s">
        <v>2040</v>
      </c>
      <c r="R400" t="s">
        <v>2048</v>
      </c>
      <c r="S400" s="7">
        <f t="shared" si="26"/>
        <v>43228.208333333328</v>
      </c>
      <c r="T400" s="8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5"/>
        <v>64</v>
      </c>
      <c r="P401">
        <f t="shared" si="24"/>
        <v>66.02</v>
      </c>
      <c r="Q401" t="s">
        <v>2034</v>
      </c>
      <c r="R401" t="s">
        <v>2044</v>
      </c>
      <c r="S401" s="7">
        <f t="shared" si="26"/>
        <v>40576.25</v>
      </c>
      <c r="T401" s="8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5"/>
        <v>2</v>
      </c>
      <c r="P402">
        <f t="shared" si="24"/>
        <v>2</v>
      </c>
      <c r="Q402" t="s">
        <v>2053</v>
      </c>
      <c r="R402" t="s">
        <v>2054</v>
      </c>
      <c r="S402" s="7">
        <f t="shared" si="26"/>
        <v>41502.208333333336</v>
      </c>
      <c r="T402" s="8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5"/>
        <v>1530</v>
      </c>
      <c r="P403">
        <f t="shared" si="24"/>
        <v>46.06</v>
      </c>
      <c r="Q403" t="s">
        <v>2038</v>
      </c>
      <c r="R403" t="s">
        <v>2039</v>
      </c>
      <c r="S403" s="7">
        <f t="shared" si="26"/>
        <v>43765.208333333328</v>
      </c>
      <c r="T403" s="8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5"/>
        <v>40</v>
      </c>
      <c r="P404">
        <f t="shared" si="24"/>
        <v>73.650000000000006</v>
      </c>
      <c r="Q404" t="s">
        <v>2040</v>
      </c>
      <c r="R404" t="s">
        <v>2051</v>
      </c>
      <c r="S404" s="7">
        <f t="shared" si="26"/>
        <v>40914.25</v>
      </c>
      <c r="T404" s="8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5"/>
        <v>86</v>
      </c>
      <c r="P405">
        <f t="shared" si="24"/>
        <v>55.99</v>
      </c>
      <c r="Q405" t="s">
        <v>2038</v>
      </c>
      <c r="R405" t="s">
        <v>2039</v>
      </c>
      <c r="S405" s="7">
        <f t="shared" si="26"/>
        <v>40310.208333333336</v>
      </c>
      <c r="T405" s="8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5"/>
        <v>316</v>
      </c>
      <c r="P406">
        <f t="shared" si="24"/>
        <v>68.989999999999995</v>
      </c>
      <c r="Q406" t="s">
        <v>2038</v>
      </c>
      <c r="R406" t="s">
        <v>2039</v>
      </c>
      <c r="S406" s="7">
        <f t="shared" si="26"/>
        <v>43053.25</v>
      </c>
      <c r="T406" s="8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5"/>
        <v>90</v>
      </c>
      <c r="P407">
        <f t="shared" si="24"/>
        <v>60.98</v>
      </c>
      <c r="Q407" t="s">
        <v>2038</v>
      </c>
      <c r="R407" t="s">
        <v>2039</v>
      </c>
      <c r="S407" s="7">
        <f t="shared" si="26"/>
        <v>43255.208333333328</v>
      </c>
      <c r="T407" s="8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5"/>
        <v>182</v>
      </c>
      <c r="P408">
        <f t="shared" si="24"/>
        <v>110.98</v>
      </c>
      <c r="Q408" t="s">
        <v>2040</v>
      </c>
      <c r="R408" t="s">
        <v>2041</v>
      </c>
      <c r="S408" s="7">
        <f t="shared" si="26"/>
        <v>41304.25</v>
      </c>
      <c r="T408" s="8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5"/>
        <v>356</v>
      </c>
      <c r="P409">
        <f t="shared" si="24"/>
        <v>25</v>
      </c>
      <c r="Q409" t="s">
        <v>2038</v>
      </c>
      <c r="R409" t="s">
        <v>2039</v>
      </c>
      <c r="S409" s="7">
        <f t="shared" si="26"/>
        <v>43751.208333333328</v>
      </c>
      <c r="T409" s="8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5"/>
        <v>132</v>
      </c>
      <c r="P410">
        <f t="shared" si="24"/>
        <v>78.760000000000005</v>
      </c>
      <c r="Q410" t="s">
        <v>2040</v>
      </c>
      <c r="R410" t="s">
        <v>2041</v>
      </c>
      <c r="S410" s="7">
        <f t="shared" si="26"/>
        <v>42541.208333333328</v>
      </c>
      <c r="T410" s="8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5"/>
        <v>46</v>
      </c>
      <c r="P411">
        <f t="shared" si="24"/>
        <v>87.96</v>
      </c>
      <c r="Q411" t="s">
        <v>2034</v>
      </c>
      <c r="R411" t="s">
        <v>2035</v>
      </c>
      <c r="S411" s="7">
        <f t="shared" si="26"/>
        <v>42843.208333333328</v>
      </c>
      <c r="T411" s="8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5"/>
        <v>36</v>
      </c>
      <c r="P412">
        <f t="shared" si="24"/>
        <v>49.99</v>
      </c>
      <c r="Q412" t="s">
        <v>2049</v>
      </c>
      <c r="R412" t="s">
        <v>2060</v>
      </c>
      <c r="S412" s="7">
        <f t="shared" si="26"/>
        <v>42122.208333333328</v>
      </c>
      <c r="T412" s="8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5"/>
        <v>105</v>
      </c>
      <c r="P413">
        <f t="shared" si="24"/>
        <v>99.52</v>
      </c>
      <c r="Q413" t="s">
        <v>2038</v>
      </c>
      <c r="R413" t="s">
        <v>2039</v>
      </c>
      <c r="S413" s="7">
        <f t="shared" si="26"/>
        <v>42884.208333333328</v>
      </c>
      <c r="T413" s="8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5"/>
        <v>669</v>
      </c>
      <c r="P414">
        <f t="shared" si="24"/>
        <v>104.82</v>
      </c>
      <c r="Q414" t="s">
        <v>2046</v>
      </c>
      <c r="R414" t="s">
        <v>2052</v>
      </c>
      <c r="S414" s="7">
        <f t="shared" si="26"/>
        <v>41642.25</v>
      </c>
      <c r="T414" s="8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5"/>
        <v>62</v>
      </c>
      <c r="P415">
        <f t="shared" si="24"/>
        <v>108.01</v>
      </c>
      <c r="Q415" t="s">
        <v>2040</v>
      </c>
      <c r="R415" t="s">
        <v>2048</v>
      </c>
      <c r="S415" s="7">
        <f t="shared" si="26"/>
        <v>43431.25</v>
      </c>
      <c r="T415" s="8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5"/>
        <v>85</v>
      </c>
      <c r="P416">
        <f t="shared" si="24"/>
        <v>29</v>
      </c>
      <c r="Q416" t="s">
        <v>2032</v>
      </c>
      <c r="R416" t="s">
        <v>2033</v>
      </c>
      <c r="S416" s="7">
        <f t="shared" si="26"/>
        <v>40288.208333333336</v>
      </c>
      <c r="T416" s="8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5"/>
        <v>11</v>
      </c>
      <c r="P417">
        <f t="shared" si="24"/>
        <v>30.03</v>
      </c>
      <c r="Q417" t="s">
        <v>2038</v>
      </c>
      <c r="R417" t="s">
        <v>2039</v>
      </c>
      <c r="S417" s="7">
        <f t="shared" si="26"/>
        <v>40921.25</v>
      </c>
      <c r="T417" s="8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5"/>
        <v>44</v>
      </c>
      <c r="P418">
        <f t="shared" si="24"/>
        <v>41.01</v>
      </c>
      <c r="Q418" t="s">
        <v>2040</v>
      </c>
      <c r="R418" t="s">
        <v>2041</v>
      </c>
      <c r="S418" s="7">
        <f t="shared" si="26"/>
        <v>40560.25</v>
      </c>
      <c r="T418" s="8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5"/>
        <v>55</v>
      </c>
      <c r="P419">
        <f t="shared" si="24"/>
        <v>62.87</v>
      </c>
      <c r="Q419" t="s">
        <v>2038</v>
      </c>
      <c r="R419" t="s">
        <v>2039</v>
      </c>
      <c r="S419" s="7">
        <f t="shared" si="26"/>
        <v>43407.208333333328</v>
      </c>
      <c r="T419" s="8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5"/>
        <v>57</v>
      </c>
      <c r="P420">
        <f t="shared" si="24"/>
        <v>47.01</v>
      </c>
      <c r="Q420" t="s">
        <v>2040</v>
      </c>
      <c r="R420" t="s">
        <v>2041</v>
      </c>
      <c r="S420" s="7">
        <f t="shared" si="26"/>
        <v>41035.208333333336</v>
      </c>
      <c r="T420" s="8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5"/>
        <v>123</v>
      </c>
      <c r="P421">
        <f t="shared" si="24"/>
        <v>27</v>
      </c>
      <c r="Q421" t="s">
        <v>2036</v>
      </c>
      <c r="R421" t="s">
        <v>2037</v>
      </c>
      <c r="S421" s="7">
        <f t="shared" si="26"/>
        <v>40899.25</v>
      </c>
      <c r="T421" s="8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5"/>
        <v>128</v>
      </c>
      <c r="P422">
        <f t="shared" si="24"/>
        <v>68.33</v>
      </c>
      <c r="Q422" t="s">
        <v>2038</v>
      </c>
      <c r="R422" t="s">
        <v>2039</v>
      </c>
      <c r="S422" s="7">
        <f t="shared" si="26"/>
        <v>42911.208333333328</v>
      </c>
      <c r="T422" s="8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5"/>
        <v>64</v>
      </c>
      <c r="P423">
        <f t="shared" si="24"/>
        <v>50.97</v>
      </c>
      <c r="Q423" t="s">
        <v>2036</v>
      </c>
      <c r="R423" t="s">
        <v>2045</v>
      </c>
      <c r="S423" s="7">
        <f t="shared" si="26"/>
        <v>42915.208333333328</v>
      </c>
      <c r="T423" s="8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5"/>
        <v>127</v>
      </c>
      <c r="P424">
        <f t="shared" si="24"/>
        <v>54.02</v>
      </c>
      <c r="Q424" t="s">
        <v>2038</v>
      </c>
      <c r="R424" t="s">
        <v>2039</v>
      </c>
      <c r="S424" s="7">
        <f t="shared" si="26"/>
        <v>40285.208333333336</v>
      </c>
      <c r="T424" s="8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5"/>
        <v>11</v>
      </c>
      <c r="P425">
        <f t="shared" si="24"/>
        <v>97.06</v>
      </c>
      <c r="Q425" t="s">
        <v>2032</v>
      </c>
      <c r="R425" t="s">
        <v>2033</v>
      </c>
      <c r="S425" s="7">
        <f t="shared" si="26"/>
        <v>40808.208333333336</v>
      </c>
      <c r="T425" s="8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5"/>
        <v>40</v>
      </c>
      <c r="P426">
        <f t="shared" si="24"/>
        <v>24.87</v>
      </c>
      <c r="Q426" t="s">
        <v>2034</v>
      </c>
      <c r="R426" t="s">
        <v>2044</v>
      </c>
      <c r="S426" s="7">
        <f t="shared" si="26"/>
        <v>43208.208333333328</v>
      </c>
      <c r="T426" s="8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5"/>
        <v>288</v>
      </c>
      <c r="P427">
        <f t="shared" si="24"/>
        <v>84.42</v>
      </c>
      <c r="Q427" t="s">
        <v>2053</v>
      </c>
      <c r="R427" t="s">
        <v>2054</v>
      </c>
      <c r="S427" s="7">
        <f t="shared" si="26"/>
        <v>42213.208333333328</v>
      </c>
      <c r="T427" s="8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5"/>
        <v>573</v>
      </c>
      <c r="P428">
        <f t="shared" si="24"/>
        <v>47.09</v>
      </c>
      <c r="Q428" t="s">
        <v>2038</v>
      </c>
      <c r="R428" t="s">
        <v>2039</v>
      </c>
      <c r="S428" s="7">
        <f t="shared" si="26"/>
        <v>41332.25</v>
      </c>
      <c r="T428" s="8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5"/>
        <v>113</v>
      </c>
      <c r="P429">
        <f t="shared" si="24"/>
        <v>78</v>
      </c>
      <c r="Q429" t="s">
        <v>2038</v>
      </c>
      <c r="R429" t="s">
        <v>2039</v>
      </c>
      <c r="S429" s="7">
        <f t="shared" si="26"/>
        <v>41895.208333333336</v>
      </c>
      <c r="T429" s="8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5"/>
        <v>46</v>
      </c>
      <c r="P430">
        <f t="shared" si="24"/>
        <v>62.97</v>
      </c>
      <c r="Q430" t="s">
        <v>2040</v>
      </c>
      <c r="R430" t="s">
        <v>2048</v>
      </c>
      <c r="S430" s="7">
        <f t="shared" si="26"/>
        <v>40585.25</v>
      </c>
      <c r="T430" s="8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5"/>
        <v>91</v>
      </c>
      <c r="P431">
        <f t="shared" si="24"/>
        <v>81.010000000000005</v>
      </c>
      <c r="Q431" t="s">
        <v>2053</v>
      </c>
      <c r="R431" t="s">
        <v>2054</v>
      </c>
      <c r="S431" s="7">
        <f t="shared" si="26"/>
        <v>41680.25</v>
      </c>
      <c r="T431" s="8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5"/>
        <v>68</v>
      </c>
      <c r="P432">
        <f t="shared" si="24"/>
        <v>65.319999999999993</v>
      </c>
      <c r="Q432" t="s">
        <v>2038</v>
      </c>
      <c r="R432" t="s">
        <v>2039</v>
      </c>
      <c r="S432" s="7">
        <f t="shared" si="26"/>
        <v>43737.208333333328</v>
      </c>
      <c r="T432" s="8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5"/>
        <v>192</v>
      </c>
      <c r="P433">
        <f t="shared" si="24"/>
        <v>104.44</v>
      </c>
      <c r="Q433" t="s">
        <v>2038</v>
      </c>
      <c r="R433" t="s">
        <v>2039</v>
      </c>
      <c r="S433" s="7">
        <f t="shared" si="26"/>
        <v>43273.208333333328</v>
      </c>
      <c r="T433" s="8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5"/>
        <v>83</v>
      </c>
      <c r="P434">
        <f t="shared" si="24"/>
        <v>69.989999999999995</v>
      </c>
      <c r="Q434" t="s">
        <v>2038</v>
      </c>
      <c r="R434" t="s">
        <v>2039</v>
      </c>
      <c r="S434" s="7">
        <f t="shared" si="26"/>
        <v>41761.208333333336</v>
      </c>
      <c r="T434" s="8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5"/>
        <v>54</v>
      </c>
      <c r="P435">
        <f t="shared" si="24"/>
        <v>83.02</v>
      </c>
      <c r="Q435" t="s">
        <v>2040</v>
      </c>
      <c r="R435" t="s">
        <v>2041</v>
      </c>
      <c r="S435" s="7">
        <f t="shared" si="26"/>
        <v>41603.25</v>
      </c>
      <c r="T435" s="8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5"/>
        <v>17</v>
      </c>
      <c r="P436">
        <f t="shared" si="24"/>
        <v>90.3</v>
      </c>
      <c r="Q436" t="s">
        <v>2038</v>
      </c>
      <c r="R436" t="s">
        <v>2039</v>
      </c>
      <c r="S436" s="7">
        <f t="shared" si="26"/>
        <v>42705.25</v>
      </c>
      <c r="T436" s="8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5"/>
        <v>117</v>
      </c>
      <c r="P437">
        <f t="shared" si="24"/>
        <v>103.98</v>
      </c>
      <c r="Q437" t="s">
        <v>2038</v>
      </c>
      <c r="R437" t="s">
        <v>2039</v>
      </c>
      <c r="S437" s="7">
        <f t="shared" si="26"/>
        <v>41988.25</v>
      </c>
      <c r="T437" s="8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5"/>
        <v>1052</v>
      </c>
      <c r="P438">
        <f t="shared" si="24"/>
        <v>54.93</v>
      </c>
      <c r="Q438" t="s">
        <v>2034</v>
      </c>
      <c r="R438" t="s">
        <v>2057</v>
      </c>
      <c r="S438" s="7">
        <f t="shared" si="26"/>
        <v>43575.208333333328</v>
      </c>
      <c r="T438" s="8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5"/>
        <v>123</v>
      </c>
      <c r="P439">
        <f t="shared" si="24"/>
        <v>51.92</v>
      </c>
      <c r="Q439" t="s">
        <v>2040</v>
      </c>
      <c r="R439" t="s">
        <v>2048</v>
      </c>
      <c r="S439" s="7">
        <f t="shared" si="26"/>
        <v>42260.208333333328</v>
      </c>
      <c r="T439" s="8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5"/>
        <v>179</v>
      </c>
      <c r="P440">
        <f t="shared" si="24"/>
        <v>60.03</v>
      </c>
      <c r="Q440" t="s">
        <v>2038</v>
      </c>
      <c r="R440" t="s">
        <v>2039</v>
      </c>
      <c r="S440" s="7">
        <f t="shared" si="26"/>
        <v>41337.25</v>
      </c>
      <c r="T440" s="8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5"/>
        <v>355</v>
      </c>
      <c r="P441">
        <f t="shared" si="24"/>
        <v>44</v>
      </c>
      <c r="Q441" t="s">
        <v>2040</v>
      </c>
      <c r="R441" t="s">
        <v>2062</v>
      </c>
      <c r="S441" s="7">
        <f t="shared" si="26"/>
        <v>42680.208333333328</v>
      </c>
      <c r="T441" s="8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5"/>
        <v>162</v>
      </c>
      <c r="P442">
        <f t="shared" si="24"/>
        <v>53</v>
      </c>
      <c r="Q442" t="s">
        <v>2040</v>
      </c>
      <c r="R442" t="s">
        <v>2059</v>
      </c>
      <c r="S442" s="7">
        <f t="shared" si="26"/>
        <v>42916.208333333328</v>
      </c>
      <c r="T442" s="8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5"/>
        <v>25</v>
      </c>
      <c r="P443">
        <f t="shared" si="24"/>
        <v>54.5</v>
      </c>
      <c r="Q443" t="s">
        <v>2036</v>
      </c>
      <c r="R443" t="s">
        <v>2045</v>
      </c>
      <c r="S443" s="7">
        <f t="shared" si="26"/>
        <v>41025.208333333336</v>
      </c>
      <c r="T443" s="8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5"/>
        <v>199</v>
      </c>
      <c r="P444">
        <f t="shared" si="24"/>
        <v>75.040000000000006</v>
      </c>
      <c r="Q444" t="s">
        <v>2038</v>
      </c>
      <c r="R444" t="s">
        <v>2039</v>
      </c>
      <c r="S444" s="7">
        <f t="shared" si="26"/>
        <v>42980.208333333328</v>
      </c>
      <c r="T444" s="8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5"/>
        <v>35</v>
      </c>
      <c r="P445">
        <f t="shared" si="24"/>
        <v>35.909999999999997</v>
      </c>
      <c r="Q445" t="s">
        <v>2038</v>
      </c>
      <c r="R445" t="s">
        <v>2039</v>
      </c>
      <c r="S445" s="7">
        <f t="shared" si="26"/>
        <v>40451.208333333336</v>
      </c>
      <c r="T445" s="8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5"/>
        <v>176</v>
      </c>
      <c r="P446">
        <f t="shared" si="24"/>
        <v>36.950000000000003</v>
      </c>
      <c r="Q446" t="s">
        <v>2034</v>
      </c>
      <c r="R446" t="s">
        <v>2044</v>
      </c>
      <c r="S446" s="7">
        <f t="shared" si="26"/>
        <v>40748.208333333336</v>
      </c>
      <c r="T446" s="8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5"/>
        <v>511</v>
      </c>
      <c r="P447">
        <f t="shared" si="24"/>
        <v>63.17</v>
      </c>
      <c r="Q447" t="s">
        <v>2038</v>
      </c>
      <c r="R447" t="s">
        <v>2039</v>
      </c>
      <c r="S447" s="7">
        <f t="shared" si="26"/>
        <v>40515.25</v>
      </c>
      <c r="T447" s="8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5"/>
        <v>82</v>
      </c>
      <c r="P448">
        <f t="shared" si="24"/>
        <v>29.99</v>
      </c>
      <c r="Q448" t="s">
        <v>2036</v>
      </c>
      <c r="R448" t="s">
        <v>2045</v>
      </c>
      <c r="S448" s="7">
        <f t="shared" si="26"/>
        <v>41261.25</v>
      </c>
      <c r="T448" s="8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5"/>
        <v>24</v>
      </c>
      <c r="P449">
        <f t="shared" si="24"/>
        <v>86</v>
      </c>
      <c r="Q449" t="s">
        <v>2040</v>
      </c>
      <c r="R449" t="s">
        <v>2059</v>
      </c>
      <c r="S449" s="7">
        <f t="shared" si="26"/>
        <v>43088.25</v>
      </c>
      <c r="T449" s="8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5"/>
        <v>50</v>
      </c>
      <c r="P450">
        <f t="shared" ref="P450:P513" si="28">ROUND(E450/G450,2)</f>
        <v>75.010000000000005</v>
      </c>
      <c r="Q450" t="s">
        <v>2049</v>
      </c>
      <c r="R450" t="s">
        <v>2050</v>
      </c>
      <c r="S450" s="7">
        <f t="shared" si="26"/>
        <v>41378.208333333336</v>
      </c>
      <c r="T450" s="8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9">ROUND((E451/D451)*100,0)</f>
        <v>967</v>
      </c>
      <c r="P451">
        <f t="shared" si="28"/>
        <v>101.2</v>
      </c>
      <c r="Q451" t="s">
        <v>2049</v>
      </c>
      <c r="R451" t="s">
        <v>2050</v>
      </c>
      <c r="S451" s="7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9"/>
        <v>4</v>
      </c>
      <c r="P452">
        <f t="shared" si="28"/>
        <v>4</v>
      </c>
      <c r="Q452" t="s">
        <v>2040</v>
      </c>
      <c r="R452" t="s">
        <v>2048</v>
      </c>
      <c r="S452" s="7">
        <f t="shared" si="30"/>
        <v>43394.208333333328</v>
      </c>
      <c r="T452" s="8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9"/>
        <v>123</v>
      </c>
      <c r="P453">
        <f t="shared" si="28"/>
        <v>29</v>
      </c>
      <c r="Q453" t="s">
        <v>2034</v>
      </c>
      <c r="R453" t="s">
        <v>2035</v>
      </c>
      <c r="S453" s="7">
        <f t="shared" si="30"/>
        <v>42935.208333333328</v>
      </c>
      <c r="T453" s="8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9"/>
        <v>63</v>
      </c>
      <c r="P454">
        <f t="shared" si="28"/>
        <v>98.23</v>
      </c>
      <c r="Q454" t="s">
        <v>2040</v>
      </c>
      <c r="R454" t="s">
        <v>2043</v>
      </c>
      <c r="S454" s="7">
        <f t="shared" si="30"/>
        <v>40365.208333333336</v>
      </c>
      <c r="T454" s="8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9"/>
        <v>56</v>
      </c>
      <c r="P455">
        <f t="shared" si="28"/>
        <v>87</v>
      </c>
      <c r="Q455" t="s">
        <v>2040</v>
      </c>
      <c r="R455" t="s">
        <v>2062</v>
      </c>
      <c r="S455" s="7">
        <f t="shared" si="30"/>
        <v>42705.25</v>
      </c>
      <c r="T455" s="8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9"/>
        <v>44</v>
      </c>
      <c r="P456">
        <f t="shared" si="28"/>
        <v>45.21</v>
      </c>
      <c r="Q456" t="s">
        <v>2040</v>
      </c>
      <c r="R456" t="s">
        <v>2043</v>
      </c>
      <c r="S456" s="7">
        <f t="shared" si="30"/>
        <v>41568.208333333336</v>
      </c>
      <c r="T456" s="8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9"/>
        <v>118</v>
      </c>
      <c r="P457">
        <f t="shared" si="28"/>
        <v>37</v>
      </c>
      <c r="Q457" t="s">
        <v>2038</v>
      </c>
      <c r="R457" t="s">
        <v>2039</v>
      </c>
      <c r="S457" s="7">
        <f t="shared" si="30"/>
        <v>40809.208333333336</v>
      </c>
      <c r="T457" s="8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9"/>
        <v>104</v>
      </c>
      <c r="P458">
        <f t="shared" si="28"/>
        <v>94.98</v>
      </c>
      <c r="Q458" t="s">
        <v>2034</v>
      </c>
      <c r="R458" t="s">
        <v>2044</v>
      </c>
      <c r="S458" s="7">
        <f t="shared" si="30"/>
        <v>43141.25</v>
      </c>
      <c r="T458" s="8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9"/>
        <v>27</v>
      </c>
      <c r="P459">
        <f t="shared" si="28"/>
        <v>28.96</v>
      </c>
      <c r="Q459" t="s">
        <v>2038</v>
      </c>
      <c r="R459" t="s">
        <v>2039</v>
      </c>
      <c r="S459" s="7">
        <f t="shared" si="30"/>
        <v>42657.208333333328</v>
      </c>
      <c r="T459" s="8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9"/>
        <v>351</v>
      </c>
      <c r="P460">
        <f t="shared" si="28"/>
        <v>55.99</v>
      </c>
      <c r="Q460" t="s">
        <v>2038</v>
      </c>
      <c r="R460" t="s">
        <v>2039</v>
      </c>
      <c r="S460" s="7">
        <f t="shared" si="30"/>
        <v>40265.208333333336</v>
      </c>
      <c r="T460" s="8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9"/>
        <v>90</v>
      </c>
      <c r="P461">
        <f t="shared" si="28"/>
        <v>54.04</v>
      </c>
      <c r="Q461" t="s">
        <v>2040</v>
      </c>
      <c r="R461" t="s">
        <v>2041</v>
      </c>
      <c r="S461" s="7">
        <f t="shared" si="30"/>
        <v>42001.25</v>
      </c>
      <c r="T461" s="8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9"/>
        <v>172</v>
      </c>
      <c r="P462">
        <f t="shared" si="28"/>
        <v>82.38</v>
      </c>
      <c r="Q462" t="s">
        <v>2038</v>
      </c>
      <c r="R462" t="s">
        <v>2039</v>
      </c>
      <c r="S462" s="7">
        <f t="shared" si="30"/>
        <v>40399.208333333336</v>
      </c>
      <c r="T462" s="8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9"/>
        <v>141</v>
      </c>
      <c r="P463">
        <f t="shared" si="28"/>
        <v>67</v>
      </c>
      <c r="Q463" t="s">
        <v>2040</v>
      </c>
      <c r="R463" t="s">
        <v>2043</v>
      </c>
      <c r="S463" s="7">
        <f t="shared" si="30"/>
        <v>41757.208333333336</v>
      </c>
      <c r="T463" s="8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9"/>
        <v>31</v>
      </c>
      <c r="P464">
        <f t="shared" si="28"/>
        <v>107.91</v>
      </c>
      <c r="Q464" t="s">
        <v>2049</v>
      </c>
      <c r="R464" t="s">
        <v>2060</v>
      </c>
      <c r="S464" s="7">
        <f t="shared" si="30"/>
        <v>41304.25</v>
      </c>
      <c r="T464" s="8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9"/>
        <v>108</v>
      </c>
      <c r="P465">
        <f t="shared" si="28"/>
        <v>69.010000000000005</v>
      </c>
      <c r="Q465" t="s">
        <v>2040</v>
      </c>
      <c r="R465" t="s">
        <v>2048</v>
      </c>
      <c r="S465" s="7">
        <f t="shared" si="30"/>
        <v>41639.25</v>
      </c>
      <c r="T465" s="8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9"/>
        <v>133</v>
      </c>
      <c r="P466">
        <f t="shared" si="28"/>
        <v>39.01</v>
      </c>
      <c r="Q466" t="s">
        <v>2038</v>
      </c>
      <c r="R466" t="s">
        <v>2039</v>
      </c>
      <c r="S466" s="7">
        <f t="shared" si="30"/>
        <v>43142.25</v>
      </c>
      <c r="T466" s="8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9"/>
        <v>188</v>
      </c>
      <c r="P467">
        <f t="shared" si="28"/>
        <v>110.36</v>
      </c>
      <c r="Q467" t="s">
        <v>2046</v>
      </c>
      <c r="R467" t="s">
        <v>2058</v>
      </c>
      <c r="S467" s="7">
        <f t="shared" si="30"/>
        <v>43127.25</v>
      </c>
      <c r="T467" s="8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9"/>
        <v>332</v>
      </c>
      <c r="P468">
        <f t="shared" si="28"/>
        <v>94.86</v>
      </c>
      <c r="Q468" t="s">
        <v>2036</v>
      </c>
      <c r="R468" t="s">
        <v>2045</v>
      </c>
      <c r="S468" s="7">
        <f t="shared" si="30"/>
        <v>41409.208333333336</v>
      </c>
      <c r="T468" s="8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9"/>
        <v>575</v>
      </c>
      <c r="P469">
        <f t="shared" si="28"/>
        <v>57.94</v>
      </c>
      <c r="Q469" t="s">
        <v>2036</v>
      </c>
      <c r="R469" t="s">
        <v>2037</v>
      </c>
      <c r="S469" s="7">
        <f t="shared" si="30"/>
        <v>42331.25</v>
      </c>
      <c r="T469" s="8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9"/>
        <v>41</v>
      </c>
      <c r="P470">
        <f t="shared" si="28"/>
        <v>101.25</v>
      </c>
      <c r="Q470" t="s">
        <v>2038</v>
      </c>
      <c r="R470" t="s">
        <v>2039</v>
      </c>
      <c r="S470" s="7">
        <f t="shared" si="30"/>
        <v>43569.208333333328</v>
      </c>
      <c r="T470" s="8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9"/>
        <v>184</v>
      </c>
      <c r="P471">
        <f t="shared" si="28"/>
        <v>64.959999999999994</v>
      </c>
      <c r="Q471" t="s">
        <v>2040</v>
      </c>
      <c r="R471" t="s">
        <v>2043</v>
      </c>
      <c r="S471" s="7">
        <f t="shared" si="30"/>
        <v>42142.208333333328</v>
      </c>
      <c r="T471" s="8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9"/>
        <v>286</v>
      </c>
      <c r="P472">
        <f t="shared" si="28"/>
        <v>27.01</v>
      </c>
      <c r="Q472" t="s">
        <v>2036</v>
      </c>
      <c r="R472" t="s">
        <v>2045</v>
      </c>
      <c r="S472" s="7">
        <f t="shared" si="30"/>
        <v>42716.25</v>
      </c>
      <c r="T472" s="8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9"/>
        <v>319</v>
      </c>
      <c r="P473">
        <f t="shared" si="28"/>
        <v>50.97</v>
      </c>
      <c r="Q473" t="s">
        <v>2032</v>
      </c>
      <c r="R473" t="s">
        <v>2033</v>
      </c>
      <c r="S473" s="7">
        <f t="shared" si="30"/>
        <v>41031.208333333336</v>
      </c>
      <c r="T473" s="8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9"/>
        <v>39</v>
      </c>
      <c r="P474">
        <f t="shared" si="28"/>
        <v>104.94</v>
      </c>
      <c r="Q474" t="s">
        <v>2034</v>
      </c>
      <c r="R474" t="s">
        <v>2035</v>
      </c>
      <c r="S474" s="7">
        <f t="shared" si="30"/>
        <v>43535.208333333328</v>
      </c>
      <c r="T474" s="8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9"/>
        <v>178</v>
      </c>
      <c r="P475">
        <f t="shared" si="28"/>
        <v>84.03</v>
      </c>
      <c r="Q475" t="s">
        <v>2034</v>
      </c>
      <c r="R475" t="s">
        <v>2042</v>
      </c>
      <c r="S475" s="7">
        <f t="shared" si="30"/>
        <v>43277.208333333328</v>
      </c>
      <c r="T475" s="8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9"/>
        <v>365</v>
      </c>
      <c r="P476">
        <f t="shared" si="28"/>
        <v>102.86</v>
      </c>
      <c r="Q476" t="s">
        <v>2040</v>
      </c>
      <c r="R476" t="s">
        <v>2059</v>
      </c>
      <c r="S476" s="7">
        <f t="shared" si="30"/>
        <v>41989.25</v>
      </c>
      <c r="T476" s="8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9"/>
        <v>114</v>
      </c>
      <c r="P477">
        <f t="shared" si="28"/>
        <v>39.96</v>
      </c>
      <c r="Q477" t="s">
        <v>2046</v>
      </c>
      <c r="R477" t="s">
        <v>2058</v>
      </c>
      <c r="S477" s="7">
        <f t="shared" si="30"/>
        <v>41450.208333333336</v>
      </c>
      <c r="T477" s="8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9"/>
        <v>30</v>
      </c>
      <c r="P478">
        <f t="shared" si="28"/>
        <v>51</v>
      </c>
      <c r="Q478" t="s">
        <v>2046</v>
      </c>
      <c r="R478" t="s">
        <v>2052</v>
      </c>
      <c r="S478" s="7">
        <f t="shared" si="30"/>
        <v>43322.208333333328</v>
      </c>
      <c r="T478" s="8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9"/>
        <v>54</v>
      </c>
      <c r="P479">
        <f t="shared" si="28"/>
        <v>40.82</v>
      </c>
      <c r="Q479" t="s">
        <v>2040</v>
      </c>
      <c r="R479" t="s">
        <v>2062</v>
      </c>
      <c r="S479" s="7">
        <f t="shared" si="30"/>
        <v>40720.208333333336</v>
      </c>
      <c r="T479" s="8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9"/>
        <v>236</v>
      </c>
      <c r="P480">
        <f t="shared" si="28"/>
        <v>59</v>
      </c>
      <c r="Q480" t="s">
        <v>2036</v>
      </c>
      <c r="R480" t="s">
        <v>2045</v>
      </c>
      <c r="S480" s="7">
        <f t="shared" si="30"/>
        <v>42072.208333333328</v>
      </c>
      <c r="T480" s="8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9"/>
        <v>513</v>
      </c>
      <c r="P481">
        <f t="shared" si="28"/>
        <v>71.16</v>
      </c>
      <c r="Q481" t="s">
        <v>2032</v>
      </c>
      <c r="R481" t="s">
        <v>2033</v>
      </c>
      <c r="S481" s="7">
        <f t="shared" si="30"/>
        <v>42945.208333333328</v>
      </c>
      <c r="T481" s="8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9"/>
        <v>101</v>
      </c>
      <c r="P482">
        <f t="shared" si="28"/>
        <v>99.49</v>
      </c>
      <c r="Q482" t="s">
        <v>2053</v>
      </c>
      <c r="R482" t="s">
        <v>2054</v>
      </c>
      <c r="S482" s="7">
        <f t="shared" si="30"/>
        <v>40248.25</v>
      </c>
      <c r="T482" s="8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9"/>
        <v>81</v>
      </c>
      <c r="P483">
        <f t="shared" si="28"/>
        <v>103.99</v>
      </c>
      <c r="Q483" t="s">
        <v>2038</v>
      </c>
      <c r="R483" t="s">
        <v>2039</v>
      </c>
      <c r="S483" s="7">
        <f t="shared" si="30"/>
        <v>41913.208333333336</v>
      </c>
      <c r="T483" s="8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9"/>
        <v>16</v>
      </c>
      <c r="P484">
        <f t="shared" si="28"/>
        <v>76.56</v>
      </c>
      <c r="Q484" t="s">
        <v>2046</v>
      </c>
      <c r="R484" t="s">
        <v>2052</v>
      </c>
      <c r="S484" s="7">
        <f t="shared" si="30"/>
        <v>40963.25</v>
      </c>
      <c r="T484" s="8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9"/>
        <v>53</v>
      </c>
      <c r="P485">
        <f t="shared" si="28"/>
        <v>87.07</v>
      </c>
      <c r="Q485" t="s">
        <v>2038</v>
      </c>
      <c r="R485" t="s">
        <v>2039</v>
      </c>
      <c r="S485" s="7">
        <f t="shared" si="30"/>
        <v>43811.25</v>
      </c>
      <c r="T485" s="8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9"/>
        <v>260</v>
      </c>
      <c r="P486">
        <f t="shared" si="28"/>
        <v>49</v>
      </c>
      <c r="Q486" t="s">
        <v>2032</v>
      </c>
      <c r="R486" t="s">
        <v>2033</v>
      </c>
      <c r="S486" s="7">
        <f t="shared" si="30"/>
        <v>41855.208333333336</v>
      </c>
      <c r="T486" s="8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9"/>
        <v>31</v>
      </c>
      <c r="P487">
        <f t="shared" si="28"/>
        <v>42.97</v>
      </c>
      <c r="Q487" t="s">
        <v>2038</v>
      </c>
      <c r="R487" t="s">
        <v>2039</v>
      </c>
      <c r="S487" s="7">
        <f t="shared" si="30"/>
        <v>43626.208333333328</v>
      </c>
      <c r="T487" s="8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9"/>
        <v>14</v>
      </c>
      <c r="P488">
        <f t="shared" si="28"/>
        <v>33.43</v>
      </c>
      <c r="Q488" t="s">
        <v>2046</v>
      </c>
      <c r="R488" t="s">
        <v>2058</v>
      </c>
      <c r="S488" s="7">
        <f t="shared" si="30"/>
        <v>43168.25</v>
      </c>
      <c r="T488" s="8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9"/>
        <v>179</v>
      </c>
      <c r="P489">
        <f t="shared" si="28"/>
        <v>83.98</v>
      </c>
      <c r="Q489" t="s">
        <v>2038</v>
      </c>
      <c r="R489" t="s">
        <v>2039</v>
      </c>
      <c r="S489" s="7">
        <f t="shared" si="30"/>
        <v>42845.208333333328</v>
      </c>
      <c r="T489" s="8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9"/>
        <v>220</v>
      </c>
      <c r="P490">
        <f t="shared" si="28"/>
        <v>101.42</v>
      </c>
      <c r="Q490" t="s">
        <v>2038</v>
      </c>
      <c r="R490" t="s">
        <v>2039</v>
      </c>
      <c r="S490" s="7">
        <f t="shared" si="30"/>
        <v>42403.25</v>
      </c>
      <c r="T490" s="8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9"/>
        <v>102</v>
      </c>
      <c r="P491">
        <f t="shared" si="28"/>
        <v>109.87</v>
      </c>
      <c r="Q491" t="s">
        <v>2036</v>
      </c>
      <c r="R491" t="s">
        <v>2045</v>
      </c>
      <c r="S491" s="7">
        <f t="shared" si="30"/>
        <v>40406.208333333336</v>
      </c>
      <c r="T491" s="8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9"/>
        <v>192</v>
      </c>
      <c r="P492">
        <f t="shared" si="28"/>
        <v>31.92</v>
      </c>
      <c r="Q492" t="s">
        <v>2063</v>
      </c>
      <c r="R492" t="s">
        <v>2064</v>
      </c>
      <c r="S492" s="7">
        <f t="shared" si="30"/>
        <v>43786.25</v>
      </c>
      <c r="T492" s="8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9"/>
        <v>305</v>
      </c>
      <c r="P493">
        <f t="shared" si="28"/>
        <v>70.989999999999995</v>
      </c>
      <c r="Q493" t="s">
        <v>2032</v>
      </c>
      <c r="R493" t="s">
        <v>2033</v>
      </c>
      <c r="S493" s="7">
        <f t="shared" si="30"/>
        <v>41456.208333333336</v>
      </c>
      <c r="T493" s="8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9"/>
        <v>24</v>
      </c>
      <c r="P494">
        <f t="shared" si="28"/>
        <v>77.03</v>
      </c>
      <c r="Q494" t="s">
        <v>2040</v>
      </c>
      <c r="R494" t="s">
        <v>2051</v>
      </c>
      <c r="S494" s="7">
        <f t="shared" si="30"/>
        <v>40336.208333333336</v>
      </c>
      <c r="T494" s="8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9"/>
        <v>724</v>
      </c>
      <c r="P495">
        <f t="shared" si="28"/>
        <v>101.78</v>
      </c>
      <c r="Q495" t="s">
        <v>2053</v>
      </c>
      <c r="R495" t="s">
        <v>2054</v>
      </c>
      <c r="S495" s="7">
        <f t="shared" si="30"/>
        <v>43645.208333333328</v>
      </c>
      <c r="T495" s="8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9"/>
        <v>547</v>
      </c>
      <c r="P496">
        <f t="shared" si="28"/>
        <v>51.06</v>
      </c>
      <c r="Q496" t="s">
        <v>2036</v>
      </c>
      <c r="R496" t="s">
        <v>2045</v>
      </c>
      <c r="S496" s="7">
        <f t="shared" si="30"/>
        <v>40990.208333333336</v>
      </c>
      <c r="T496" s="8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9"/>
        <v>415</v>
      </c>
      <c r="P497">
        <f t="shared" si="28"/>
        <v>68.02</v>
      </c>
      <c r="Q497" t="s">
        <v>2038</v>
      </c>
      <c r="R497" t="s">
        <v>2039</v>
      </c>
      <c r="S497" s="7">
        <f t="shared" si="30"/>
        <v>41800.208333333336</v>
      </c>
      <c r="T497" s="8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9"/>
        <v>1</v>
      </c>
      <c r="P498">
        <f t="shared" si="28"/>
        <v>30.87</v>
      </c>
      <c r="Q498" t="s">
        <v>2040</v>
      </c>
      <c r="R498" t="s">
        <v>2048</v>
      </c>
      <c r="S498" s="7">
        <f t="shared" si="30"/>
        <v>42876.208333333328</v>
      </c>
      <c r="T498" s="8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9"/>
        <v>34</v>
      </c>
      <c r="P499">
        <f t="shared" si="28"/>
        <v>27.91</v>
      </c>
      <c r="Q499" t="s">
        <v>2036</v>
      </c>
      <c r="R499" t="s">
        <v>2045</v>
      </c>
      <c r="S499" s="7">
        <f t="shared" si="30"/>
        <v>42724.25</v>
      </c>
      <c r="T499" s="8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9"/>
        <v>24</v>
      </c>
      <c r="P500">
        <f t="shared" si="28"/>
        <v>79.989999999999995</v>
      </c>
      <c r="Q500" t="s">
        <v>2036</v>
      </c>
      <c r="R500" t="s">
        <v>2037</v>
      </c>
      <c r="S500" s="7">
        <f t="shared" si="30"/>
        <v>42005.25</v>
      </c>
      <c r="T500" s="8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9"/>
        <v>48</v>
      </c>
      <c r="P501">
        <f t="shared" si="28"/>
        <v>38</v>
      </c>
      <c r="Q501" t="s">
        <v>2040</v>
      </c>
      <c r="R501" t="s">
        <v>2041</v>
      </c>
      <c r="S501" s="7">
        <f t="shared" si="30"/>
        <v>42444.208333333328</v>
      </c>
      <c r="T501" s="8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9"/>
        <v>0</v>
      </c>
      <c r="P502" t="e">
        <f t="shared" si="28"/>
        <v>#DIV/0!</v>
      </c>
      <c r="Q502" t="s">
        <v>2038</v>
      </c>
      <c r="R502" t="s">
        <v>2039</v>
      </c>
      <c r="S502" s="7">
        <f t="shared" si="30"/>
        <v>41395.208333333336</v>
      </c>
      <c r="T502" s="8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9"/>
        <v>70</v>
      </c>
      <c r="P503">
        <f t="shared" si="28"/>
        <v>59.99</v>
      </c>
      <c r="Q503" t="s">
        <v>2040</v>
      </c>
      <c r="R503" t="s">
        <v>2041</v>
      </c>
      <c r="S503" s="7">
        <f t="shared" si="30"/>
        <v>41345.208333333336</v>
      </c>
      <c r="T503" s="8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9"/>
        <v>530</v>
      </c>
      <c r="P504">
        <f t="shared" si="28"/>
        <v>37.04</v>
      </c>
      <c r="Q504" t="s">
        <v>2049</v>
      </c>
      <c r="R504" t="s">
        <v>2050</v>
      </c>
      <c r="S504" s="7">
        <f t="shared" si="30"/>
        <v>41117.208333333336</v>
      </c>
      <c r="T504" s="8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9"/>
        <v>180</v>
      </c>
      <c r="P505">
        <f t="shared" si="28"/>
        <v>99.96</v>
      </c>
      <c r="Q505" t="s">
        <v>2040</v>
      </c>
      <c r="R505" t="s">
        <v>2043</v>
      </c>
      <c r="S505" s="7">
        <f t="shared" si="30"/>
        <v>42186.208333333328</v>
      </c>
      <c r="T505" s="8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9"/>
        <v>92</v>
      </c>
      <c r="P506">
        <f t="shared" si="28"/>
        <v>111.68</v>
      </c>
      <c r="Q506" t="s">
        <v>2034</v>
      </c>
      <c r="R506" t="s">
        <v>2035</v>
      </c>
      <c r="S506" s="7">
        <f t="shared" si="30"/>
        <v>42142.208333333328</v>
      </c>
      <c r="T506" s="8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9"/>
        <v>14</v>
      </c>
      <c r="P507">
        <f t="shared" si="28"/>
        <v>36.01</v>
      </c>
      <c r="Q507" t="s">
        <v>2046</v>
      </c>
      <c r="R507" t="s">
        <v>2055</v>
      </c>
      <c r="S507" s="7">
        <f t="shared" si="30"/>
        <v>41341.25</v>
      </c>
      <c r="T507" s="8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9"/>
        <v>927</v>
      </c>
      <c r="P508">
        <f t="shared" si="28"/>
        <v>66.010000000000005</v>
      </c>
      <c r="Q508" t="s">
        <v>2038</v>
      </c>
      <c r="R508" t="s">
        <v>2039</v>
      </c>
      <c r="S508" s="7">
        <f t="shared" si="30"/>
        <v>43062.25</v>
      </c>
      <c r="T508" s="8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9"/>
        <v>40</v>
      </c>
      <c r="P509">
        <f t="shared" si="28"/>
        <v>44.05</v>
      </c>
      <c r="Q509" t="s">
        <v>2036</v>
      </c>
      <c r="R509" t="s">
        <v>2037</v>
      </c>
      <c r="S509" s="7">
        <f t="shared" si="30"/>
        <v>41373.208333333336</v>
      </c>
      <c r="T509" s="8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9"/>
        <v>112</v>
      </c>
      <c r="P510">
        <f t="shared" si="28"/>
        <v>53</v>
      </c>
      <c r="Q510" t="s">
        <v>2038</v>
      </c>
      <c r="R510" t="s">
        <v>2039</v>
      </c>
      <c r="S510" s="7">
        <f t="shared" si="30"/>
        <v>43310.208333333328</v>
      </c>
      <c r="T510" s="8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9"/>
        <v>71</v>
      </c>
      <c r="P511">
        <f t="shared" si="28"/>
        <v>95</v>
      </c>
      <c r="Q511" t="s">
        <v>2038</v>
      </c>
      <c r="R511" t="s">
        <v>2039</v>
      </c>
      <c r="S511" s="7">
        <f t="shared" si="30"/>
        <v>41034.208333333336</v>
      </c>
      <c r="T511" s="8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9"/>
        <v>119</v>
      </c>
      <c r="P512">
        <f t="shared" si="28"/>
        <v>70.91</v>
      </c>
      <c r="Q512" t="s">
        <v>2040</v>
      </c>
      <c r="R512" t="s">
        <v>2043</v>
      </c>
      <c r="S512" s="7">
        <f t="shared" si="30"/>
        <v>43251.208333333328</v>
      </c>
      <c r="T512" s="8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9"/>
        <v>24</v>
      </c>
      <c r="P513">
        <f t="shared" si="28"/>
        <v>98.06</v>
      </c>
      <c r="Q513" t="s">
        <v>2038</v>
      </c>
      <c r="R513" t="s">
        <v>2039</v>
      </c>
      <c r="S513" s="7">
        <f t="shared" si="30"/>
        <v>43671.208333333328</v>
      </c>
      <c r="T513" s="8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9"/>
        <v>139</v>
      </c>
      <c r="P514">
        <f t="shared" ref="P514:P577" si="32">ROUND(E514/G514,2)</f>
        <v>53.05</v>
      </c>
      <c r="Q514" t="s">
        <v>2049</v>
      </c>
      <c r="R514" t="s">
        <v>2050</v>
      </c>
      <c r="S514" s="7">
        <f t="shared" si="30"/>
        <v>41825.208333333336</v>
      </c>
      <c r="T514" s="8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3">ROUND((E515/D515)*100,0)</f>
        <v>39</v>
      </c>
      <c r="P515">
        <f t="shared" si="32"/>
        <v>93.14</v>
      </c>
      <c r="Q515" t="s">
        <v>2040</v>
      </c>
      <c r="R515" t="s">
        <v>2059</v>
      </c>
      <c r="S515" s="7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3"/>
        <v>22</v>
      </c>
      <c r="P516">
        <f t="shared" si="32"/>
        <v>58.95</v>
      </c>
      <c r="Q516" t="s">
        <v>2034</v>
      </c>
      <c r="R516" t="s">
        <v>2035</v>
      </c>
      <c r="S516" s="7">
        <f t="shared" si="34"/>
        <v>41614.25</v>
      </c>
      <c r="T516" s="8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3"/>
        <v>56</v>
      </c>
      <c r="P517">
        <f t="shared" si="32"/>
        <v>36.07</v>
      </c>
      <c r="Q517" t="s">
        <v>2038</v>
      </c>
      <c r="R517" t="s">
        <v>2039</v>
      </c>
      <c r="S517" s="7">
        <f t="shared" si="34"/>
        <v>40900.25</v>
      </c>
      <c r="T517" s="8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3"/>
        <v>43</v>
      </c>
      <c r="P518">
        <f t="shared" si="32"/>
        <v>63.03</v>
      </c>
      <c r="Q518" t="s">
        <v>2046</v>
      </c>
      <c r="R518" t="s">
        <v>2047</v>
      </c>
      <c r="S518" s="7">
        <f t="shared" si="34"/>
        <v>40396.208333333336</v>
      </c>
      <c r="T518" s="8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3"/>
        <v>112</v>
      </c>
      <c r="P519">
        <f t="shared" si="32"/>
        <v>84.72</v>
      </c>
      <c r="Q519" t="s">
        <v>2032</v>
      </c>
      <c r="R519" t="s">
        <v>2033</v>
      </c>
      <c r="S519" s="7">
        <f t="shared" si="34"/>
        <v>42860.208333333328</v>
      </c>
      <c r="T519" s="8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3"/>
        <v>7</v>
      </c>
      <c r="P520">
        <f t="shared" si="32"/>
        <v>62.2</v>
      </c>
      <c r="Q520" t="s">
        <v>2040</v>
      </c>
      <c r="R520" t="s">
        <v>2048</v>
      </c>
      <c r="S520" s="7">
        <f t="shared" si="34"/>
        <v>43154.25</v>
      </c>
      <c r="T520" s="8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3"/>
        <v>102</v>
      </c>
      <c r="P521">
        <f t="shared" si="32"/>
        <v>101.98</v>
      </c>
      <c r="Q521" t="s">
        <v>2034</v>
      </c>
      <c r="R521" t="s">
        <v>2035</v>
      </c>
      <c r="S521" s="7">
        <f t="shared" si="34"/>
        <v>42012.25</v>
      </c>
      <c r="T521" s="8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3"/>
        <v>426</v>
      </c>
      <c r="P522">
        <f t="shared" si="32"/>
        <v>106.44</v>
      </c>
      <c r="Q522" t="s">
        <v>2038</v>
      </c>
      <c r="R522" t="s">
        <v>2039</v>
      </c>
      <c r="S522" s="7">
        <f t="shared" si="34"/>
        <v>43574.208333333328</v>
      </c>
      <c r="T522" s="8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3"/>
        <v>146</v>
      </c>
      <c r="P523">
        <f t="shared" si="32"/>
        <v>29.98</v>
      </c>
      <c r="Q523" t="s">
        <v>2040</v>
      </c>
      <c r="R523" t="s">
        <v>2043</v>
      </c>
      <c r="S523" s="7">
        <f t="shared" si="34"/>
        <v>42605.208333333328</v>
      </c>
      <c r="T523" s="8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3"/>
        <v>32</v>
      </c>
      <c r="P524">
        <f t="shared" si="32"/>
        <v>85.81</v>
      </c>
      <c r="Q524" t="s">
        <v>2040</v>
      </c>
      <c r="R524" t="s">
        <v>2051</v>
      </c>
      <c r="S524" s="7">
        <f t="shared" si="34"/>
        <v>41093.208333333336</v>
      </c>
      <c r="T524" s="8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3"/>
        <v>700</v>
      </c>
      <c r="P525">
        <f t="shared" si="32"/>
        <v>70.819999999999993</v>
      </c>
      <c r="Q525" t="s">
        <v>2040</v>
      </c>
      <c r="R525" t="s">
        <v>2051</v>
      </c>
      <c r="S525" s="7">
        <f t="shared" si="34"/>
        <v>40241.25</v>
      </c>
      <c r="T525" s="8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3"/>
        <v>84</v>
      </c>
      <c r="P526">
        <f t="shared" si="32"/>
        <v>41</v>
      </c>
      <c r="Q526" t="s">
        <v>2038</v>
      </c>
      <c r="R526" t="s">
        <v>2039</v>
      </c>
      <c r="S526" s="7">
        <f t="shared" si="34"/>
        <v>40294.208333333336</v>
      </c>
      <c r="T526" s="8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3"/>
        <v>84</v>
      </c>
      <c r="P527">
        <f t="shared" si="32"/>
        <v>28.06</v>
      </c>
      <c r="Q527" t="s">
        <v>2036</v>
      </c>
      <c r="R527" t="s">
        <v>2045</v>
      </c>
      <c r="S527" s="7">
        <f t="shared" si="34"/>
        <v>40505.25</v>
      </c>
      <c r="T527" s="8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3"/>
        <v>156</v>
      </c>
      <c r="P528">
        <f t="shared" si="32"/>
        <v>88.05</v>
      </c>
      <c r="Q528" t="s">
        <v>2038</v>
      </c>
      <c r="R528" t="s">
        <v>2039</v>
      </c>
      <c r="S528" s="7">
        <f t="shared" si="34"/>
        <v>42364.25</v>
      </c>
      <c r="T528" s="8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3"/>
        <v>100</v>
      </c>
      <c r="P529">
        <f t="shared" si="32"/>
        <v>31</v>
      </c>
      <c r="Q529" t="s">
        <v>2040</v>
      </c>
      <c r="R529" t="s">
        <v>2048</v>
      </c>
      <c r="S529" s="7">
        <f t="shared" si="34"/>
        <v>42405.25</v>
      </c>
      <c r="T529" s="8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3"/>
        <v>80</v>
      </c>
      <c r="P530">
        <f t="shared" si="32"/>
        <v>90.34</v>
      </c>
      <c r="Q530" t="s">
        <v>2034</v>
      </c>
      <c r="R530" t="s">
        <v>2044</v>
      </c>
      <c r="S530" s="7">
        <f t="shared" si="34"/>
        <v>41601.25</v>
      </c>
      <c r="T530" s="8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3"/>
        <v>11</v>
      </c>
      <c r="P531">
        <f t="shared" si="32"/>
        <v>63.78</v>
      </c>
      <c r="Q531" t="s">
        <v>2049</v>
      </c>
      <c r="R531" t="s">
        <v>2050</v>
      </c>
      <c r="S531" s="7">
        <f t="shared" si="34"/>
        <v>41769.208333333336</v>
      </c>
      <c r="T531" s="8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3"/>
        <v>92</v>
      </c>
      <c r="P532">
        <f t="shared" si="32"/>
        <v>54</v>
      </c>
      <c r="Q532" t="s">
        <v>2046</v>
      </c>
      <c r="R532" t="s">
        <v>2052</v>
      </c>
      <c r="S532" s="7">
        <f t="shared" si="34"/>
        <v>40421.208333333336</v>
      </c>
      <c r="T532" s="8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3"/>
        <v>96</v>
      </c>
      <c r="P533">
        <f t="shared" si="32"/>
        <v>48.99</v>
      </c>
      <c r="Q533" t="s">
        <v>2049</v>
      </c>
      <c r="R533" t="s">
        <v>2050</v>
      </c>
      <c r="S533" s="7">
        <f t="shared" si="34"/>
        <v>41589.25</v>
      </c>
      <c r="T533" s="8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3"/>
        <v>503</v>
      </c>
      <c r="P534">
        <f t="shared" si="32"/>
        <v>63.86</v>
      </c>
      <c r="Q534" t="s">
        <v>2038</v>
      </c>
      <c r="R534" t="s">
        <v>2039</v>
      </c>
      <c r="S534" s="7">
        <f t="shared" si="34"/>
        <v>43125.25</v>
      </c>
      <c r="T534" s="8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3"/>
        <v>159</v>
      </c>
      <c r="P535">
        <f t="shared" si="32"/>
        <v>83</v>
      </c>
      <c r="Q535" t="s">
        <v>2034</v>
      </c>
      <c r="R535" t="s">
        <v>2044</v>
      </c>
      <c r="S535" s="7">
        <f t="shared" si="34"/>
        <v>41479.208333333336</v>
      </c>
      <c r="T535" s="8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3"/>
        <v>15</v>
      </c>
      <c r="P536">
        <f t="shared" si="32"/>
        <v>55.08</v>
      </c>
      <c r="Q536" t="s">
        <v>2040</v>
      </c>
      <c r="R536" t="s">
        <v>2043</v>
      </c>
      <c r="S536" s="7">
        <f t="shared" si="34"/>
        <v>43329.208333333328</v>
      </c>
      <c r="T536" s="8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3"/>
        <v>482</v>
      </c>
      <c r="P537">
        <f t="shared" si="32"/>
        <v>62.04</v>
      </c>
      <c r="Q537" t="s">
        <v>2038</v>
      </c>
      <c r="R537" t="s">
        <v>2039</v>
      </c>
      <c r="S537" s="7">
        <f t="shared" si="34"/>
        <v>43259.208333333328</v>
      </c>
      <c r="T537" s="8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3"/>
        <v>150</v>
      </c>
      <c r="P538">
        <f t="shared" si="32"/>
        <v>104.98</v>
      </c>
      <c r="Q538" t="s">
        <v>2046</v>
      </c>
      <c r="R538" t="s">
        <v>2052</v>
      </c>
      <c r="S538" s="7">
        <f t="shared" si="34"/>
        <v>40414.208333333336</v>
      </c>
      <c r="T538" s="8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3"/>
        <v>117</v>
      </c>
      <c r="P539">
        <f t="shared" si="32"/>
        <v>94.04</v>
      </c>
      <c r="Q539" t="s">
        <v>2040</v>
      </c>
      <c r="R539" t="s">
        <v>2041</v>
      </c>
      <c r="S539" s="7">
        <f t="shared" si="34"/>
        <v>43342.208333333328</v>
      </c>
      <c r="T539" s="8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3"/>
        <v>38</v>
      </c>
      <c r="P540">
        <f t="shared" si="32"/>
        <v>44.01</v>
      </c>
      <c r="Q540" t="s">
        <v>2049</v>
      </c>
      <c r="R540" t="s">
        <v>2060</v>
      </c>
      <c r="S540" s="7">
        <f t="shared" si="34"/>
        <v>41539.208333333336</v>
      </c>
      <c r="T540" s="8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3"/>
        <v>73</v>
      </c>
      <c r="P541">
        <f t="shared" si="32"/>
        <v>92.47</v>
      </c>
      <c r="Q541" t="s">
        <v>2032</v>
      </c>
      <c r="R541" t="s">
        <v>2033</v>
      </c>
      <c r="S541" s="7">
        <f t="shared" si="34"/>
        <v>43647.208333333328</v>
      </c>
      <c r="T541" s="8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3"/>
        <v>266</v>
      </c>
      <c r="P542">
        <f t="shared" si="32"/>
        <v>57.07</v>
      </c>
      <c r="Q542" t="s">
        <v>2053</v>
      </c>
      <c r="R542" t="s">
        <v>2054</v>
      </c>
      <c r="S542" s="7">
        <f t="shared" si="34"/>
        <v>43225.208333333328</v>
      </c>
      <c r="T542" s="8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3"/>
        <v>24</v>
      </c>
      <c r="P543">
        <f t="shared" si="32"/>
        <v>109.08</v>
      </c>
      <c r="Q543" t="s">
        <v>2049</v>
      </c>
      <c r="R543" t="s">
        <v>2060</v>
      </c>
      <c r="S543" s="7">
        <f t="shared" si="34"/>
        <v>42165.208333333328</v>
      </c>
      <c r="T543" s="8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3"/>
        <v>3</v>
      </c>
      <c r="P544">
        <f t="shared" si="32"/>
        <v>39.39</v>
      </c>
      <c r="Q544" t="s">
        <v>2034</v>
      </c>
      <c r="R544" t="s">
        <v>2044</v>
      </c>
      <c r="S544" s="7">
        <f t="shared" si="34"/>
        <v>42391.25</v>
      </c>
      <c r="T544" s="8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3"/>
        <v>16</v>
      </c>
      <c r="P545">
        <f t="shared" si="32"/>
        <v>77.02</v>
      </c>
      <c r="Q545" t="s">
        <v>2049</v>
      </c>
      <c r="R545" t="s">
        <v>2050</v>
      </c>
      <c r="S545" s="7">
        <f t="shared" si="34"/>
        <v>41528.208333333336</v>
      </c>
      <c r="T545" s="8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3"/>
        <v>277</v>
      </c>
      <c r="P546">
        <f t="shared" si="32"/>
        <v>92.17</v>
      </c>
      <c r="Q546" t="s">
        <v>2034</v>
      </c>
      <c r="R546" t="s">
        <v>2035</v>
      </c>
      <c r="S546" s="7">
        <f t="shared" si="34"/>
        <v>42377.25</v>
      </c>
      <c r="T546" s="8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3"/>
        <v>89</v>
      </c>
      <c r="P547">
        <f t="shared" si="32"/>
        <v>61.01</v>
      </c>
      <c r="Q547" t="s">
        <v>2038</v>
      </c>
      <c r="R547" t="s">
        <v>2039</v>
      </c>
      <c r="S547" s="7">
        <f t="shared" si="34"/>
        <v>43824.25</v>
      </c>
      <c r="T547" s="8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3"/>
        <v>164</v>
      </c>
      <c r="P548">
        <f t="shared" si="32"/>
        <v>78.069999999999993</v>
      </c>
      <c r="Q548" t="s">
        <v>2038</v>
      </c>
      <c r="R548" t="s">
        <v>2039</v>
      </c>
      <c r="S548" s="7">
        <f t="shared" si="34"/>
        <v>43360.208333333328</v>
      </c>
      <c r="T548" s="8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3"/>
        <v>969</v>
      </c>
      <c r="P549">
        <f t="shared" si="32"/>
        <v>80.75</v>
      </c>
      <c r="Q549" t="s">
        <v>2040</v>
      </c>
      <c r="R549" t="s">
        <v>2043</v>
      </c>
      <c r="S549" s="7">
        <f t="shared" si="34"/>
        <v>42029.25</v>
      </c>
      <c r="T549" s="8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3"/>
        <v>271</v>
      </c>
      <c r="P550">
        <f t="shared" si="32"/>
        <v>59.99</v>
      </c>
      <c r="Q550" t="s">
        <v>2038</v>
      </c>
      <c r="R550" t="s">
        <v>2039</v>
      </c>
      <c r="S550" s="7">
        <f t="shared" si="34"/>
        <v>42461.208333333328</v>
      </c>
      <c r="T550" s="8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3"/>
        <v>284</v>
      </c>
      <c r="P551">
        <f t="shared" si="32"/>
        <v>110.03</v>
      </c>
      <c r="Q551" t="s">
        <v>2036</v>
      </c>
      <c r="R551" t="s">
        <v>2045</v>
      </c>
      <c r="S551" s="7">
        <f t="shared" si="34"/>
        <v>41422.208333333336</v>
      </c>
      <c r="T551" s="8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3"/>
        <v>4</v>
      </c>
      <c r="P552">
        <f t="shared" si="32"/>
        <v>4</v>
      </c>
      <c r="Q552" t="s">
        <v>2034</v>
      </c>
      <c r="R552" t="s">
        <v>2044</v>
      </c>
      <c r="S552" s="7">
        <f t="shared" si="34"/>
        <v>40968.25</v>
      </c>
      <c r="T552" s="8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3"/>
        <v>59</v>
      </c>
      <c r="P553">
        <f t="shared" si="32"/>
        <v>38</v>
      </c>
      <c r="Q553" t="s">
        <v>2036</v>
      </c>
      <c r="R553" t="s">
        <v>2037</v>
      </c>
      <c r="S553" s="7">
        <f t="shared" si="34"/>
        <v>41993.25</v>
      </c>
      <c r="T553" s="8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3"/>
        <v>99</v>
      </c>
      <c r="P554">
        <f t="shared" si="32"/>
        <v>96.37</v>
      </c>
      <c r="Q554" t="s">
        <v>2038</v>
      </c>
      <c r="R554" t="s">
        <v>2039</v>
      </c>
      <c r="S554" s="7">
        <f t="shared" si="34"/>
        <v>42700.25</v>
      </c>
      <c r="T554" s="8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3"/>
        <v>44</v>
      </c>
      <c r="P555">
        <f t="shared" si="32"/>
        <v>72.98</v>
      </c>
      <c r="Q555" t="s">
        <v>2034</v>
      </c>
      <c r="R555" t="s">
        <v>2035</v>
      </c>
      <c r="S555" s="7">
        <f t="shared" si="34"/>
        <v>40545.25</v>
      </c>
      <c r="T555" s="8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3"/>
        <v>152</v>
      </c>
      <c r="P556">
        <f t="shared" si="32"/>
        <v>26.01</v>
      </c>
      <c r="Q556" t="s">
        <v>2034</v>
      </c>
      <c r="R556" t="s">
        <v>2044</v>
      </c>
      <c r="S556" s="7">
        <f t="shared" si="34"/>
        <v>42723.25</v>
      </c>
      <c r="T556" s="8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3"/>
        <v>224</v>
      </c>
      <c r="P557">
        <f t="shared" si="32"/>
        <v>104.36</v>
      </c>
      <c r="Q557" t="s">
        <v>2034</v>
      </c>
      <c r="R557" t="s">
        <v>2035</v>
      </c>
      <c r="S557" s="7">
        <f t="shared" si="34"/>
        <v>41731.208333333336</v>
      </c>
      <c r="T557" s="8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3"/>
        <v>240</v>
      </c>
      <c r="P558">
        <f t="shared" si="32"/>
        <v>102.19</v>
      </c>
      <c r="Q558" t="s">
        <v>2046</v>
      </c>
      <c r="R558" t="s">
        <v>2058</v>
      </c>
      <c r="S558" s="7">
        <f t="shared" si="34"/>
        <v>40792.208333333336</v>
      </c>
      <c r="T558" s="8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3"/>
        <v>199</v>
      </c>
      <c r="P559">
        <f t="shared" si="32"/>
        <v>54.12</v>
      </c>
      <c r="Q559" t="s">
        <v>2040</v>
      </c>
      <c r="R559" t="s">
        <v>2062</v>
      </c>
      <c r="S559" s="7">
        <f t="shared" si="34"/>
        <v>42279.208333333328</v>
      </c>
      <c r="T559" s="8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3"/>
        <v>137</v>
      </c>
      <c r="P560">
        <f t="shared" si="32"/>
        <v>63.22</v>
      </c>
      <c r="Q560" t="s">
        <v>2038</v>
      </c>
      <c r="R560" t="s">
        <v>2039</v>
      </c>
      <c r="S560" s="7">
        <f t="shared" si="34"/>
        <v>42424.25</v>
      </c>
      <c r="T560" s="8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3"/>
        <v>101</v>
      </c>
      <c r="P561">
        <f t="shared" si="32"/>
        <v>104.03</v>
      </c>
      <c r="Q561" t="s">
        <v>2038</v>
      </c>
      <c r="R561" t="s">
        <v>2039</v>
      </c>
      <c r="S561" s="7">
        <f t="shared" si="34"/>
        <v>42584.208333333328</v>
      </c>
      <c r="T561" s="8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3"/>
        <v>794</v>
      </c>
      <c r="P562">
        <f t="shared" si="32"/>
        <v>49.99</v>
      </c>
      <c r="Q562" t="s">
        <v>2040</v>
      </c>
      <c r="R562" t="s">
        <v>2048</v>
      </c>
      <c r="S562" s="7">
        <f t="shared" si="34"/>
        <v>40865.25</v>
      </c>
      <c r="T562" s="8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3"/>
        <v>370</v>
      </c>
      <c r="P563">
        <f t="shared" si="32"/>
        <v>56.02</v>
      </c>
      <c r="Q563" t="s">
        <v>2038</v>
      </c>
      <c r="R563" t="s">
        <v>2039</v>
      </c>
      <c r="S563" s="7">
        <f t="shared" si="34"/>
        <v>40833.208333333336</v>
      </c>
      <c r="T563" s="8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3"/>
        <v>13</v>
      </c>
      <c r="P564">
        <f t="shared" si="32"/>
        <v>48.81</v>
      </c>
      <c r="Q564" t="s">
        <v>2034</v>
      </c>
      <c r="R564" t="s">
        <v>2035</v>
      </c>
      <c r="S564" s="7">
        <f t="shared" si="34"/>
        <v>43536.208333333328</v>
      </c>
      <c r="T564" s="8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3"/>
        <v>138</v>
      </c>
      <c r="P565">
        <f t="shared" si="32"/>
        <v>60.08</v>
      </c>
      <c r="Q565" t="s">
        <v>2040</v>
      </c>
      <c r="R565" t="s">
        <v>2041</v>
      </c>
      <c r="S565" s="7">
        <f t="shared" si="34"/>
        <v>43417.25</v>
      </c>
      <c r="T565" s="8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3"/>
        <v>84</v>
      </c>
      <c r="P566">
        <f t="shared" si="32"/>
        <v>78.989999999999995</v>
      </c>
      <c r="Q566" t="s">
        <v>2038</v>
      </c>
      <c r="R566" t="s">
        <v>2039</v>
      </c>
      <c r="S566" s="7">
        <f t="shared" si="34"/>
        <v>42078.208333333328</v>
      </c>
      <c r="T566" s="8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3"/>
        <v>205</v>
      </c>
      <c r="P567">
        <f t="shared" si="32"/>
        <v>53.99</v>
      </c>
      <c r="Q567" t="s">
        <v>2038</v>
      </c>
      <c r="R567" t="s">
        <v>2039</v>
      </c>
      <c r="S567" s="7">
        <f t="shared" si="34"/>
        <v>40862.25</v>
      </c>
      <c r="T567" s="8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3"/>
        <v>44</v>
      </c>
      <c r="P568">
        <f t="shared" si="32"/>
        <v>111.46</v>
      </c>
      <c r="Q568" t="s">
        <v>2034</v>
      </c>
      <c r="R568" t="s">
        <v>2042</v>
      </c>
      <c r="S568" s="7">
        <f t="shared" si="34"/>
        <v>42424.25</v>
      </c>
      <c r="T568" s="8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3"/>
        <v>219</v>
      </c>
      <c r="P569">
        <f t="shared" si="32"/>
        <v>60.92</v>
      </c>
      <c r="Q569" t="s">
        <v>2034</v>
      </c>
      <c r="R569" t="s">
        <v>2035</v>
      </c>
      <c r="S569" s="7">
        <f t="shared" si="34"/>
        <v>41830.208333333336</v>
      </c>
      <c r="T569" s="8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3"/>
        <v>186</v>
      </c>
      <c r="P570">
        <f t="shared" si="32"/>
        <v>26</v>
      </c>
      <c r="Q570" t="s">
        <v>2038</v>
      </c>
      <c r="R570" t="s">
        <v>2039</v>
      </c>
      <c r="S570" s="7">
        <f t="shared" si="34"/>
        <v>40374.208333333336</v>
      </c>
      <c r="T570" s="8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3"/>
        <v>237</v>
      </c>
      <c r="P571">
        <f t="shared" si="32"/>
        <v>80.989999999999995</v>
      </c>
      <c r="Q571" t="s">
        <v>2040</v>
      </c>
      <c r="R571" t="s">
        <v>2048</v>
      </c>
      <c r="S571" s="7">
        <f t="shared" si="34"/>
        <v>40554.25</v>
      </c>
      <c r="T571" s="8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3"/>
        <v>306</v>
      </c>
      <c r="P572">
        <f t="shared" si="32"/>
        <v>35</v>
      </c>
      <c r="Q572" t="s">
        <v>2034</v>
      </c>
      <c r="R572" t="s">
        <v>2035</v>
      </c>
      <c r="S572" s="7">
        <f t="shared" si="34"/>
        <v>41993.25</v>
      </c>
      <c r="T572" s="8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3"/>
        <v>94</v>
      </c>
      <c r="P573">
        <f t="shared" si="32"/>
        <v>94.14</v>
      </c>
      <c r="Q573" t="s">
        <v>2040</v>
      </c>
      <c r="R573" t="s">
        <v>2051</v>
      </c>
      <c r="S573" s="7">
        <f t="shared" si="34"/>
        <v>42174.208333333328</v>
      </c>
      <c r="T573" s="8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3"/>
        <v>54</v>
      </c>
      <c r="P574">
        <f t="shared" si="32"/>
        <v>52.09</v>
      </c>
      <c r="Q574" t="s">
        <v>2034</v>
      </c>
      <c r="R574" t="s">
        <v>2035</v>
      </c>
      <c r="S574" s="7">
        <f t="shared" si="34"/>
        <v>42275.208333333328</v>
      </c>
      <c r="T574" s="8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3"/>
        <v>112</v>
      </c>
      <c r="P575">
        <f t="shared" si="32"/>
        <v>24.99</v>
      </c>
      <c r="Q575" t="s">
        <v>2063</v>
      </c>
      <c r="R575" t="s">
        <v>2064</v>
      </c>
      <c r="S575" s="7">
        <f t="shared" si="34"/>
        <v>41761.208333333336</v>
      </c>
      <c r="T575" s="8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3"/>
        <v>369</v>
      </c>
      <c r="P576">
        <f t="shared" si="32"/>
        <v>69.22</v>
      </c>
      <c r="Q576" t="s">
        <v>2032</v>
      </c>
      <c r="R576" t="s">
        <v>2033</v>
      </c>
      <c r="S576" s="7">
        <f t="shared" si="34"/>
        <v>43806.25</v>
      </c>
      <c r="T576" s="8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3"/>
        <v>63</v>
      </c>
      <c r="P577">
        <f t="shared" si="32"/>
        <v>93.94</v>
      </c>
      <c r="Q577" t="s">
        <v>2038</v>
      </c>
      <c r="R577" t="s">
        <v>2039</v>
      </c>
      <c r="S577" s="7">
        <f t="shared" si="34"/>
        <v>41779.208333333336</v>
      </c>
      <c r="T577" s="8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3"/>
        <v>65</v>
      </c>
      <c r="P578">
        <f t="shared" ref="P578:P641" si="36">ROUND(E578/G578,2)</f>
        <v>98.41</v>
      </c>
      <c r="Q578" t="s">
        <v>2038</v>
      </c>
      <c r="R578" t="s">
        <v>2039</v>
      </c>
      <c r="S578" s="7">
        <f t="shared" si="34"/>
        <v>43040.208333333328</v>
      </c>
      <c r="T578" s="8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7">ROUND((E579/D579)*100,0)</f>
        <v>19</v>
      </c>
      <c r="P579">
        <f t="shared" si="36"/>
        <v>41.78</v>
      </c>
      <c r="Q579" t="s">
        <v>2034</v>
      </c>
      <c r="R579" t="s">
        <v>2057</v>
      </c>
      <c r="S579" s="7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7"/>
        <v>17</v>
      </c>
      <c r="P580">
        <f t="shared" si="36"/>
        <v>65.989999999999995</v>
      </c>
      <c r="Q580" t="s">
        <v>2040</v>
      </c>
      <c r="R580" t="s">
        <v>2062</v>
      </c>
      <c r="S580" s="7">
        <f t="shared" si="38"/>
        <v>40878.25</v>
      </c>
      <c r="T580" s="8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7"/>
        <v>101</v>
      </c>
      <c r="P581">
        <f t="shared" si="36"/>
        <v>72.06</v>
      </c>
      <c r="Q581" t="s">
        <v>2034</v>
      </c>
      <c r="R581" t="s">
        <v>2057</v>
      </c>
      <c r="S581" s="7">
        <f t="shared" si="38"/>
        <v>40762.208333333336</v>
      </c>
      <c r="T581" s="8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7"/>
        <v>342</v>
      </c>
      <c r="P582">
        <f t="shared" si="36"/>
        <v>48</v>
      </c>
      <c r="Q582" t="s">
        <v>2038</v>
      </c>
      <c r="R582" t="s">
        <v>2039</v>
      </c>
      <c r="S582" s="7">
        <f t="shared" si="38"/>
        <v>41696.25</v>
      </c>
      <c r="T582" s="8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7"/>
        <v>64</v>
      </c>
      <c r="P583">
        <f t="shared" si="36"/>
        <v>54.1</v>
      </c>
      <c r="Q583" t="s">
        <v>2036</v>
      </c>
      <c r="R583" t="s">
        <v>2037</v>
      </c>
      <c r="S583" s="7">
        <f t="shared" si="38"/>
        <v>40662.208333333336</v>
      </c>
      <c r="T583" s="8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7"/>
        <v>52</v>
      </c>
      <c r="P584">
        <f t="shared" si="36"/>
        <v>107.88</v>
      </c>
      <c r="Q584" t="s">
        <v>2049</v>
      </c>
      <c r="R584" t="s">
        <v>2050</v>
      </c>
      <c r="S584" s="7">
        <f t="shared" si="38"/>
        <v>42165.208333333328</v>
      </c>
      <c r="T584" s="8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7"/>
        <v>322</v>
      </c>
      <c r="P585">
        <f t="shared" si="36"/>
        <v>67.03</v>
      </c>
      <c r="Q585" t="s">
        <v>2040</v>
      </c>
      <c r="R585" t="s">
        <v>2041</v>
      </c>
      <c r="S585" s="7">
        <f t="shared" si="38"/>
        <v>40959.25</v>
      </c>
      <c r="T585" s="8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7"/>
        <v>120</v>
      </c>
      <c r="P586">
        <f t="shared" si="36"/>
        <v>64.010000000000005</v>
      </c>
      <c r="Q586" t="s">
        <v>2036</v>
      </c>
      <c r="R586" t="s">
        <v>2037</v>
      </c>
      <c r="S586" s="7">
        <f t="shared" si="38"/>
        <v>41024.208333333336</v>
      </c>
      <c r="T586" s="8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7"/>
        <v>147</v>
      </c>
      <c r="P587">
        <f t="shared" si="36"/>
        <v>96.07</v>
      </c>
      <c r="Q587" t="s">
        <v>2046</v>
      </c>
      <c r="R587" t="s">
        <v>2058</v>
      </c>
      <c r="S587" s="7">
        <f t="shared" si="38"/>
        <v>40255.208333333336</v>
      </c>
      <c r="T587" s="8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7"/>
        <v>951</v>
      </c>
      <c r="P588">
        <f t="shared" si="36"/>
        <v>51.18</v>
      </c>
      <c r="Q588" t="s">
        <v>2034</v>
      </c>
      <c r="R588" t="s">
        <v>2035</v>
      </c>
      <c r="S588" s="7">
        <f t="shared" si="38"/>
        <v>40499.25</v>
      </c>
      <c r="T588" s="8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7"/>
        <v>73</v>
      </c>
      <c r="P589">
        <f t="shared" si="36"/>
        <v>43.92</v>
      </c>
      <c r="Q589" t="s">
        <v>2032</v>
      </c>
      <c r="R589" t="s">
        <v>2033</v>
      </c>
      <c r="S589" s="7">
        <f t="shared" si="38"/>
        <v>43484.25</v>
      </c>
      <c r="T589" s="8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7"/>
        <v>79</v>
      </c>
      <c r="P590">
        <f t="shared" si="36"/>
        <v>91.02</v>
      </c>
      <c r="Q590" t="s">
        <v>2038</v>
      </c>
      <c r="R590" t="s">
        <v>2039</v>
      </c>
      <c r="S590" s="7">
        <f t="shared" si="38"/>
        <v>40262.208333333336</v>
      </c>
      <c r="T590" s="8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7"/>
        <v>65</v>
      </c>
      <c r="P591">
        <f t="shared" si="36"/>
        <v>50.13</v>
      </c>
      <c r="Q591" t="s">
        <v>2040</v>
      </c>
      <c r="R591" t="s">
        <v>2041</v>
      </c>
      <c r="S591" s="7">
        <f t="shared" si="38"/>
        <v>42190.208333333328</v>
      </c>
      <c r="T591" s="8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7"/>
        <v>82</v>
      </c>
      <c r="P592">
        <f t="shared" si="36"/>
        <v>67.72</v>
      </c>
      <c r="Q592" t="s">
        <v>2046</v>
      </c>
      <c r="R592" t="s">
        <v>2055</v>
      </c>
      <c r="S592" s="7">
        <f t="shared" si="38"/>
        <v>41994.25</v>
      </c>
      <c r="T592" s="8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7"/>
        <v>1038</v>
      </c>
      <c r="P593">
        <f t="shared" si="36"/>
        <v>61.04</v>
      </c>
      <c r="Q593" t="s">
        <v>2049</v>
      </c>
      <c r="R593" t="s">
        <v>2050</v>
      </c>
      <c r="S593" s="7">
        <f t="shared" si="38"/>
        <v>40373.208333333336</v>
      </c>
      <c r="T593" s="8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7"/>
        <v>13</v>
      </c>
      <c r="P594">
        <f t="shared" si="36"/>
        <v>80.010000000000005</v>
      </c>
      <c r="Q594" t="s">
        <v>2038</v>
      </c>
      <c r="R594" t="s">
        <v>2039</v>
      </c>
      <c r="S594" s="7">
        <f t="shared" si="38"/>
        <v>41789.208333333336</v>
      </c>
      <c r="T594" s="8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7"/>
        <v>155</v>
      </c>
      <c r="P595">
        <f t="shared" si="36"/>
        <v>47</v>
      </c>
      <c r="Q595" t="s">
        <v>2040</v>
      </c>
      <c r="R595" t="s">
        <v>2048</v>
      </c>
      <c r="S595" s="7">
        <f t="shared" si="38"/>
        <v>41724.208333333336</v>
      </c>
      <c r="T595" s="8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7"/>
        <v>7</v>
      </c>
      <c r="P596">
        <f t="shared" si="36"/>
        <v>71.13</v>
      </c>
      <c r="Q596" t="s">
        <v>2038</v>
      </c>
      <c r="R596" t="s">
        <v>2039</v>
      </c>
      <c r="S596" s="7">
        <f t="shared" si="38"/>
        <v>42548.208333333328</v>
      </c>
      <c r="T596" s="8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7"/>
        <v>209</v>
      </c>
      <c r="P597">
        <f t="shared" si="36"/>
        <v>89.99</v>
      </c>
      <c r="Q597" t="s">
        <v>2038</v>
      </c>
      <c r="R597" t="s">
        <v>2039</v>
      </c>
      <c r="S597" s="7">
        <f t="shared" si="38"/>
        <v>40253.208333333336</v>
      </c>
      <c r="T597" s="8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7"/>
        <v>100</v>
      </c>
      <c r="P598">
        <f t="shared" si="36"/>
        <v>43.03</v>
      </c>
      <c r="Q598" t="s">
        <v>2040</v>
      </c>
      <c r="R598" t="s">
        <v>2043</v>
      </c>
      <c r="S598" s="7">
        <f t="shared" si="38"/>
        <v>42434.25</v>
      </c>
      <c r="T598" s="8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7"/>
        <v>202</v>
      </c>
      <c r="P599">
        <f t="shared" si="36"/>
        <v>68</v>
      </c>
      <c r="Q599" t="s">
        <v>2038</v>
      </c>
      <c r="R599" t="s">
        <v>2039</v>
      </c>
      <c r="S599" s="7">
        <f t="shared" si="38"/>
        <v>43786.25</v>
      </c>
      <c r="T599" s="8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7"/>
        <v>162</v>
      </c>
      <c r="P600">
        <f t="shared" si="36"/>
        <v>73</v>
      </c>
      <c r="Q600" t="s">
        <v>2034</v>
      </c>
      <c r="R600" t="s">
        <v>2035</v>
      </c>
      <c r="S600" s="7">
        <f t="shared" si="38"/>
        <v>40344.208333333336</v>
      </c>
      <c r="T600" s="8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7"/>
        <v>4</v>
      </c>
      <c r="P601">
        <f t="shared" si="36"/>
        <v>62.34</v>
      </c>
      <c r="Q601" t="s">
        <v>2040</v>
      </c>
      <c r="R601" t="s">
        <v>2041</v>
      </c>
      <c r="S601" s="7">
        <f t="shared" si="38"/>
        <v>42047.25</v>
      </c>
      <c r="T601" s="8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7"/>
        <v>5</v>
      </c>
      <c r="P602">
        <f t="shared" si="36"/>
        <v>5</v>
      </c>
      <c r="Q602" t="s">
        <v>2032</v>
      </c>
      <c r="R602" t="s">
        <v>2033</v>
      </c>
      <c r="S602" s="7">
        <f t="shared" si="38"/>
        <v>41485.208333333336</v>
      </c>
      <c r="T602" s="8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7"/>
        <v>207</v>
      </c>
      <c r="P603">
        <f t="shared" si="36"/>
        <v>67.099999999999994</v>
      </c>
      <c r="Q603" t="s">
        <v>2036</v>
      </c>
      <c r="R603" t="s">
        <v>2045</v>
      </c>
      <c r="S603" s="7">
        <f t="shared" si="38"/>
        <v>41789.208333333336</v>
      </c>
      <c r="T603" s="8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7"/>
        <v>128</v>
      </c>
      <c r="P604">
        <f t="shared" si="36"/>
        <v>79.98</v>
      </c>
      <c r="Q604" t="s">
        <v>2038</v>
      </c>
      <c r="R604" t="s">
        <v>2039</v>
      </c>
      <c r="S604" s="7">
        <f t="shared" si="38"/>
        <v>42160.208333333328</v>
      </c>
      <c r="T604" s="8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7"/>
        <v>120</v>
      </c>
      <c r="P605">
        <f t="shared" si="36"/>
        <v>62.18</v>
      </c>
      <c r="Q605" t="s">
        <v>2038</v>
      </c>
      <c r="R605" t="s">
        <v>2039</v>
      </c>
      <c r="S605" s="7">
        <f t="shared" si="38"/>
        <v>43573.208333333328</v>
      </c>
      <c r="T605" s="8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7"/>
        <v>171</v>
      </c>
      <c r="P606">
        <f t="shared" si="36"/>
        <v>53.01</v>
      </c>
      <c r="Q606" t="s">
        <v>2038</v>
      </c>
      <c r="R606" t="s">
        <v>2039</v>
      </c>
      <c r="S606" s="7">
        <f t="shared" si="38"/>
        <v>40565.25</v>
      </c>
      <c r="T606" s="8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7"/>
        <v>187</v>
      </c>
      <c r="P607">
        <f t="shared" si="36"/>
        <v>57.74</v>
      </c>
      <c r="Q607" t="s">
        <v>2046</v>
      </c>
      <c r="R607" t="s">
        <v>2047</v>
      </c>
      <c r="S607" s="7">
        <f t="shared" si="38"/>
        <v>42280.208333333328</v>
      </c>
      <c r="T607" s="8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7"/>
        <v>188</v>
      </c>
      <c r="P608">
        <f t="shared" si="36"/>
        <v>40.03</v>
      </c>
      <c r="Q608" t="s">
        <v>2034</v>
      </c>
      <c r="R608" t="s">
        <v>2035</v>
      </c>
      <c r="S608" s="7">
        <f t="shared" si="38"/>
        <v>42436.25</v>
      </c>
      <c r="T608" s="8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7"/>
        <v>131</v>
      </c>
      <c r="P609">
        <f t="shared" si="36"/>
        <v>81.02</v>
      </c>
      <c r="Q609" t="s">
        <v>2032</v>
      </c>
      <c r="R609" t="s">
        <v>2033</v>
      </c>
      <c r="S609" s="7">
        <f t="shared" si="38"/>
        <v>41721.208333333336</v>
      </c>
      <c r="T609" s="8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7"/>
        <v>284</v>
      </c>
      <c r="P610">
        <f t="shared" si="36"/>
        <v>35.049999999999997</v>
      </c>
      <c r="Q610" t="s">
        <v>2034</v>
      </c>
      <c r="R610" t="s">
        <v>2057</v>
      </c>
      <c r="S610" s="7">
        <f t="shared" si="38"/>
        <v>43530.25</v>
      </c>
      <c r="T610" s="8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7"/>
        <v>120</v>
      </c>
      <c r="P611">
        <f t="shared" si="36"/>
        <v>102.92</v>
      </c>
      <c r="Q611" t="s">
        <v>2040</v>
      </c>
      <c r="R611" t="s">
        <v>2062</v>
      </c>
      <c r="S611" s="7">
        <f t="shared" si="38"/>
        <v>43481.25</v>
      </c>
      <c r="T611" s="8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7"/>
        <v>419</v>
      </c>
      <c r="P612">
        <f t="shared" si="36"/>
        <v>28</v>
      </c>
      <c r="Q612" t="s">
        <v>2038</v>
      </c>
      <c r="R612" t="s">
        <v>2039</v>
      </c>
      <c r="S612" s="7">
        <f t="shared" si="38"/>
        <v>41259.25</v>
      </c>
      <c r="T612" s="8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7"/>
        <v>14</v>
      </c>
      <c r="P613">
        <f t="shared" si="36"/>
        <v>75.73</v>
      </c>
      <c r="Q613" t="s">
        <v>2038</v>
      </c>
      <c r="R613" t="s">
        <v>2039</v>
      </c>
      <c r="S613" s="7">
        <f t="shared" si="38"/>
        <v>41480.208333333336</v>
      </c>
      <c r="T613" s="8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7"/>
        <v>139</v>
      </c>
      <c r="P614">
        <f t="shared" si="36"/>
        <v>45.03</v>
      </c>
      <c r="Q614" t="s">
        <v>2034</v>
      </c>
      <c r="R614" t="s">
        <v>2042</v>
      </c>
      <c r="S614" s="7">
        <f t="shared" si="38"/>
        <v>40474.208333333336</v>
      </c>
      <c r="T614" s="8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7"/>
        <v>174</v>
      </c>
      <c r="P615">
        <f t="shared" si="36"/>
        <v>73.62</v>
      </c>
      <c r="Q615" t="s">
        <v>2038</v>
      </c>
      <c r="R615" t="s">
        <v>2039</v>
      </c>
      <c r="S615" s="7">
        <f t="shared" si="38"/>
        <v>42973.208333333328</v>
      </c>
      <c r="T615" s="8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7"/>
        <v>155</v>
      </c>
      <c r="P616">
        <f t="shared" si="36"/>
        <v>56.99</v>
      </c>
      <c r="Q616" t="s">
        <v>2038</v>
      </c>
      <c r="R616" t="s">
        <v>2039</v>
      </c>
      <c r="S616" s="7">
        <f t="shared" si="38"/>
        <v>42746.25</v>
      </c>
      <c r="T616" s="8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7"/>
        <v>170</v>
      </c>
      <c r="P617">
        <f t="shared" si="36"/>
        <v>85.22</v>
      </c>
      <c r="Q617" t="s">
        <v>2038</v>
      </c>
      <c r="R617" t="s">
        <v>2039</v>
      </c>
      <c r="S617" s="7">
        <f t="shared" si="38"/>
        <v>42489.208333333328</v>
      </c>
      <c r="T617" s="8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7"/>
        <v>190</v>
      </c>
      <c r="P618">
        <f t="shared" si="36"/>
        <v>50.96</v>
      </c>
      <c r="Q618" t="s">
        <v>2034</v>
      </c>
      <c r="R618" t="s">
        <v>2044</v>
      </c>
      <c r="S618" s="7">
        <f t="shared" si="38"/>
        <v>41537.208333333336</v>
      </c>
      <c r="T618" s="8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7"/>
        <v>250</v>
      </c>
      <c r="P619">
        <f t="shared" si="36"/>
        <v>63.56</v>
      </c>
      <c r="Q619" t="s">
        <v>2038</v>
      </c>
      <c r="R619" t="s">
        <v>2039</v>
      </c>
      <c r="S619" s="7">
        <f t="shared" si="38"/>
        <v>41794.208333333336</v>
      </c>
      <c r="T619" s="8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7"/>
        <v>49</v>
      </c>
      <c r="P620">
        <f t="shared" si="36"/>
        <v>81</v>
      </c>
      <c r="Q620" t="s">
        <v>2046</v>
      </c>
      <c r="R620" t="s">
        <v>2047</v>
      </c>
      <c r="S620" s="7">
        <f t="shared" si="38"/>
        <v>41396.208333333336</v>
      </c>
      <c r="T620" s="8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7"/>
        <v>28</v>
      </c>
      <c r="P621">
        <f t="shared" si="36"/>
        <v>86.04</v>
      </c>
      <c r="Q621" t="s">
        <v>2038</v>
      </c>
      <c r="R621" t="s">
        <v>2039</v>
      </c>
      <c r="S621" s="7">
        <f t="shared" si="38"/>
        <v>40669.208333333336</v>
      </c>
      <c r="T621" s="8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7"/>
        <v>268</v>
      </c>
      <c r="P622">
        <f t="shared" si="36"/>
        <v>90.04</v>
      </c>
      <c r="Q622" t="s">
        <v>2053</v>
      </c>
      <c r="R622" t="s">
        <v>2054</v>
      </c>
      <c r="S622" s="7">
        <f t="shared" si="38"/>
        <v>42559.208333333328</v>
      </c>
      <c r="T622" s="8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7"/>
        <v>620</v>
      </c>
      <c r="P623">
        <f t="shared" si="36"/>
        <v>74.010000000000005</v>
      </c>
      <c r="Q623" t="s">
        <v>2038</v>
      </c>
      <c r="R623" t="s">
        <v>2039</v>
      </c>
      <c r="S623" s="7">
        <f t="shared" si="38"/>
        <v>42626.208333333328</v>
      </c>
      <c r="T623" s="8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7"/>
        <v>3</v>
      </c>
      <c r="P624">
        <f t="shared" si="36"/>
        <v>92.44</v>
      </c>
      <c r="Q624" t="s">
        <v>2034</v>
      </c>
      <c r="R624" t="s">
        <v>2044</v>
      </c>
      <c r="S624" s="7">
        <f t="shared" si="38"/>
        <v>43205.208333333328</v>
      </c>
      <c r="T624" s="8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7"/>
        <v>160</v>
      </c>
      <c r="P625">
        <f t="shared" si="36"/>
        <v>56</v>
      </c>
      <c r="Q625" t="s">
        <v>2038</v>
      </c>
      <c r="R625" t="s">
        <v>2039</v>
      </c>
      <c r="S625" s="7">
        <f t="shared" si="38"/>
        <v>42201.208333333328</v>
      </c>
      <c r="T625" s="8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7"/>
        <v>279</v>
      </c>
      <c r="P626">
        <f t="shared" si="36"/>
        <v>32.979999999999997</v>
      </c>
      <c r="Q626" t="s">
        <v>2053</v>
      </c>
      <c r="R626" t="s">
        <v>2054</v>
      </c>
      <c r="S626" s="7">
        <f t="shared" si="38"/>
        <v>42029.25</v>
      </c>
      <c r="T626" s="8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7"/>
        <v>77</v>
      </c>
      <c r="P627">
        <f t="shared" si="36"/>
        <v>93.6</v>
      </c>
      <c r="Q627" t="s">
        <v>2038</v>
      </c>
      <c r="R627" t="s">
        <v>2039</v>
      </c>
      <c r="S627" s="7">
        <f t="shared" si="38"/>
        <v>43857.25</v>
      </c>
      <c r="T627" s="8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7"/>
        <v>206</v>
      </c>
      <c r="P628">
        <f t="shared" si="36"/>
        <v>69.87</v>
      </c>
      <c r="Q628" t="s">
        <v>2038</v>
      </c>
      <c r="R628" t="s">
        <v>2039</v>
      </c>
      <c r="S628" s="7">
        <f t="shared" si="38"/>
        <v>40449.208333333336</v>
      </c>
      <c r="T628" s="8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7"/>
        <v>694</v>
      </c>
      <c r="P629">
        <f t="shared" si="36"/>
        <v>72.13</v>
      </c>
      <c r="Q629" t="s">
        <v>2032</v>
      </c>
      <c r="R629" t="s">
        <v>2033</v>
      </c>
      <c r="S629" s="7">
        <f t="shared" si="38"/>
        <v>40345.208333333336</v>
      </c>
      <c r="T629" s="8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7"/>
        <v>152</v>
      </c>
      <c r="P630">
        <f t="shared" si="36"/>
        <v>30.04</v>
      </c>
      <c r="Q630" t="s">
        <v>2034</v>
      </c>
      <c r="R630" t="s">
        <v>2044</v>
      </c>
      <c r="S630" s="7">
        <f t="shared" si="38"/>
        <v>40455.208333333336</v>
      </c>
      <c r="T630" s="8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7"/>
        <v>65</v>
      </c>
      <c r="P631">
        <f t="shared" si="36"/>
        <v>73.97</v>
      </c>
      <c r="Q631" t="s">
        <v>2038</v>
      </c>
      <c r="R631" t="s">
        <v>2039</v>
      </c>
      <c r="S631" s="7">
        <f t="shared" si="38"/>
        <v>42557.208333333328</v>
      </c>
      <c r="T631" s="8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7"/>
        <v>63</v>
      </c>
      <c r="P632">
        <f t="shared" si="36"/>
        <v>68.66</v>
      </c>
      <c r="Q632" t="s">
        <v>2038</v>
      </c>
      <c r="R632" t="s">
        <v>2039</v>
      </c>
      <c r="S632" s="7">
        <f t="shared" si="38"/>
        <v>43586.208333333328</v>
      </c>
      <c r="T632" s="8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7"/>
        <v>310</v>
      </c>
      <c r="P633">
        <f t="shared" si="36"/>
        <v>59.99</v>
      </c>
      <c r="Q633" t="s">
        <v>2038</v>
      </c>
      <c r="R633" t="s">
        <v>2039</v>
      </c>
      <c r="S633" s="7">
        <f t="shared" si="38"/>
        <v>43550.208333333328</v>
      </c>
      <c r="T633" s="8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7"/>
        <v>43</v>
      </c>
      <c r="P634">
        <f t="shared" si="36"/>
        <v>111.16</v>
      </c>
      <c r="Q634" t="s">
        <v>2038</v>
      </c>
      <c r="R634" t="s">
        <v>2039</v>
      </c>
      <c r="S634" s="7">
        <f t="shared" si="38"/>
        <v>41945.208333333336</v>
      </c>
      <c r="T634" s="8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7"/>
        <v>83</v>
      </c>
      <c r="P635">
        <f t="shared" si="36"/>
        <v>53.04</v>
      </c>
      <c r="Q635" t="s">
        <v>2040</v>
      </c>
      <c r="R635" t="s">
        <v>2048</v>
      </c>
      <c r="S635" s="7">
        <f t="shared" si="38"/>
        <v>42315.25</v>
      </c>
      <c r="T635" s="8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7"/>
        <v>79</v>
      </c>
      <c r="P636">
        <f t="shared" si="36"/>
        <v>55.99</v>
      </c>
      <c r="Q636" t="s">
        <v>2040</v>
      </c>
      <c r="R636" t="s">
        <v>2059</v>
      </c>
      <c r="S636" s="7">
        <f t="shared" si="38"/>
        <v>42819.208333333328</v>
      </c>
      <c r="T636" s="8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7"/>
        <v>114</v>
      </c>
      <c r="P637">
        <f t="shared" si="36"/>
        <v>69.989999999999995</v>
      </c>
      <c r="Q637" t="s">
        <v>2040</v>
      </c>
      <c r="R637" t="s">
        <v>2059</v>
      </c>
      <c r="S637" s="7">
        <f t="shared" si="38"/>
        <v>41314.25</v>
      </c>
      <c r="T637" s="8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7"/>
        <v>65</v>
      </c>
      <c r="P638">
        <f t="shared" si="36"/>
        <v>49</v>
      </c>
      <c r="Q638" t="s">
        <v>2040</v>
      </c>
      <c r="R638" t="s">
        <v>2048</v>
      </c>
      <c r="S638" s="7">
        <f t="shared" si="38"/>
        <v>40926.25</v>
      </c>
      <c r="T638" s="8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7"/>
        <v>79</v>
      </c>
      <c r="P639">
        <f t="shared" si="36"/>
        <v>103.85</v>
      </c>
      <c r="Q639" t="s">
        <v>2038</v>
      </c>
      <c r="R639" t="s">
        <v>2039</v>
      </c>
      <c r="S639" s="7">
        <f t="shared" si="38"/>
        <v>42688.25</v>
      </c>
      <c r="T639" s="8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7"/>
        <v>11</v>
      </c>
      <c r="P640">
        <f t="shared" si="36"/>
        <v>99.13</v>
      </c>
      <c r="Q640" t="s">
        <v>2038</v>
      </c>
      <c r="R640" t="s">
        <v>2039</v>
      </c>
      <c r="S640" s="7">
        <f t="shared" si="38"/>
        <v>40386.208333333336</v>
      </c>
      <c r="T640" s="8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7"/>
        <v>56</v>
      </c>
      <c r="P641">
        <f t="shared" si="36"/>
        <v>107.38</v>
      </c>
      <c r="Q641" t="s">
        <v>2040</v>
      </c>
      <c r="R641" t="s">
        <v>2043</v>
      </c>
      <c r="S641" s="7">
        <f t="shared" si="38"/>
        <v>43309.208333333328</v>
      </c>
      <c r="T641" s="8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7"/>
        <v>17</v>
      </c>
      <c r="P642">
        <f t="shared" ref="P642:P705" si="40">ROUND(E642/G642,2)</f>
        <v>76.92</v>
      </c>
      <c r="Q642" t="s">
        <v>2038</v>
      </c>
      <c r="R642" t="s">
        <v>2039</v>
      </c>
      <c r="S642" s="7">
        <f t="shared" si="38"/>
        <v>42387.25</v>
      </c>
      <c r="T642" s="8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1">ROUND((E643/D643)*100,0)</f>
        <v>120</v>
      </c>
      <c r="P643">
        <f t="shared" si="40"/>
        <v>58.13</v>
      </c>
      <c r="Q643" t="s">
        <v>2038</v>
      </c>
      <c r="R643" t="s">
        <v>2039</v>
      </c>
      <c r="S643" s="7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1"/>
        <v>145</v>
      </c>
      <c r="P644">
        <f t="shared" si="40"/>
        <v>103.74</v>
      </c>
      <c r="Q644" t="s">
        <v>2036</v>
      </c>
      <c r="R644" t="s">
        <v>2045</v>
      </c>
      <c r="S644" s="7">
        <f t="shared" si="42"/>
        <v>43451.25</v>
      </c>
      <c r="T644" s="8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1"/>
        <v>221</v>
      </c>
      <c r="P645">
        <f t="shared" si="40"/>
        <v>87.96</v>
      </c>
      <c r="Q645" t="s">
        <v>2038</v>
      </c>
      <c r="R645" t="s">
        <v>2039</v>
      </c>
      <c r="S645" s="7">
        <f t="shared" si="42"/>
        <v>42795.25</v>
      </c>
      <c r="T645" s="8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1"/>
        <v>48</v>
      </c>
      <c r="P646">
        <f t="shared" si="40"/>
        <v>28</v>
      </c>
      <c r="Q646" t="s">
        <v>2038</v>
      </c>
      <c r="R646" t="s">
        <v>2039</v>
      </c>
      <c r="S646" s="7">
        <f t="shared" si="42"/>
        <v>43452.25</v>
      </c>
      <c r="T646" s="8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1"/>
        <v>93</v>
      </c>
      <c r="P647">
        <f t="shared" si="40"/>
        <v>38</v>
      </c>
      <c r="Q647" t="s">
        <v>2034</v>
      </c>
      <c r="R647" t="s">
        <v>2035</v>
      </c>
      <c r="S647" s="7">
        <f t="shared" si="42"/>
        <v>43369.208333333328</v>
      </c>
      <c r="T647" s="8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1"/>
        <v>89</v>
      </c>
      <c r="P648">
        <f t="shared" si="40"/>
        <v>30</v>
      </c>
      <c r="Q648" t="s">
        <v>2049</v>
      </c>
      <c r="R648" t="s">
        <v>2050</v>
      </c>
      <c r="S648" s="7">
        <f t="shared" si="42"/>
        <v>41346.208333333336</v>
      </c>
      <c r="T648" s="8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1"/>
        <v>41</v>
      </c>
      <c r="P649">
        <f t="shared" si="40"/>
        <v>103.5</v>
      </c>
      <c r="Q649" t="s">
        <v>2046</v>
      </c>
      <c r="R649" t="s">
        <v>2058</v>
      </c>
      <c r="S649" s="7">
        <f t="shared" si="42"/>
        <v>43199.208333333328</v>
      </c>
      <c r="T649" s="8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1"/>
        <v>63</v>
      </c>
      <c r="P650">
        <f t="shared" si="40"/>
        <v>85.99</v>
      </c>
      <c r="Q650" t="s">
        <v>2032</v>
      </c>
      <c r="R650" t="s">
        <v>2033</v>
      </c>
      <c r="S650" s="7">
        <f t="shared" si="42"/>
        <v>42922.208333333328</v>
      </c>
      <c r="T650" s="8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1"/>
        <v>48</v>
      </c>
      <c r="P651">
        <f t="shared" si="40"/>
        <v>98.01</v>
      </c>
      <c r="Q651" t="s">
        <v>2038</v>
      </c>
      <c r="R651" t="s">
        <v>2039</v>
      </c>
      <c r="S651" s="7">
        <f t="shared" si="42"/>
        <v>40471.208333333336</v>
      </c>
      <c r="T651" s="8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1"/>
        <v>2</v>
      </c>
      <c r="P652">
        <f t="shared" si="40"/>
        <v>2</v>
      </c>
      <c r="Q652" t="s">
        <v>2034</v>
      </c>
      <c r="R652" t="s">
        <v>2057</v>
      </c>
      <c r="S652" s="7">
        <f t="shared" si="42"/>
        <v>41828.208333333336</v>
      </c>
      <c r="T652" s="8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1"/>
        <v>88</v>
      </c>
      <c r="P653">
        <f t="shared" si="40"/>
        <v>44.99</v>
      </c>
      <c r="Q653" t="s">
        <v>2040</v>
      </c>
      <c r="R653" t="s">
        <v>2051</v>
      </c>
      <c r="S653" s="7">
        <f t="shared" si="42"/>
        <v>41692.25</v>
      </c>
      <c r="T653" s="8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1"/>
        <v>127</v>
      </c>
      <c r="P654">
        <f t="shared" si="40"/>
        <v>31.01</v>
      </c>
      <c r="Q654" t="s">
        <v>2036</v>
      </c>
      <c r="R654" t="s">
        <v>2037</v>
      </c>
      <c r="S654" s="7">
        <f t="shared" si="42"/>
        <v>42587.208333333328</v>
      </c>
      <c r="T654" s="8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1"/>
        <v>2339</v>
      </c>
      <c r="P655">
        <f t="shared" si="40"/>
        <v>59.97</v>
      </c>
      <c r="Q655" t="s">
        <v>2036</v>
      </c>
      <c r="R655" t="s">
        <v>2037</v>
      </c>
      <c r="S655" s="7">
        <f t="shared" si="42"/>
        <v>42468.208333333328</v>
      </c>
      <c r="T655" s="8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1"/>
        <v>508</v>
      </c>
      <c r="P656">
        <f t="shared" si="40"/>
        <v>59</v>
      </c>
      <c r="Q656" t="s">
        <v>2034</v>
      </c>
      <c r="R656" t="s">
        <v>2056</v>
      </c>
      <c r="S656" s="7">
        <f t="shared" si="42"/>
        <v>42240.208333333328</v>
      </c>
      <c r="T656" s="8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1"/>
        <v>191</v>
      </c>
      <c r="P657">
        <f t="shared" si="40"/>
        <v>50.05</v>
      </c>
      <c r="Q657" t="s">
        <v>2053</v>
      </c>
      <c r="R657" t="s">
        <v>2054</v>
      </c>
      <c r="S657" s="7">
        <f t="shared" si="42"/>
        <v>42796.25</v>
      </c>
      <c r="T657" s="8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1"/>
        <v>42</v>
      </c>
      <c r="P658">
        <f t="shared" si="40"/>
        <v>98.97</v>
      </c>
      <c r="Q658" t="s">
        <v>2032</v>
      </c>
      <c r="R658" t="s">
        <v>2033</v>
      </c>
      <c r="S658" s="7">
        <f t="shared" si="42"/>
        <v>43097.25</v>
      </c>
      <c r="T658" s="8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1"/>
        <v>8</v>
      </c>
      <c r="P659">
        <f t="shared" si="40"/>
        <v>58.86</v>
      </c>
      <c r="Q659" t="s">
        <v>2040</v>
      </c>
      <c r="R659" t="s">
        <v>2062</v>
      </c>
      <c r="S659" s="7">
        <f t="shared" si="42"/>
        <v>43096.25</v>
      </c>
      <c r="T659" s="8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1"/>
        <v>60</v>
      </c>
      <c r="P660">
        <f t="shared" si="40"/>
        <v>81.010000000000005</v>
      </c>
      <c r="Q660" t="s">
        <v>2034</v>
      </c>
      <c r="R660" t="s">
        <v>2035</v>
      </c>
      <c r="S660" s="7">
        <f t="shared" si="42"/>
        <v>42246.208333333328</v>
      </c>
      <c r="T660" s="8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1"/>
        <v>47</v>
      </c>
      <c r="P661">
        <f t="shared" si="40"/>
        <v>76.010000000000005</v>
      </c>
      <c r="Q661" t="s">
        <v>2040</v>
      </c>
      <c r="R661" t="s">
        <v>2041</v>
      </c>
      <c r="S661" s="7">
        <f t="shared" si="42"/>
        <v>40570.25</v>
      </c>
      <c r="T661" s="8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1"/>
        <v>82</v>
      </c>
      <c r="P662">
        <f t="shared" si="40"/>
        <v>96.6</v>
      </c>
      <c r="Q662" t="s">
        <v>2038</v>
      </c>
      <c r="R662" t="s">
        <v>2039</v>
      </c>
      <c r="S662" s="7">
        <f t="shared" si="42"/>
        <v>42237.208333333328</v>
      </c>
      <c r="T662" s="8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1"/>
        <v>54</v>
      </c>
      <c r="P663">
        <f t="shared" si="40"/>
        <v>76.959999999999994</v>
      </c>
      <c r="Q663" t="s">
        <v>2034</v>
      </c>
      <c r="R663" t="s">
        <v>2057</v>
      </c>
      <c r="S663" s="7">
        <f t="shared" si="42"/>
        <v>40996.208333333336</v>
      </c>
      <c r="T663" s="8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1"/>
        <v>98</v>
      </c>
      <c r="P664">
        <f t="shared" si="40"/>
        <v>67.98</v>
      </c>
      <c r="Q664" t="s">
        <v>2038</v>
      </c>
      <c r="R664" t="s">
        <v>2039</v>
      </c>
      <c r="S664" s="7">
        <f t="shared" si="42"/>
        <v>43443.25</v>
      </c>
      <c r="T664" s="8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1"/>
        <v>77</v>
      </c>
      <c r="P665">
        <f t="shared" si="40"/>
        <v>88.78</v>
      </c>
      <c r="Q665" t="s">
        <v>2038</v>
      </c>
      <c r="R665" t="s">
        <v>2039</v>
      </c>
      <c r="S665" s="7">
        <f t="shared" si="42"/>
        <v>40458.208333333336</v>
      </c>
      <c r="T665" s="8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1"/>
        <v>33</v>
      </c>
      <c r="P666">
        <f t="shared" si="40"/>
        <v>25</v>
      </c>
      <c r="Q666" t="s">
        <v>2034</v>
      </c>
      <c r="R666" t="s">
        <v>2057</v>
      </c>
      <c r="S666" s="7">
        <f t="shared" si="42"/>
        <v>40959.25</v>
      </c>
      <c r="T666" s="8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1"/>
        <v>240</v>
      </c>
      <c r="P667">
        <f t="shared" si="40"/>
        <v>44.92</v>
      </c>
      <c r="Q667" t="s">
        <v>2040</v>
      </c>
      <c r="R667" t="s">
        <v>2041</v>
      </c>
      <c r="S667" s="7">
        <f t="shared" si="42"/>
        <v>40733.208333333336</v>
      </c>
      <c r="T667" s="8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1"/>
        <v>64</v>
      </c>
      <c r="P668">
        <f t="shared" si="40"/>
        <v>79.400000000000006</v>
      </c>
      <c r="Q668" t="s">
        <v>2038</v>
      </c>
      <c r="R668" t="s">
        <v>2039</v>
      </c>
      <c r="S668" s="7">
        <f t="shared" si="42"/>
        <v>41516.208333333336</v>
      </c>
      <c r="T668" s="8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1"/>
        <v>176</v>
      </c>
      <c r="P669">
        <f t="shared" si="40"/>
        <v>29.01</v>
      </c>
      <c r="Q669" t="s">
        <v>2063</v>
      </c>
      <c r="R669" t="s">
        <v>2064</v>
      </c>
      <c r="S669" s="7">
        <f t="shared" si="42"/>
        <v>41892.208333333336</v>
      </c>
      <c r="T669" s="8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1"/>
        <v>20</v>
      </c>
      <c r="P670">
        <f t="shared" si="40"/>
        <v>73.59</v>
      </c>
      <c r="Q670" t="s">
        <v>2038</v>
      </c>
      <c r="R670" t="s">
        <v>2039</v>
      </c>
      <c r="S670" s="7">
        <f t="shared" si="42"/>
        <v>41122.208333333336</v>
      </c>
      <c r="T670" s="8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1"/>
        <v>359</v>
      </c>
      <c r="P671">
        <f t="shared" si="40"/>
        <v>107.97</v>
      </c>
      <c r="Q671" t="s">
        <v>2038</v>
      </c>
      <c r="R671" t="s">
        <v>2039</v>
      </c>
      <c r="S671" s="7">
        <f t="shared" si="42"/>
        <v>42912.208333333328</v>
      </c>
      <c r="T671" s="8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1"/>
        <v>469</v>
      </c>
      <c r="P672">
        <f t="shared" si="40"/>
        <v>68.989999999999995</v>
      </c>
      <c r="Q672" t="s">
        <v>2034</v>
      </c>
      <c r="R672" t="s">
        <v>2044</v>
      </c>
      <c r="S672" s="7">
        <f t="shared" si="42"/>
        <v>42425.25</v>
      </c>
      <c r="T672" s="8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1"/>
        <v>122</v>
      </c>
      <c r="P673">
        <f t="shared" si="40"/>
        <v>111.02</v>
      </c>
      <c r="Q673" t="s">
        <v>2038</v>
      </c>
      <c r="R673" t="s">
        <v>2039</v>
      </c>
      <c r="S673" s="7">
        <f t="shared" si="42"/>
        <v>40390.208333333336</v>
      </c>
      <c r="T673" s="8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1"/>
        <v>56</v>
      </c>
      <c r="P674">
        <f t="shared" si="40"/>
        <v>25</v>
      </c>
      <c r="Q674" t="s">
        <v>2038</v>
      </c>
      <c r="R674" t="s">
        <v>2039</v>
      </c>
      <c r="S674" s="7">
        <f t="shared" si="42"/>
        <v>43180.208333333328</v>
      </c>
      <c r="T674" s="8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1"/>
        <v>44</v>
      </c>
      <c r="P675">
        <f t="shared" si="40"/>
        <v>42.16</v>
      </c>
      <c r="Q675" t="s">
        <v>2034</v>
      </c>
      <c r="R675" t="s">
        <v>2044</v>
      </c>
      <c r="S675" s="7">
        <f t="shared" si="42"/>
        <v>42475.208333333328</v>
      </c>
      <c r="T675" s="8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1"/>
        <v>34</v>
      </c>
      <c r="P676">
        <f t="shared" si="40"/>
        <v>47</v>
      </c>
      <c r="Q676" t="s">
        <v>2053</v>
      </c>
      <c r="R676" t="s">
        <v>2054</v>
      </c>
      <c r="S676" s="7">
        <f t="shared" si="42"/>
        <v>40774.208333333336</v>
      </c>
      <c r="T676" s="8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1"/>
        <v>123</v>
      </c>
      <c r="P677">
        <f t="shared" si="40"/>
        <v>36.04</v>
      </c>
      <c r="Q677" t="s">
        <v>2063</v>
      </c>
      <c r="R677" t="s">
        <v>2064</v>
      </c>
      <c r="S677" s="7">
        <f t="shared" si="42"/>
        <v>43719.208333333328</v>
      </c>
      <c r="T677" s="8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1"/>
        <v>190</v>
      </c>
      <c r="P678">
        <f t="shared" si="40"/>
        <v>101.04</v>
      </c>
      <c r="Q678" t="s">
        <v>2053</v>
      </c>
      <c r="R678" t="s">
        <v>2054</v>
      </c>
      <c r="S678" s="7">
        <f t="shared" si="42"/>
        <v>41178.208333333336</v>
      </c>
      <c r="T678" s="8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1"/>
        <v>84</v>
      </c>
      <c r="P679">
        <f t="shared" si="40"/>
        <v>39.93</v>
      </c>
      <c r="Q679" t="s">
        <v>2046</v>
      </c>
      <c r="R679" t="s">
        <v>2052</v>
      </c>
      <c r="S679" s="7">
        <f t="shared" si="42"/>
        <v>42561.208333333328</v>
      </c>
      <c r="T679" s="8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1"/>
        <v>18</v>
      </c>
      <c r="P680">
        <f t="shared" si="40"/>
        <v>83.16</v>
      </c>
      <c r="Q680" t="s">
        <v>2040</v>
      </c>
      <c r="R680" t="s">
        <v>2043</v>
      </c>
      <c r="S680" s="7">
        <f t="shared" si="42"/>
        <v>43484.25</v>
      </c>
      <c r="T680" s="8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1"/>
        <v>1037</v>
      </c>
      <c r="P681">
        <f t="shared" si="40"/>
        <v>39.979999999999997</v>
      </c>
      <c r="Q681" t="s">
        <v>2032</v>
      </c>
      <c r="R681" t="s">
        <v>2033</v>
      </c>
      <c r="S681" s="7">
        <f t="shared" si="42"/>
        <v>43756.208333333328</v>
      </c>
      <c r="T681" s="8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1"/>
        <v>97</v>
      </c>
      <c r="P682">
        <f t="shared" si="40"/>
        <v>47.99</v>
      </c>
      <c r="Q682" t="s">
        <v>2049</v>
      </c>
      <c r="R682" t="s">
        <v>2060</v>
      </c>
      <c r="S682" s="7">
        <f t="shared" si="42"/>
        <v>43813.25</v>
      </c>
      <c r="T682" s="8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1"/>
        <v>86</v>
      </c>
      <c r="P683">
        <f t="shared" si="40"/>
        <v>95.98</v>
      </c>
      <c r="Q683" t="s">
        <v>2038</v>
      </c>
      <c r="R683" t="s">
        <v>2039</v>
      </c>
      <c r="S683" s="7">
        <f t="shared" si="42"/>
        <v>40898.25</v>
      </c>
      <c r="T683" s="8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1"/>
        <v>150</v>
      </c>
      <c r="P684">
        <f t="shared" si="40"/>
        <v>78.73</v>
      </c>
      <c r="Q684" t="s">
        <v>2038</v>
      </c>
      <c r="R684" t="s">
        <v>2039</v>
      </c>
      <c r="S684" s="7">
        <f t="shared" si="42"/>
        <v>41619.25</v>
      </c>
      <c r="T684" s="8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1"/>
        <v>358</v>
      </c>
      <c r="P685">
        <f t="shared" si="40"/>
        <v>56.08</v>
      </c>
      <c r="Q685" t="s">
        <v>2038</v>
      </c>
      <c r="R685" t="s">
        <v>2039</v>
      </c>
      <c r="S685" s="7">
        <f t="shared" si="42"/>
        <v>43359.208333333328</v>
      </c>
      <c r="T685" s="8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1"/>
        <v>543</v>
      </c>
      <c r="P686">
        <f t="shared" si="40"/>
        <v>69.09</v>
      </c>
      <c r="Q686" t="s">
        <v>2046</v>
      </c>
      <c r="R686" t="s">
        <v>2047</v>
      </c>
      <c r="S686" s="7">
        <f t="shared" si="42"/>
        <v>40358.208333333336</v>
      </c>
      <c r="T686" s="8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1"/>
        <v>68</v>
      </c>
      <c r="P687">
        <f t="shared" si="40"/>
        <v>102.05</v>
      </c>
      <c r="Q687" t="s">
        <v>2038</v>
      </c>
      <c r="R687" t="s">
        <v>2039</v>
      </c>
      <c r="S687" s="7">
        <f t="shared" si="42"/>
        <v>42239.208333333328</v>
      </c>
      <c r="T687" s="8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1"/>
        <v>192</v>
      </c>
      <c r="P688">
        <f t="shared" si="40"/>
        <v>107.32</v>
      </c>
      <c r="Q688" t="s">
        <v>2036</v>
      </c>
      <c r="R688" t="s">
        <v>2045</v>
      </c>
      <c r="S688" s="7">
        <f t="shared" si="42"/>
        <v>43186.208333333328</v>
      </c>
      <c r="T688" s="8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1"/>
        <v>932</v>
      </c>
      <c r="P689">
        <f t="shared" si="40"/>
        <v>51.97</v>
      </c>
      <c r="Q689" t="s">
        <v>2038</v>
      </c>
      <c r="R689" t="s">
        <v>2039</v>
      </c>
      <c r="S689" s="7">
        <f t="shared" si="42"/>
        <v>42806.25</v>
      </c>
      <c r="T689" s="8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1"/>
        <v>429</v>
      </c>
      <c r="P690">
        <f t="shared" si="40"/>
        <v>71.14</v>
      </c>
      <c r="Q690" t="s">
        <v>2040</v>
      </c>
      <c r="R690" t="s">
        <v>2059</v>
      </c>
      <c r="S690" s="7">
        <f t="shared" si="42"/>
        <v>43475.25</v>
      </c>
      <c r="T690" s="8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1"/>
        <v>101</v>
      </c>
      <c r="P691">
        <f t="shared" si="40"/>
        <v>106.49</v>
      </c>
      <c r="Q691" t="s">
        <v>2036</v>
      </c>
      <c r="R691" t="s">
        <v>2037</v>
      </c>
      <c r="S691" s="7">
        <f t="shared" si="42"/>
        <v>41576.208333333336</v>
      </c>
      <c r="T691" s="8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1"/>
        <v>227</v>
      </c>
      <c r="P692">
        <f t="shared" si="40"/>
        <v>42.94</v>
      </c>
      <c r="Q692" t="s">
        <v>2040</v>
      </c>
      <c r="R692" t="s">
        <v>2041</v>
      </c>
      <c r="S692" s="7">
        <f t="shared" si="42"/>
        <v>40874.25</v>
      </c>
      <c r="T692" s="8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1"/>
        <v>142</v>
      </c>
      <c r="P693">
        <f t="shared" si="40"/>
        <v>30.04</v>
      </c>
      <c r="Q693" t="s">
        <v>2040</v>
      </c>
      <c r="R693" t="s">
        <v>2041</v>
      </c>
      <c r="S693" s="7">
        <f t="shared" si="42"/>
        <v>41185.208333333336</v>
      </c>
      <c r="T693" s="8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1"/>
        <v>91</v>
      </c>
      <c r="P694">
        <f t="shared" si="40"/>
        <v>70.62</v>
      </c>
      <c r="Q694" t="s">
        <v>2034</v>
      </c>
      <c r="R694" t="s">
        <v>2035</v>
      </c>
      <c r="S694" s="7">
        <f t="shared" si="42"/>
        <v>43655.208333333328</v>
      </c>
      <c r="T694" s="8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1"/>
        <v>64</v>
      </c>
      <c r="P695">
        <f t="shared" si="40"/>
        <v>66.02</v>
      </c>
      <c r="Q695" t="s">
        <v>2038</v>
      </c>
      <c r="R695" t="s">
        <v>2039</v>
      </c>
      <c r="S695" s="7">
        <f t="shared" si="42"/>
        <v>43025.208333333328</v>
      </c>
      <c r="T695" s="8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1"/>
        <v>84</v>
      </c>
      <c r="P696">
        <f t="shared" si="40"/>
        <v>96.91</v>
      </c>
      <c r="Q696" t="s">
        <v>2038</v>
      </c>
      <c r="R696" t="s">
        <v>2039</v>
      </c>
      <c r="S696" s="7">
        <f t="shared" si="42"/>
        <v>43066.25</v>
      </c>
      <c r="T696" s="8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1"/>
        <v>134</v>
      </c>
      <c r="P697">
        <f t="shared" si="40"/>
        <v>62.87</v>
      </c>
      <c r="Q697" t="s">
        <v>2034</v>
      </c>
      <c r="R697" t="s">
        <v>2035</v>
      </c>
      <c r="S697" s="7">
        <f t="shared" si="42"/>
        <v>42322.25</v>
      </c>
      <c r="T697" s="8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1"/>
        <v>59</v>
      </c>
      <c r="P698">
        <f t="shared" si="40"/>
        <v>108.99</v>
      </c>
      <c r="Q698" t="s">
        <v>2038</v>
      </c>
      <c r="R698" t="s">
        <v>2039</v>
      </c>
      <c r="S698" s="7">
        <f t="shared" si="42"/>
        <v>42114.208333333328</v>
      </c>
      <c r="T698" s="8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1"/>
        <v>153</v>
      </c>
      <c r="P699">
        <f t="shared" si="40"/>
        <v>27</v>
      </c>
      <c r="Q699" t="s">
        <v>2034</v>
      </c>
      <c r="R699" t="s">
        <v>2042</v>
      </c>
      <c r="S699" s="7">
        <f t="shared" si="42"/>
        <v>43190.208333333328</v>
      </c>
      <c r="T699" s="8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1"/>
        <v>447</v>
      </c>
      <c r="P700">
        <f t="shared" si="40"/>
        <v>65</v>
      </c>
      <c r="Q700" t="s">
        <v>2036</v>
      </c>
      <c r="R700" t="s">
        <v>2045</v>
      </c>
      <c r="S700" s="7">
        <f t="shared" si="42"/>
        <v>40871.25</v>
      </c>
      <c r="T700" s="8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1"/>
        <v>84</v>
      </c>
      <c r="P701">
        <f t="shared" si="40"/>
        <v>111.52</v>
      </c>
      <c r="Q701" t="s">
        <v>2040</v>
      </c>
      <c r="R701" t="s">
        <v>2043</v>
      </c>
      <c r="S701" s="7">
        <f t="shared" si="42"/>
        <v>43641.208333333328</v>
      </c>
      <c r="T701" s="8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1"/>
        <v>3</v>
      </c>
      <c r="P702">
        <f t="shared" si="40"/>
        <v>3</v>
      </c>
      <c r="Q702" t="s">
        <v>2036</v>
      </c>
      <c r="R702" t="s">
        <v>2045</v>
      </c>
      <c r="S702" s="7">
        <f t="shared" si="42"/>
        <v>40203.25</v>
      </c>
      <c r="T702" s="8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1"/>
        <v>175</v>
      </c>
      <c r="P703">
        <f t="shared" si="40"/>
        <v>110.99</v>
      </c>
      <c r="Q703" t="s">
        <v>2038</v>
      </c>
      <c r="R703" t="s">
        <v>2039</v>
      </c>
      <c r="S703" s="7">
        <f t="shared" si="42"/>
        <v>40629.208333333336</v>
      </c>
      <c r="T703" s="8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1"/>
        <v>54</v>
      </c>
      <c r="P704">
        <f t="shared" si="40"/>
        <v>56.75</v>
      </c>
      <c r="Q704" t="s">
        <v>2036</v>
      </c>
      <c r="R704" t="s">
        <v>2045</v>
      </c>
      <c r="S704" s="7">
        <f t="shared" si="42"/>
        <v>41477.208333333336</v>
      </c>
      <c r="T704" s="8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1"/>
        <v>312</v>
      </c>
      <c r="P705">
        <f t="shared" si="40"/>
        <v>97.02</v>
      </c>
      <c r="Q705" t="s">
        <v>2046</v>
      </c>
      <c r="R705" t="s">
        <v>2058</v>
      </c>
      <c r="S705" s="7">
        <f t="shared" si="42"/>
        <v>41020.208333333336</v>
      </c>
      <c r="T705" s="8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1"/>
        <v>123</v>
      </c>
      <c r="P706">
        <f t="shared" ref="P706:P769" si="44">ROUND(E706/G706,2)</f>
        <v>92.09</v>
      </c>
      <c r="Q706" t="s">
        <v>2040</v>
      </c>
      <c r="R706" t="s">
        <v>2048</v>
      </c>
      <c r="S706" s="7">
        <f t="shared" si="42"/>
        <v>42555.208333333328</v>
      </c>
      <c r="T706" s="8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5">ROUND((E707/D707)*100,0)</f>
        <v>99</v>
      </c>
      <c r="P707">
        <f t="shared" si="44"/>
        <v>82.99</v>
      </c>
      <c r="Q707" t="s">
        <v>2046</v>
      </c>
      <c r="R707" t="s">
        <v>2047</v>
      </c>
      <c r="S707" s="7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5"/>
        <v>128</v>
      </c>
      <c r="P708">
        <f t="shared" si="44"/>
        <v>103.04</v>
      </c>
      <c r="Q708" t="s">
        <v>2036</v>
      </c>
      <c r="R708" t="s">
        <v>2037</v>
      </c>
      <c r="S708" s="7">
        <f t="shared" si="46"/>
        <v>43471.25</v>
      </c>
      <c r="T708" s="8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5"/>
        <v>159</v>
      </c>
      <c r="P709">
        <f t="shared" si="44"/>
        <v>68.92</v>
      </c>
      <c r="Q709" t="s">
        <v>2040</v>
      </c>
      <c r="R709" t="s">
        <v>2043</v>
      </c>
      <c r="S709" s="7">
        <f t="shared" si="46"/>
        <v>43442.25</v>
      </c>
      <c r="T709" s="8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5"/>
        <v>707</v>
      </c>
      <c r="P710">
        <f t="shared" si="44"/>
        <v>87.74</v>
      </c>
      <c r="Q710" t="s">
        <v>2038</v>
      </c>
      <c r="R710" t="s">
        <v>2039</v>
      </c>
      <c r="S710" s="7">
        <f t="shared" si="46"/>
        <v>42877.208333333328</v>
      </c>
      <c r="T710" s="8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5"/>
        <v>142</v>
      </c>
      <c r="P711">
        <f t="shared" si="44"/>
        <v>75.02</v>
      </c>
      <c r="Q711" t="s">
        <v>2038</v>
      </c>
      <c r="R711" t="s">
        <v>2039</v>
      </c>
      <c r="S711" s="7">
        <f t="shared" si="46"/>
        <v>41018.208333333336</v>
      </c>
      <c r="T711" s="8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5"/>
        <v>148</v>
      </c>
      <c r="P712">
        <f t="shared" si="44"/>
        <v>50.86</v>
      </c>
      <c r="Q712" t="s">
        <v>2038</v>
      </c>
      <c r="R712" t="s">
        <v>2039</v>
      </c>
      <c r="S712" s="7">
        <f t="shared" si="46"/>
        <v>43295.208333333328</v>
      </c>
      <c r="T712" s="8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5"/>
        <v>20</v>
      </c>
      <c r="P713">
        <f t="shared" si="44"/>
        <v>90</v>
      </c>
      <c r="Q713" t="s">
        <v>2038</v>
      </c>
      <c r="R713" t="s">
        <v>2039</v>
      </c>
      <c r="S713" s="7">
        <f t="shared" si="46"/>
        <v>42393.25</v>
      </c>
      <c r="T713" s="8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5"/>
        <v>1841</v>
      </c>
      <c r="P714">
        <f t="shared" si="44"/>
        <v>72.900000000000006</v>
      </c>
      <c r="Q714" t="s">
        <v>2038</v>
      </c>
      <c r="R714" t="s">
        <v>2039</v>
      </c>
      <c r="S714" s="7">
        <f t="shared" si="46"/>
        <v>42559.208333333328</v>
      </c>
      <c r="T714" s="8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5"/>
        <v>162</v>
      </c>
      <c r="P715">
        <f t="shared" si="44"/>
        <v>108.49</v>
      </c>
      <c r="Q715" t="s">
        <v>2046</v>
      </c>
      <c r="R715" t="s">
        <v>2055</v>
      </c>
      <c r="S715" s="7">
        <f t="shared" si="46"/>
        <v>42604.208333333328</v>
      </c>
      <c r="T715" s="8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5"/>
        <v>473</v>
      </c>
      <c r="P716">
        <f t="shared" si="44"/>
        <v>101.98</v>
      </c>
      <c r="Q716" t="s">
        <v>2034</v>
      </c>
      <c r="R716" t="s">
        <v>2035</v>
      </c>
      <c r="S716" s="7">
        <f t="shared" si="46"/>
        <v>41870.208333333336</v>
      </c>
      <c r="T716" s="8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5"/>
        <v>24</v>
      </c>
      <c r="P717">
        <f t="shared" si="44"/>
        <v>44.01</v>
      </c>
      <c r="Q717" t="s">
        <v>2049</v>
      </c>
      <c r="R717" t="s">
        <v>2060</v>
      </c>
      <c r="S717" s="7">
        <f t="shared" si="46"/>
        <v>40397.208333333336</v>
      </c>
      <c r="T717" s="8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5"/>
        <v>518</v>
      </c>
      <c r="P718">
        <f t="shared" si="44"/>
        <v>65.94</v>
      </c>
      <c r="Q718" t="s">
        <v>2038</v>
      </c>
      <c r="R718" t="s">
        <v>2039</v>
      </c>
      <c r="S718" s="7">
        <f t="shared" si="46"/>
        <v>41465.208333333336</v>
      </c>
      <c r="T718" s="8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5"/>
        <v>248</v>
      </c>
      <c r="P719">
        <f t="shared" si="44"/>
        <v>24.99</v>
      </c>
      <c r="Q719" t="s">
        <v>2040</v>
      </c>
      <c r="R719" t="s">
        <v>2041</v>
      </c>
      <c r="S719" s="7">
        <f t="shared" si="46"/>
        <v>40777.208333333336</v>
      </c>
      <c r="T719" s="8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5"/>
        <v>100</v>
      </c>
      <c r="P720">
        <f t="shared" si="44"/>
        <v>28</v>
      </c>
      <c r="Q720" t="s">
        <v>2036</v>
      </c>
      <c r="R720" t="s">
        <v>2045</v>
      </c>
      <c r="S720" s="7">
        <f t="shared" si="46"/>
        <v>41442.208333333336</v>
      </c>
      <c r="T720" s="8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5"/>
        <v>153</v>
      </c>
      <c r="P721">
        <f t="shared" si="44"/>
        <v>85.83</v>
      </c>
      <c r="Q721" t="s">
        <v>2046</v>
      </c>
      <c r="R721" t="s">
        <v>2052</v>
      </c>
      <c r="S721" s="7">
        <f t="shared" si="46"/>
        <v>41058.208333333336</v>
      </c>
      <c r="T721" s="8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5"/>
        <v>37</v>
      </c>
      <c r="P722">
        <f t="shared" si="44"/>
        <v>84.92</v>
      </c>
      <c r="Q722" t="s">
        <v>2038</v>
      </c>
      <c r="R722" t="s">
        <v>2039</v>
      </c>
      <c r="S722" s="7">
        <f t="shared" si="46"/>
        <v>43152.25</v>
      </c>
      <c r="T722" s="8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5"/>
        <v>4</v>
      </c>
      <c r="P723">
        <f t="shared" si="44"/>
        <v>90.48</v>
      </c>
      <c r="Q723" t="s">
        <v>2034</v>
      </c>
      <c r="R723" t="s">
        <v>2035</v>
      </c>
      <c r="S723" s="7">
        <f t="shared" si="46"/>
        <v>43194.208333333328</v>
      </c>
      <c r="T723" s="8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5"/>
        <v>157</v>
      </c>
      <c r="P724">
        <f t="shared" si="44"/>
        <v>25</v>
      </c>
      <c r="Q724" t="s">
        <v>2040</v>
      </c>
      <c r="R724" t="s">
        <v>2041</v>
      </c>
      <c r="S724" s="7">
        <f t="shared" si="46"/>
        <v>43045.25</v>
      </c>
      <c r="T724" s="8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5"/>
        <v>270</v>
      </c>
      <c r="P725">
        <f t="shared" si="44"/>
        <v>92.01</v>
      </c>
      <c r="Q725" t="s">
        <v>2038</v>
      </c>
      <c r="R725" t="s">
        <v>2039</v>
      </c>
      <c r="S725" s="7">
        <f t="shared" si="46"/>
        <v>42431.25</v>
      </c>
      <c r="T725" s="8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5"/>
        <v>134</v>
      </c>
      <c r="P726">
        <f t="shared" si="44"/>
        <v>93.07</v>
      </c>
      <c r="Q726" t="s">
        <v>2038</v>
      </c>
      <c r="R726" t="s">
        <v>2039</v>
      </c>
      <c r="S726" s="7">
        <f t="shared" si="46"/>
        <v>41934.208333333336</v>
      </c>
      <c r="T726" s="8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5"/>
        <v>50</v>
      </c>
      <c r="P727">
        <f t="shared" si="44"/>
        <v>61.01</v>
      </c>
      <c r="Q727" t="s">
        <v>2049</v>
      </c>
      <c r="R727" t="s">
        <v>2060</v>
      </c>
      <c r="S727" s="7">
        <f t="shared" si="46"/>
        <v>41958.25</v>
      </c>
      <c r="T727" s="8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5"/>
        <v>89</v>
      </c>
      <c r="P728">
        <f t="shared" si="44"/>
        <v>92.04</v>
      </c>
      <c r="Q728" t="s">
        <v>2038</v>
      </c>
      <c r="R728" t="s">
        <v>2039</v>
      </c>
      <c r="S728" s="7">
        <f t="shared" si="46"/>
        <v>40476.208333333336</v>
      </c>
      <c r="T728" s="8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5"/>
        <v>165</v>
      </c>
      <c r="P729">
        <f t="shared" si="44"/>
        <v>81.13</v>
      </c>
      <c r="Q729" t="s">
        <v>2036</v>
      </c>
      <c r="R729" t="s">
        <v>2037</v>
      </c>
      <c r="S729" s="7">
        <f t="shared" si="46"/>
        <v>43485.25</v>
      </c>
      <c r="T729" s="8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5"/>
        <v>18</v>
      </c>
      <c r="P730">
        <f t="shared" si="44"/>
        <v>73.5</v>
      </c>
      <c r="Q730" t="s">
        <v>2038</v>
      </c>
      <c r="R730" t="s">
        <v>2039</v>
      </c>
      <c r="S730" s="7">
        <f t="shared" si="46"/>
        <v>42515.208333333328</v>
      </c>
      <c r="T730" s="8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5"/>
        <v>186</v>
      </c>
      <c r="P731">
        <f t="shared" si="44"/>
        <v>85.22</v>
      </c>
      <c r="Q731" t="s">
        <v>2040</v>
      </c>
      <c r="R731" t="s">
        <v>2043</v>
      </c>
      <c r="S731" s="7">
        <f t="shared" si="46"/>
        <v>41309.25</v>
      </c>
      <c r="T731" s="8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5"/>
        <v>413</v>
      </c>
      <c r="P732">
        <f t="shared" si="44"/>
        <v>110.97</v>
      </c>
      <c r="Q732" t="s">
        <v>2036</v>
      </c>
      <c r="R732" t="s">
        <v>2045</v>
      </c>
      <c r="S732" s="7">
        <f t="shared" si="46"/>
        <v>42147.208333333328</v>
      </c>
      <c r="T732" s="8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5"/>
        <v>90</v>
      </c>
      <c r="P733">
        <f t="shared" si="44"/>
        <v>32.97</v>
      </c>
      <c r="Q733" t="s">
        <v>2036</v>
      </c>
      <c r="R733" t="s">
        <v>2037</v>
      </c>
      <c r="S733" s="7">
        <f t="shared" si="46"/>
        <v>42939.208333333328</v>
      </c>
      <c r="T733" s="8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5"/>
        <v>92</v>
      </c>
      <c r="P734">
        <f t="shared" si="44"/>
        <v>96.01</v>
      </c>
      <c r="Q734" t="s">
        <v>2034</v>
      </c>
      <c r="R734" t="s">
        <v>2035</v>
      </c>
      <c r="S734" s="7">
        <f t="shared" si="46"/>
        <v>42816.208333333328</v>
      </c>
      <c r="T734" s="8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5"/>
        <v>527</v>
      </c>
      <c r="P735">
        <f t="shared" si="44"/>
        <v>84.97</v>
      </c>
      <c r="Q735" t="s">
        <v>2034</v>
      </c>
      <c r="R735" t="s">
        <v>2056</v>
      </c>
      <c r="S735" s="7">
        <f t="shared" si="46"/>
        <v>41844.208333333336</v>
      </c>
      <c r="T735" s="8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5"/>
        <v>319</v>
      </c>
      <c r="P736">
        <f t="shared" si="44"/>
        <v>25.01</v>
      </c>
      <c r="Q736" t="s">
        <v>2038</v>
      </c>
      <c r="R736" t="s">
        <v>2039</v>
      </c>
      <c r="S736" s="7">
        <f t="shared" si="46"/>
        <v>42763.25</v>
      </c>
      <c r="T736" s="8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5"/>
        <v>354</v>
      </c>
      <c r="P737">
        <f t="shared" si="44"/>
        <v>66</v>
      </c>
      <c r="Q737" t="s">
        <v>2053</v>
      </c>
      <c r="R737" t="s">
        <v>2054</v>
      </c>
      <c r="S737" s="7">
        <f t="shared" si="46"/>
        <v>42459.208333333328</v>
      </c>
      <c r="T737" s="8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5"/>
        <v>33</v>
      </c>
      <c r="P738">
        <f t="shared" si="44"/>
        <v>87.34</v>
      </c>
      <c r="Q738" t="s">
        <v>2046</v>
      </c>
      <c r="R738" t="s">
        <v>2047</v>
      </c>
      <c r="S738" s="7">
        <f t="shared" si="46"/>
        <v>42055.25</v>
      </c>
      <c r="T738" s="8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5"/>
        <v>136</v>
      </c>
      <c r="P739">
        <f t="shared" si="44"/>
        <v>27.93</v>
      </c>
      <c r="Q739" t="s">
        <v>2034</v>
      </c>
      <c r="R739" t="s">
        <v>2044</v>
      </c>
      <c r="S739" s="7">
        <f t="shared" si="46"/>
        <v>42685.25</v>
      </c>
      <c r="T739" s="8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5"/>
        <v>2</v>
      </c>
      <c r="P740">
        <f t="shared" si="44"/>
        <v>103.8</v>
      </c>
      <c r="Q740" t="s">
        <v>2038</v>
      </c>
      <c r="R740" t="s">
        <v>2039</v>
      </c>
      <c r="S740" s="7">
        <f t="shared" si="46"/>
        <v>41959.25</v>
      </c>
      <c r="T740" s="8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5"/>
        <v>61</v>
      </c>
      <c r="P741">
        <f t="shared" si="44"/>
        <v>31.94</v>
      </c>
      <c r="Q741" t="s">
        <v>2034</v>
      </c>
      <c r="R741" t="s">
        <v>2044</v>
      </c>
      <c r="S741" s="7">
        <f t="shared" si="46"/>
        <v>41089.208333333336</v>
      </c>
      <c r="T741" s="8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5"/>
        <v>30</v>
      </c>
      <c r="P742">
        <f t="shared" si="44"/>
        <v>99.5</v>
      </c>
      <c r="Q742" t="s">
        <v>2038</v>
      </c>
      <c r="R742" t="s">
        <v>2039</v>
      </c>
      <c r="S742" s="7">
        <f t="shared" si="46"/>
        <v>42769.25</v>
      </c>
      <c r="T742" s="8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5"/>
        <v>1179</v>
      </c>
      <c r="P743">
        <f t="shared" si="44"/>
        <v>108.85</v>
      </c>
      <c r="Q743" t="s">
        <v>2038</v>
      </c>
      <c r="R743" t="s">
        <v>2039</v>
      </c>
      <c r="S743" s="7">
        <f t="shared" si="46"/>
        <v>40321.208333333336</v>
      </c>
      <c r="T743" s="8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5"/>
        <v>1126</v>
      </c>
      <c r="P744">
        <f t="shared" si="44"/>
        <v>110.76</v>
      </c>
      <c r="Q744" t="s">
        <v>2034</v>
      </c>
      <c r="R744" t="s">
        <v>2042</v>
      </c>
      <c r="S744" s="7">
        <f t="shared" si="46"/>
        <v>40197.25</v>
      </c>
      <c r="T744" s="8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5"/>
        <v>13</v>
      </c>
      <c r="P745">
        <f t="shared" si="44"/>
        <v>29.65</v>
      </c>
      <c r="Q745" t="s">
        <v>2038</v>
      </c>
      <c r="R745" t="s">
        <v>2039</v>
      </c>
      <c r="S745" s="7">
        <f t="shared" si="46"/>
        <v>42298.208333333328</v>
      </c>
      <c r="T745" s="8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5"/>
        <v>712</v>
      </c>
      <c r="P746">
        <f t="shared" si="44"/>
        <v>101.71</v>
      </c>
      <c r="Q746" t="s">
        <v>2038</v>
      </c>
      <c r="R746" t="s">
        <v>2039</v>
      </c>
      <c r="S746" s="7">
        <f t="shared" si="46"/>
        <v>43322.208333333328</v>
      </c>
      <c r="T746" s="8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5"/>
        <v>30</v>
      </c>
      <c r="P747">
        <f t="shared" si="44"/>
        <v>61.5</v>
      </c>
      <c r="Q747" t="s">
        <v>2036</v>
      </c>
      <c r="R747" t="s">
        <v>2045</v>
      </c>
      <c r="S747" s="7">
        <f t="shared" si="46"/>
        <v>40328.208333333336</v>
      </c>
      <c r="T747" s="8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5"/>
        <v>213</v>
      </c>
      <c r="P748">
        <f t="shared" si="44"/>
        <v>35</v>
      </c>
      <c r="Q748" t="s">
        <v>2036</v>
      </c>
      <c r="R748" t="s">
        <v>2037</v>
      </c>
      <c r="S748" s="7">
        <f t="shared" si="46"/>
        <v>40825.208333333336</v>
      </c>
      <c r="T748" s="8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5"/>
        <v>229</v>
      </c>
      <c r="P749">
        <f t="shared" si="44"/>
        <v>40.049999999999997</v>
      </c>
      <c r="Q749" t="s">
        <v>2038</v>
      </c>
      <c r="R749" t="s">
        <v>2039</v>
      </c>
      <c r="S749" s="7">
        <f t="shared" si="46"/>
        <v>40423.208333333336</v>
      </c>
      <c r="T749" s="8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5"/>
        <v>35</v>
      </c>
      <c r="P750">
        <f t="shared" si="44"/>
        <v>110.97</v>
      </c>
      <c r="Q750" t="s">
        <v>2040</v>
      </c>
      <c r="R750" t="s">
        <v>2048</v>
      </c>
      <c r="S750" s="7">
        <f t="shared" si="46"/>
        <v>40238.25</v>
      </c>
      <c r="T750" s="8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5"/>
        <v>157</v>
      </c>
      <c r="P751">
        <f t="shared" si="44"/>
        <v>36.96</v>
      </c>
      <c r="Q751" t="s">
        <v>2036</v>
      </c>
      <c r="R751" t="s">
        <v>2045</v>
      </c>
      <c r="S751" s="7">
        <f t="shared" si="46"/>
        <v>41920.208333333336</v>
      </c>
      <c r="T751" s="8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5"/>
        <v>1</v>
      </c>
      <c r="P752">
        <f t="shared" si="44"/>
        <v>1</v>
      </c>
      <c r="Q752" t="s">
        <v>2034</v>
      </c>
      <c r="R752" t="s">
        <v>2042</v>
      </c>
      <c r="S752" s="7">
        <f t="shared" si="46"/>
        <v>40360.208333333336</v>
      </c>
      <c r="T752" s="8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5"/>
        <v>232</v>
      </c>
      <c r="P753">
        <f t="shared" si="44"/>
        <v>30.97</v>
      </c>
      <c r="Q753" t="s">
        <v>2046</v>
      </c>
      <c r="R753" t="s">
        <v>2047</v>
      </c>
      <c r="S753" s="7">
        <f t="shared" si="46"/>
        <v>42446.208333333328</v>
      </c>
      <c r="T753" s="8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5"/>
        <v>92</v>
      </c>
      <c r="P754">
        <f t="shared" si="44"/>
        <v>47.04</v>
      </c>
      <c r="Q754" t="s">
        <v>2038</v>
      </c>
      <c r="R754" t="s">
        <v>2039</v>
      </c>
      <c r="S754" s="7">
        <f t="shared" si="46"/>
        <v>40395.208333333336</v>
      </c>
      <c r="T754" s="8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5"/>
        <v>257</v>
      </c>
      <c r="P755">
        <f t="shared" si="44"/>
        <v>88.07</v>
      </c>
      <c r="Q755" t="s">
        <v>2053</v>
      </c>
      <c r="R755" t="s">
        <v>2054</v>
      </c>
      <c r="S755" s="7">
        <f t="shared" si="46"/>
        <v>40321.208333333336</v>
      </c>
      <c r="T755" s="8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5"/>
        <v>168</v>
      </c>
      <c r="P756">
        <f t="shared" si="44"/>
        <v>37.01</v>
      </c>
      <c r="Q756" t="s">
        <v>2038</v>
      </c>
      <c r="R756" t="s">
        <v>2039</v>
      </c>
      <c r="S756" s="7">
        <f t="shared" si="46"/>
        <v>41210.208333333336</v>
      </c>
      <c r="T756" s="8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5"/>
        <v>167</v>
      </c>
      <c r="P757">
        <f t="shared" si="44"/>
        <v>26.03</v>
      </c>
      <c r="Q757" t="s">
        <v>2038</v>
      </c>
      <c r="R757" t="s">
        <v>2039</v>
      </c>
      <c r="S757" s="7">
        <f t="shared" si="46"/>
        <v>43096.25</v>
      </c>
      <c r="T757" s="8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5"/>
        <v>772</v>
      </c>
      <c r="P758">
        <f t="shared" si="44"/>
        <v>67.819999999999993</v>
      </c>
      <c r="Q758" t="s">
        <v>2038</v>
      </c>
      <c r="R758" t="s">
        <v>2039</v>
      </c>
      <c r="S758" s="7">
        <f t="shared" si="46"/>
        <v>42024.25</v>
      </c>
      <c r="T758" s="8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5"/>
        <v>407</v>
      </c>
      <c r="P759">
        <f t="shared" si="44"/>
        <v>49.96</v>
      </c>
      <c r="Q759" t="s">
        <v>2040</v>
      </c>
      <c r="R759" t="s">
        <v>2043</v>
      </c>
      <c r="S759" s="7">
        <f t="shared" si="46"/>
        <v>40675.208333333336</v>
      </c>
      <c r="T759" s="8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5"/>
        <v>564</v>
      </c>
      <c r="P760">
        <f t="shared" si="44"/>
        <v>110.02</v>
      </c>
      <c r="Q760" t="s">
        <v>2034</v>
      </c>
      <c r="R760" t="s">
        <v>2035</v>
      </c>
      <c r="S760" s="7">
        <f t="shared" si="46"/>
        <v>41936.208333333336</v>
      </c>
      <c r="T760" s="8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5"/>
        <v>68</v>
      </c>
      <c r="P761">
        <f t="shared" si="44"/>
        <v>89.96</v>
      </c>
      <c r="Q761" t="s">
        <v>2034</v>
      </c>
      <c r="R761" t="s">
        <v>2042</v>
      </c>
      <c r="S761" s="7">
        <f t="shared" si="46"/>
        <v>43136.25</v>
      </c>
      <c r="T761" s="8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5"/>
        <v>34</v>
      </c>
      <c r="P762">
        <f t="shared" si="44"/>
        <v>79.010000000000005</v>
      </c>
      <c r="Q762" t="s">
        <v>2049</v>
      </c>
      <c r="R762" t="s">
        <v>2050</v>
      </c>
      <c r="S762" s="7">
        <f t="shared" si="46"/>
        <v>43678.208333333328</v>
      </c>
      <c r="T762" s="8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5"/>
        <v>655</v>
      </c>
      <c r="P763">
        <f t="shared" si="44"/>
        <v>86.87</v>
      </c>
      <c r="Q763" t="s">
        <v>2034</v>
      </c>
      <c r="R763" t="s">
        <v>2035</v>
      </c>
      <c r="S763" s="7">
        <f t="shared" si="46"/>
        <v>42938.208333333328</v>
      </c>
      <c r="T763" s="8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5"/>
        <v>177</v>
      </c>
      <c r="P764">
        <f t="shared" si="44"/>
        <v>62.04</v>
      </c>
      <c r="Q764" t="s">
        <v>2034</v>
      </c>
      <c r="R764" t="s">
        <v>2057</v>
      </c>
      <c r="S764" s="7">
        <f t="shared" si="46"/>
        <v>41241.25</v>
      </c>
      <c r="T764" s="8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5"/>
        <v>113</v>
      </c>
      <c r="P765">
        <f t="shared" si="44"/>
        <v>26.97</v>
      </c>
      <c r="Q765" t="s">
        <v>2038</v>
      </c>
      <c r="R765" t="s">
        <v>2039</v>
      </c>
      <c r="S765" s="7">
        <f t="shared" si="46"/>
        <v>41037.208333333336</v>
      </c>
      <c r="T765" s="8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5"/>
        <v>728</v>
      </c>
      <c r="P766">
        <f t="shared" si="44"/>
        <v>54.12</v>
      </c>
      <c r="Q766" t="s">
        <v>2034</v>
      </c>
      <c r="R766" t="s">
        <v>2035</v>
      </c>
      <c r="S766" s="7">
        <f t="shared" si="46"/>
        <v>40676.208333333336</v>
      </c>
      <c r="T766" s="8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5"/>
        <v>208</v>
      </c>
      <c r="P767">
        <f t="shared" si="44"/>
        <v>41.04</v>
      </c>
      <c r="Q767" t="s">
        <v>2034</v>
      </c>
      <c r="R767" t="s">
        <v>2044</v>
      </c>
      <c r="S767" s="7">
        <f t="shared" si="46"/>
        <v>42840.208333333328</v>
      </c>
      <c r="T767" s="8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5"/>
        <v>31</v>
      </c>
      <c r="P768">
        <f t="shared" si="44"/>
        <v>55.05</v>
      </c>
      <c r="Q768" t="s">
        <v>2040</v>
      </c>
      <c r="R768" t="s">
        <v>2062</v>
      </c>
      <c r="S768" s="7">
        <f t="shared" si="46"/>
        <v>43362.208333333328</v>
      </c>
      <c r="T768" s="8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5"/>
        <v>57</v>
      </c>
      <c r="P769">
        <f t="shared" si="44"/>
        <v>107.94</v>
      </c>
      <c r="Q769" t="s">
        <v>2046</v>
      </c>
      <c r="R769" t="s">
        <v>2058</v>
      </c>
      <c r="S769" s="7">
        <f t="shared" si="46"/>
        <v>42283.208333333328</v>
      </c>
      <c r="T769" s="8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5"/>
        <v>231</v>
      </c>
      <c r="P770">
        <f t="shared" ref="P770:P833" si="48">ROUND(E770/G770,2)</f>
        <v>73.92</v>
      </c>
      <c r="Q770" t="s">
        <v>2038</v>
      </c>
      <c r="R770" t="s">
        <v>2039</v>
      </c>
      <c r="S770" s="7">
        <f t="shared" si="46"/>
        <v>41619.25</v>
      </c>
      <c r="T770" s="8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9">ROUND((E771/D771)*100,0)</f>
        <v>87</v>
      </c>
      <c r="P771">
        <f t="shared" si="48"/>
        <v>32</v>
      </c>
      <c r="Q771" t="s">
        <v>2049</v>
      </c>
      <c r="R771" t="s">
        <v>2050</v>
      </c>
      <c r="S771" s="7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9"/>
        <v>271</v>
      </c>
      <c r="P772">
        <f t="shared" si="48"/>
        <v>53.9</v>
      </c>
      <c r="Q772" t="s">
        <v>2038</v>
      </c>
      <c r="R772" t="s">
        <v>2039</v>
      </c>
      <c r="S772" s="7">
        <f t="shared" si="50"/>
        <v>41743.208333333336</v>
      </c>
      <c r="T772" s="8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9"/>
        <v>49</v>
      </c>
      <c r="P773">
        <f t="shared" si="48"/>
        <v>106.5</v>
      </c>
      <c r="Q773" t="s">
        <v>2038</v>
      </c>
      <c r="R773" t="s">
        <v>2039</v>
      </c>
      <c r="S773" s="7">
        <f t="shared" si="50"/>
        <v>43491.25</v>
      </c>
      <c r="T773" s="8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9"/>
        <v>113</v>
      </c>
      <c r="P774">
        <f t="shared" si="48"/>
        <v>33</v>
      </c>
      <c r="Q774" t="s">
        <v>2034</v>
      </c>
      <c r="R774" t="s">
        <v>2044</v>
      </c>
      <c r="S774" s="7">
        <f t="shared" si="50"/>
        <v>43505.25</v>
      </c>
      <c r="T774" s="8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9"/>
        <v>191</v>
      </c>
      <c r="P775">
        <f t="shared" si="48"/>
        <v>43</v>
      </c>
      <c r="Q775" t="s">
        <v>2038</v>
      </c>
      <c r="R775" t="s">
        <v>2039</v>
      </c>
      <c r="S775" s="7">
        <f t="shared" si="50"/>
        <v>42838.208333333328</v>
      </c>
      <c r="T775" s="8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9"/>
        <v>136</v>
      </c>
      <c r="P776">
        <f t="shared" si="48"/>
        <v>86.86</v>
      </c>
      <c r="Q776" t="s">
        <v>2036</v>
      </c>
      <c r="R776" t="s">
        <v>2037</v>
      </c>
      <c r="S776" s="7">
        <f t="shared" si="50"/>
        <v>42513.208333333328</v>
      </c>
      <c r="T776" s="8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9"/>
        <v>10</v>
      </c>
      <c r="P777">
        <f t="shared" si="48"/>
        <v>96.8</v>
      </c>
      <c r="Q777" t="s">
        <v>2034</v>
      </c>
      <c r="R777" t="s">
        <v>2035</v>
      </c>
      <c r="S777" s="7">
        <f t="shared" si="50"/>
        <v>41949.25</v>
      </c>
      <c r="T777" s="8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9"/>
        <v>66</v>
      </c>
      <c r="P778">
        <f t="shared" si="48"/>
        <v>33</v>
      </c>
      <c r="Q778" t="s">
        <v>2038</v>
      </c>
      <c r="R778" t="s">
        <v>2039</v>
      </c>
      <c r="S778" s="7">
        <f t="shared" si="50"/>
        <v>43650.208333333328</v>
      </c>
      <c r="T778" s="8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9"/>
        <v>49</v>
      </c>
      <c r="P779">
        <f t="shared" si="48"/>
        <v>68.03</v>
      </c>
      <c r="Q779" t="s">
        <v>2038</v>
      </c>
      <c r="R779" t="s">
        <v>2039</v>
      </c>
      <c r="S779" s="7">
        <f t="shared" si="50"/>
        <v>40809.208333333336</v>
      </c>
      <c r="T779" s="8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9"/>
        <v>788</v>
      </c>
      <c r="P780">
        <f t="shared" si="48"/>
        <v>58.87</v>
      </c>
      <c r="Q780" t="s">
        <v>2040</v>
      </c>
      <c r="R780" t="s">
        <v>2048</v>
      </c>
      <c r="S780" s="7">
        <f t="shared" si="50"/>
        <v>40768.208333333336</v>
      </c>
      <c r="T780" s="8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9"/>
        <v>80</v>
      </c>
      <c r="P781">
        <f t="shared" si="48"/>
        <v>105.05</v>
      </c>
      <c r="Q781" t="s">
        <v>2038</v>
      </c>
      <c r="R781" t="s">
        <v>2039</v>
      </c>
      <c r="S781" s="7">
        <f t="shared" si="50"/>
        <v>42230.208333333328</v>
      </c>
      <c r="T781" s="8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9"/>
        <v>106</v>
      </c>
      <c r="P782">
        <f t="shared" si="48"/>
        <v>33.049999999999997</v>
      </c>
      <c r="Q782" t="s">
        <v>2040</v>
      </c>
      <c r="R782" t="s">
        <v>2043</v>
      </c>
      <c r="S782" s="7">
        <f t="shared" si="50"/>
        <v>42573.208333333328</v>
      </c>
      <c r="T782" s="8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9"/>
        <v>51</v>
      </c>
      <c r="P783">
        <f t="shared" si="48"/>
        <v>78.819999999999993</v>
      </c>
      <c r="Q783" t="s">
        <v>2038</v>
      </c>
      <c r="R783" t="s">
        <v>2039</v>
      </c>
      <c r="S783" s="7">
        <f t="shared" si="50"/>
        <v>40482.208333333336</v>
      </c>
      <c r="T783" s="8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9"/>
        <v>215</v>
      </c>
      <c r="P784">
        <f t="shared" si="48"/>
        <v>68.2</v>
      </c>
      <c r="Q784" t="s">
        <v>2040</v>
      </c>
      <c r="R784" t="s">
        <v>2048</v>
      </c>
      <c r="S784" s="7">
        <f t="shared" si="50"/>
        <v>40603.25</v>
      </c>
      <c r="T784" s="8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9"/>
        <v>141</v>
      </c>
      <c r="P785">
        <f t="shared" si="48"/>
        <v>75.73</v>
      </c>
      <c r="Q785" t="s">
        <v>2034</v>
      </c>
      <c r="R785" t="s">
        <v>2035</v>
      </c>
      <c r="S785" s="7">
        <f t="shared" si="50"/>
        <v>41625.25</v>
      </c>
      <c r="T785" s="8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9"/>
        <v>115</v>
      </c>
      <c r="P786">
        <f t="shared" si="48"/>
        <v>31</v>
      </c>
      <c r="Q786" t="s">
        <v>2036</v>
      </c>
      <c r="R786" t="s">
        <v>2037</v>
      </c>
      <c r="S786" s="7">
        <f t="shared" si="50"/>
        <v>42435.25</v>
      </c>
      <c r="T786" s="8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9"/>
        <v>193</v>
      </c>
      <c r="P787">
        <f t="shared" si="48"/>
        <v>101.88</v>
      </c>
      <c r="Q787" t="s">
        <v>2040</v>
      </c>
      <c r="R787" t="s">
        <v>2048</v>
      </c>
      <c r="S787" s="7">
        <f t="shared" si="50"/>
        <v>43582.208333333328</v>
      </c>
      <c r="T787" s="8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9"/>
        <v>730</v>
      </c>
      <c r="P788">
        <f t="shared" si="48"/>
        <v>52.88</v>
      </c>
      <c r="Q788" t="s">
        <v>2034</v>
      </c>
      <c r="R788" t="s">
        <v>2057</v>
      </c>
      <c r="S788" s="7">
        <f t="shared" si="50"/>
        <v>43186.208333333328</v>
      </c>
      <c r="T788" s="8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9"/>
        <v>100</v>
      </c>
      <c r="P789">
        <f t="shared" si="48"/>
        <v>71.010000000000005</v>
      </c>
      <c r="Q789" t="s">
        <v>2034</v>
      </c>
      <c r="R789" t="s">
        <v>2035</v>
      </c>
      <c r="S789" s="7">
        <f t="shared" si="50"/>
        <v>40684.208333333336</v>
      </c>
      <c r="T789" s="8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9"/>
        <v>88</v>
      </c>
      <c r="P790">
        <f t="shared" si="48"/>
        <v>102.39</v>
      </c>
      <c r="Q790" t="s">
        <v>2040</v>
      </c>
      <c r="R790" t="s">
        <v>2048</v>
      </c>
      <c r="S790" s="7">
        <f t="shared" si="50"/>
        <v>41202.208333333336</v>
      </c>
      <c r="T790" s="8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9"/>
        <v>37</v>
      </c>
      <c r="P791">
        <f t="shared" si="48"/>
        <v>74.47</v>
      </c>
      <c r="Q791" t="s">
        <v>2038</v>
      </c>
      <c r="R791" t="s">
        <v>2039</v>
      </c>
      <c r="S791" s="7">
        <f t="shared" si="50"/>
        <v>41786.208333333336</v>
      </c>
      <c r="T791" s="8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9"/>
        <v>31</v>
      </c>
      <c r="P792">
        <f t="shared" si="48"/>
        <v>51.01</v>
      </c>
      <c r="Q792" t="s">
        <v>2038</v>
      </c>
      <c r="R792" t="s">
        <v>2039</v>
      </c>
      <c r="S792" s="7">
        <f t="shared" si="50"/>
        <v>40223.25</v>
      </c>
      <c r="T792" s="8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9"/>
        <v>26</v>
      </c>
      <c r="P793">
        <f t="shared" si="48"/>
        <v>90</v>
      </c>
      <c r="Q793" t="s">
        <v>2032</v>
      </c>
      <c r="R793" t="s">
        <v>2033</v>
      </c>
      <c r="S793" s="7">
        <f t="shared" si="50"/>
        <v>42715.25</v>
      </c>
      <c r="T793" s="8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9"/>
        <v>34</v>
      </c>
      <c r="P794">
        <f t="shared" si="48"/>
        <v>97.14</v>
      </c>
      <c r="Q794" t="s">
        <v>2038</v>
      </c>
      <c r="R794" t="s">
        <v>2039</v>
      </c>
      <c r="S794" s="7">
        <f t="shared" si="50"/>
        <v>41451.208333333336</v>
      </c>
      <c r="T794" s="8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9"/>
        <v>1186</v>
      </c>
      <c r="P795">
        <f t="shared" si="48"/>
        <v>72.069999999999993</v>
      </c>
      <c r="Q795" t="s">
        <v>2046</v>
      </c>
      <c r="R795" t="s">
        <v>2047</v>
      </c>
      <c r="S795" s="7">
        <f t="shared" si="50"/>
        <v>41450.208333333336</v>
      </c>
      <c r="T795" s="8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9"/>
        <v>125</v>
      </c>
      <c r="P796">
        <f t="shared" si="48"/>
        <v>75.239999999999995</v>
      </c>
      <c r="Q796" t="s">
        <v>2034</v>
      </c>
      <c r="R796" t="s">
        <v>2035</v>
      </c>
      <c r="S796" s="7">
        <f t="shared" si="50"/>
        <v>43091.25</v>
      </c>
      <c r="T796" s="8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9"/>
        <v>14</v>
      </c>
      <c r="P797">
        <f t="shared" si="48"/>
        <v>32.97</v>
      </c>
      <c r="Q797" t="s">
        <v>2040</v>
      </c>
      <c r="R797" t="s">
        <v>2043</v>
      </c>
      <c r="S797" s="7">
        <f t="shared" si="50"/>
        <v>42675.208333333328</v>
      </c>
      <c r="T797" s="8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9"/>
        <v>55</v>
      </c>
      <c r="P798">
        <f t="shared" si="48"/>
        <v>54.81</v>
      </c>
      <c r="Q798" t="s">
        <v>2049</v>
      </c>
      <c r="R798" t="s">
        <v>2060</v>
      </c>
      <c r="S798" s="7">
        <f t="shared" si="50"/>
        <v>41859.208333333336</v>
      </c>
      <c r="T798" s="8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9"/>
        <v>110</v>
      </c>
      <c r="P799">
        <f t="shared" si="48"/>
        <v>45.04</v>
      </c>
      <c r="Q799" t="s">
        <v>2036</v>
      </c>
      <c r="R799" t="s">
        <v>2037</v>
      </c>
      <c r="S799" s="7">
        <f t="shared" si="50"/>
        <v>43464.25</v>
      </c>
      <c r="T799" s="8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9"/>
        <v>188</v>
      </c>
      <c r="P800">
        <f t="shared" si="48"/>
        <v>52.96</v>
      </c>
      <c r="Q800" t="s">
        <v>2038</v>
      </c>
      <c r="R800" t="s">
        <v>2039</v>
      </c>
      <c r="S800" s="7">
        <f t="shared" si="50"/>
        <v>41060.208333333336</v>
      </c>
      <c r="T800" s="8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9"/>
        <v>87</v>
      </c>
      <c r="P801">
        <f t="shared" si="48"/>
        <v>60.02</v>
      </c>
      <c r="Q801" t="s">
        <v>2038</v>
      </c>
      <c r="R801" t="s">
        <v>2039</v>
      </c>
      <c r="S801" s="7">
        <f t="shared" si="50"/>
        <v>42399.25</v>
      </c>
      <c r="T801" s="8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9"/>
        <v>1</v>
      </c>
      <c r="P802">
        <f t="shared" si="48"/>
        <v>1</v>
      </c>
      <c r="Q802" t="s">
        <v>2034</v>
      </c>
      <c r="R802" t="s">
        <v>2035</v>
      </c>
      <c r="S802" s="7">
        <f t="shared" si="50"/>
        <v>42167.208333333328</v>
      </c>
      <c r="T802" s="8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9"/>
        <v>203</v>
      </c>
      <c r="P803">
        <f t="shared" si="48"/>
        <v>44.03</v>
      </c>
      <c r="Q803" t="s">
        <v>2053</v>
      </c>
      <c r="R803" t="s">
        <v>2054</v>
      </c>
      <c r="S803" s="7">
        <f t="shared" si="50"/>
        <v>43830.25</v>
      </c>
      <c r="T803" s="8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9"/>
        <v>197</v>
      </c>
      <c r="P804">
        <f t="shared" si="48"/>
        <v>86.03</v>
      </c>
      <c r="Q804" t="s">
        <v>2053</v>
      </c>
      <c r="R804" t="s">
        <v>2054</v>
      </c>
      <c r="S804" s="7">
        <f t="shared" si="50"/>
        <v>43650.208333333328</v>
      </c>
      <c r="T804" s="8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9"/>
        <v>107</v>
      </c>
      <c r="P805">
        <f t="shared" si="48"/>
        <v>28.01</v>
      </c>
      <c r="Q805" t="s">
        <v>2038</v>
      </c>
      <c r="R805" t="s">
        <v>2039</v>
      </c>
      <c r="S805" s="7">
        <f t="shared" si="50"/>
        <v>43492.25</v>
      </c>
      <c r="T805" s="8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9"/>
        <v>269</v>
      </c>
      <c r="P806">
        <f t="shared" si="48"/>
        <v>32.049999999999997</v>
      </c>
      <c r="Q806" t="s">
        <v>2034</v>
      </c>
      <c r="R806" t="s">
        <v>2035</v>
      </c>
      <c r="S806" s="7">
        <f t="shared" si="50"/>
        <v>43102.25</v>
      </c>
      <c r="T806" s="8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9"/>
        <v>51</v>
      </c>
      <c r="P807">
        <f t="shared" si="48"/>
        <v>73.61</v>
      </c>
      <c r="Q807" t="s">
        <v>2040</v>
      </c>
      <c r="R807" t="s">
        <v>2041</v>
      </c>
      <c r="S807" s="7">
        <f t="shared" si="50"/>
        <v>41958.25</v>
      </c>
      <c r="T807" s="8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9"/>
        <v>1180</v>
      </c>
      <c r="P808">
        <f t="shared" si="48"/>
        <v>108.71</v>
      </c>
      <c r="Q808" t="s">
        <v>2040</v>
      </c>
      <c r="R808" t="s">
        <v>2043</v>
      </c>
      <c r="S808" s="7">
        <f t="shared" si="50"/>
        <v>40973.25</v>
      </c>
      <c r="T808" s="8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9"/>
        <v>264</v>
      </c>
      <c r="P809">
        <f t="shared" si="48"/>
        <v>42.98</v>
      </c>
      <c r="Q809" t="s">
        <v>2038</v>
      </c>
      <c r="R809" t="s">
        <v>2039</v>
      </c>
      <c r="S809" s="7">
        <f t="shared" si="50"/>
        <v>43753.208333333328</v>
      </c>
      <c r="T809" s="8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9"/>
        <v>30</v>
      </c>
      <c r="P810">
        <f t="shared" si="48"/>
        <v>83.32</v>
      </c>
      <c r="Q810" t="s">
        <v>2032</v>
      </c>
      <c r="R810" t="s">
        <v>2033</v>
      </c>
      <c r="S810" s="7">
        <f t="shared" si="50"/>
        <v>42507.208333333328</v>
      </c>
      <c r="T810" s="8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9"/>
        <v>63</v>
      </c>
      <c r="P811">
        <f t="shared" si="48"/>
        <v>42</v>
      </c>
      <c r="Q811" t="s">
        <v>2040</v>
      </c>
      <c r="R811" t="s">
        <v>2041</v>
      </c>
      <c r="S811" s="7">
        <f t="shared" si="50"/>
        <v>41135.208333333336</v>
      </c>
      <c r="T811" s="8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9"/>
        <v>193</v>
      </c>
      <c r="P812">
        <f t="shared" si="48"/>
        <v>55.93</v>
      </c>
      <c r="Q812" t="s">
        <v>2038</v>
      </c>
      <c r="R812" t="s">
        <v>2039</v>
      </c>
      <c r="S812" s="7">
        <f t="shared" si="50"/>
        <v>43067.25</v>
      </c>
      <c r="T812" s="8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9"/>
        <v>77</v>
      </c>
      <c r="P813">
        <f t="shared" si="48"/>
        <v>105.04</v>
      </c>
      <c r="Q813" t="s">
        <v>2049</v>
      </c>
      <c r="R813" t="s">
        <v>2050</v>
      </c>
      <c r="S813" s="7">
        <f t="shared" si="50"/>
        <v>42378.25</v>
      </c>
      <c r="T813" s="8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9"/>
        <v>226</v>
      </c>
      <c r="P814">
        <f t="shared" si="48"/>
        <v>48</v>
      </c>
      <c r="Q814" t="s">
        <v>2046</v>
      </c>
      <c r="R814" t="s">
        <v>2047</v>
      </c>
      <c r="S814" s="7">
        <f t="shared" si="50"/>
        <v>43206.208333333328</v>
      </c>
      <c r="T814" s="8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9"/>
        <v>239</v>
      </c>
      <c r="P815">
        <f t="shared" si="48"/>
        <v>112.66</v>
      </c>
      <c r="Q815" t="s">
        <v>2049</v>
      </c>
      <c r="R815" t="s">
        <v>2050</v>
      </c>
      <c r="S815" s="7">
        <f t="shared" si="50"/>
        <v>41148.208333333336</v>
      </c>
      <c r="T815" s="8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9"/>
        <v>92</v>
      </c>
      <c r="P816">
        <f t="shared" si="48"/>
        <v>81.94</v>
      </c>
      <c r="Q816" t="s">
        <v>2034</v>
      </c>
      <c r="R816" t="s">
        <v>2035</v>
      </c>
      <c r="S816" s="7">
        <f t="shared" si="50"/>
        <v>42517.208333333328</v>
      </c>
      <c r="T816" s="8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9"/>
        <v>130</v>
      </c>
      <c r="P817">
        <f t="shared" si="48"/>
        <v>64.05</v>
      </c>
      <c r="Q817" t="s">
        <v>2034</v>
      </c>
      <c r="R817" t="s">
        <v>2035</v>
      </c>
      <c r="S817" s="7">
        <f t="shared" si="50"/>
        <v>43068.25</v>
      </c>
      <c r="T817" s="8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9"/>
        <v>615</v>
      </c>
      <c r="P818">
        <f t="shared" si="48"/>
        <v>106.39</v>
      </c>
      <c r="Q818" t="s">
        <v>2038</v>
      </c>
      <c r="R818" t="s">
        <v>2039</v>
      </c>
      <c r="S818" s="7">
        <f t="shared" si="50"/>
        <v>41680.25</v>
      </c>
      <c r="T818" s="8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9"/>
        <v>369</v>
      </c>
      <c r="P819">
        <f t="shared" si="48"/>
        <v>76.010000000000005</v>
      </c>
      <c r="Q819" t="s">
        <v>2046</v>
      </c>
      <c r="R819" t="s">
        <v>2047</v>
      </c>
      <c r="S819" s="7">
        <f t="shared" si="50"/>
        <v>43589.208333333328</v>
      </c>
      <c r="T819" s="8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9"/>
        <v>1095</v>
      </c>
      <c r="P820">
        <f t="shared" si="48"/>
        <v>111.07</v>
      </c>
      <c r="Q820" t="s">
        <v>2038</v>
      </c>
      <c r="R820" t="s">
        <v>2039</v>
      </c>
      <c r="S820" s="7">
        <f t="shared" si="50"/>
        <v>43486.25</v>
      </c>
      <c r="T820" s="8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9"/>
        <v>51</v>
      </c>
      <c r="P821">
        <f t="shared" si="48"/>
        <v>95.94</v>
      </c>
      <c r="Q821" t="s">
        <v>2049</v>
      </c>
      <c r="R821" t="s">
        <v>2050</v>
      </c>
      <c r="S821" s="7">
        <f t="shared" si="50"/>
        <v>41237.25</v>
      </c>
      <c r="T821" s="8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9"/>
        <v>801</v>
      </c>
      <c r="P822">
        <f t="shared" si="48"/>
        <v>43.04</v>
      </c>
      <c r="Q822" t="s">
        <v>2034</v>
      </c>
      <c r="R822" t="s">
        <v>2035</v>
      </c>
      <c r="S822" s="7">
        <f t="shared" si="50"/>
        <v>43310.208333333328</v>
      </c>
      <c r="T822" s="8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9"/>
        <v>291</v>
      </c>
      <c r="P823">
        <f t="shared" si="48"/>
        <v>67.97</v>
      </c>
      <c r="Q823" t="s">
        <v>2040</v>
      </c>
      <c r="R823" t="s">
        <v>2041</v>
      </c>
      <c r="S823" s="7">
        <f t="shared" si="50"/>
        <v>42794.25</v>
      </c>
      <c r="T823" s="8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9"/>
        <v>350</v>
      </c>
      <c r="P824">
        <f t="shared" si="48"/>
        <v>89.99</v>
      </c>
      <c r="Q824" t="s">
        <v>2034</v>
      </c>
      <c r="R824" t="s">
        <v>2035</v>
      </c>
      <c r="S824" s="7">
        <f t="shared" si="50"/>
        <v>41698.25</v>
      </c>
      <c r="T824" s="8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9"/>
        <v>357</v>
      </c>
      <c r="P825">
        <f t="shared" si="48"/>
        <v>58.1</v>
      </c>
      <c r="Q825" t="s">
        <v>2034</v>
      </c>
      <c r="R825" t="s">
        <v>2035</v>
      </c>
      <c r="S825" s="7">
        <f t="shared" si="50"/>
        <v>41892.208333333336</v>
      </c>
      <c r="T825" s="8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9"/>
        <v>126</v>
      </c>
      <c r="P826">
        <f t="shared" si="48"/>
        <v>84</v>
      </c>
      <c r="Q826" t="s">
        <v>2046</v>
      </c>
      <c r="R826" t="s">
        <v>2047</v>
      </c>
      <c r="S826" s="7">
        <f t="shared" si="50"/>
        <v>40348.208333333336</v>
      </c>
      <c r="T826" s="8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9"/>
        <v>388</v>
      </c>
      <c r="P827">
        <f t="shared" si="48"/>
        <v>88.85</v>
      </c>
      <c r="Q827" t="s">
        <v>2040</v>
      </c>
      <c r="R827" t="s">
        <v>2051</v>
      </c>
      <c r="S827" s="7">
        <f t="shared" si="50"/>
        <v>42941.208333333328</v>
      </c>
      <c r="T827" s="8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9"/>
        <v>457</v>
      </c>
      <c r="P828">
        <f t="shared" si="48"/>
        <v>65.959999999999994</v>
      </c>
      <c r="Q828" t="s">
        <v>2038</v>
      </c>
      <c r="R828" t="s">
        <v>2039</v>
      </c>
      <c r="S828" s="7">
        <f t="shared" si="50"/>
        <v>40525.25</v>
      </c>
      <c r="T828" s="8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9"/>
        <v>267</v>
      </c>
      <c r="P829">
        <f t="shared" si="48"/>
        <v>74.8</v>
      </c>
      <c r="Q829" t="s">
        <v>2040</v>
      </c>
      <c r="R829" t="s">
        <v>2043</v>
      </c>
      <c r="S829" s="7">
        <f t="shared" si="50"/>
        <v>40666.208333333336</v>
      </c>
      <c r="T829" s="8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9"/>
        <v>69</v>
      </c>
      <c r="P830">
        <f t="shared" si="48"/>
        <v>69.989999999999995</v>
      </c>
      <c r="Q830" t="s">
        <v>2038</v>
      </c>
      <c r="R830" t="s">
        <v>2039</v>
      </c>
      <c r="S830" s="7">
        <f t="shared" si="50"/>
        <v>43340.208333333328</v>
      </c>
      <c r="T830" s="8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9"/>
        <v>51</v>
      </c>
      <c r="P831">
        <f t="shared" si="48"/>
        <v>32.01</v>
      </c>
      <c r="Q831" t="s">
        <v>2038</v>
      </c>
      <c r="R831" t="s">
        <v>2039</v>
      </c>
      <c r="S831" s="7">
        <f t="shared" si="50"/>
        <v>42164.208333333328</v>
      </c>
      <c r="T831" s="8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9"/>
        <v>1</v>
      </c>
      <c r="P832">
        <f t="shared" si="48"/>
        <v>64.73</v>
      </c>
      <c r="Q832" t="s">
        <v>2038</v>
      </c>
      <c r="R832" t="s">
        <v>2039</v>
      </c>
      <c r="S832" s="7">
        <f t="shared" si="50"/>
        <v>43103.25</v>
      </c>
      <c r="T832" s="8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9"/>
        <v>109</v>
      </c>
      <c r="P833">
        <f t="shared" si="48"/>
        <v>25</v>
      </c>
      <c r="Q833" t="s">
        <v>2053</v>
      </c>
      <c r="R833" t="s">
        <v>2054</v>
      </c>
      <c r="S833" s="7">
        <f t="shared" si="50"/>
        <v>40994.208333333336</v>
      </c>
      <c r="T833" s="8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9"/>
        <v>315</v>
      </c>
      <c r="P834">
        <f t="shared" ref="P834:P897" si="52">ROUND(E834/G834,2)</f>
        <v>104.98</v>
      </c>
      <c r="Q834" t="s">
        <v>2046</v>
      </c>
      <c r="R834" t="s">
        <v>2058</v>
      </c>
      <c r="S834" s="7">
        <f t="shared" si="50"/>
        <v>42299.208333333328</v>
      </c>
      <c r="T834" s="8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3">ROUND((E835/D835)*100,0)</f>
        <v>158</v>
      </c>
      <c r="P835">
        <f t="shared" si="52"/>
        <v>64.989999999999995</v>
      </c>
      <c r="Q835" t="s">
        <v>2046</v>
      </c>
      <c r="R835" t="s">
        <v>2058</v>
      </c>
      <c r="S835" s="7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3"/>
        <v>154</v>
      </c>
      <c r="P836">
        <f t="shared" si="52"/>
        <v>94.35</v>
      </c>
      <c r="Q836" t="s">
        <v>2038</v>
      </c>
      <c r="R836" t="s">
        <v>2039</v>
      </c>
      <c r="S836" s="7">
        <f t="shared" si="54"/>
        <v>41448.208333333336</v>
      </c>
      <c r="T836" s="8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3"/>
        <v>90</v>
      </c>
      <c r="P837">
        <f t="shared" si="52"/>
        <v>44</v>
      </c>
      <c r="Q837" t="s">
        <v>2036</v>
      </c>
      <c r="R837" t="s">
        <v>2037</v>
      </c>
      <c r="S837" s="7">
        <f t="shared" si="54"/>
        <v>42063.25</v>
      </c>
      <c r="T837" s="8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3"/>
        <v>75</v>
      </c>
      <c r="P838">
        <f t="shared" si="52"/>
        <v>64.739999999999995</v>
      </c>
      <c r="Q838" t="s">
        <v>2034</v>
      </c>
      <c r="R838" t="s">
        <v>2044</v>
      </c>
      <c r="S838" s="7">
        <f t="shared" si="54"/>
        <v>40214.25</v>
      </c>
      <c r="T838" s="8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3"/>
        <v>853</v>
      </c>
      <c r="P839">
        <f t="shared" si="52"/>
        <v>84.01</v>
      </c>
      <c r="Q839" t="s">
        <v>2034</v>
      </c>
      <c r="R839" t="s">
        <v>2057</v>
      </c>
      <c r="S839" s="7">
        <f t="shared" si="54"/>
        <v>40629.208333333336</v>
      </c>
      <c r="T839" s="8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3"/>
        <v>139</v>
      </c>
      <c r="P840">
        <f t="shared" si="52"/>
        <v>34.06</v>
      </c>
      <c r="Q840" t="s">
        <v>2038</v>
      </c>
      <c r="R840" t="s">
        <v>2039</v>
      </c>
      <c r="S840" s="7">
        <f t="shared" si="54"/>
        <v>43370.208333333328</v>
      </c>
      <c r="T840" s="8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3"/>
        <v>190</v>
      </c>
      <c r="P841">
        <f t="shared" si="52"/>
        <v>93.27</v>
      </c>
      <c r="Q841" t="s">
        <v>2040</v>
      </c>
      <c r="R841" t="s">
        <v>2041</v>
      </c>
      <c r="S841" s="7">
        <f t="shared" si="54"/>
        <v>41715.208333333336</v>
      </c>
      <c r="T841" s="8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3"/>
        <v>100</v>
      </c>
      <c r="P842">
        <f t="shared" si="52"/>
        <v>33</v>
      </c>
      <c r="Q842" t="s">
        <v>2038</v>
      </c>
      <c r="R842" t="s">
        <v>2039</v>
      </c>
      <c r="S842" s="7">
        <f t="shared" si="54"/>
        <v>41836.208333333336</v>
      </c>
      <c r="T842" s="8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3"/>
        <v>143</v>
      </c>
      <c r="P843">
        <f t="shared" si="52"/>
        <v>83.81</v>
      </c>
      <c r="Q843" t="s">
        <v>2036</v>
      </c>
      <c r="R843" t="s">
        <v>2037</v>
      </c>
      <c r="S843" s="7">
        <f t="shared" si="54"/>
        <v>42419.25</v>
      </c>
      <c r="T843" s="8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3"/>
        <v>563</v>
      </c>
      <c r="P844">
        <f t="shared" si="52"/>
        <v>63.99</v>
      </c>
      <c r="Q844" t="s">
        <v>2036</v>
      </c>
      <c r="R844" t="s">
        <v>2045</v>
      </c>
      <c r="S844" s="7">
        <f t="shared" si="54"/>
        <v>43266.208333333328</v>
      </c>
      <c r="T844" s="8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3"/>
        <v>31</v>
      </c>
      <c r="P845">
        <f t="shared" si="52"/>
        <v>81.91</v>
      </c>
      <c r="Q845" t="s">
        <v>2053</v>
      </c>
      <c r="R845" t="s">
        <v>2054</v>
      </c>
      <c r="S845" s="7">
        <f t="shared" si="54"/>
        <v>43338.208333333328</v>
      </c>
      <c r="T845" s="8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3"/>
        <v>99</v>
      </c>
      <c r="P846">
        <f t="shared" si="52"/>
        <v>93.05</v>
      </c>
      <c r="Q846" t="s">
        <v>2040</v>
      </c>
      <c r="R846" t="s">
        <v>2041</v>
      </c>
      <c r="S846" s="7">
        <f t="shared" si="54"/>
        <v>40930.25</v>
      </c>
      <c r="T846" s="8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3"/>
        <v>198</v>
      </c>
      <c r="P847">
        <f t="shared" si="52"/>
        <v>101.98</v>
      </c>
      <c r="Q847" t="s">
        <v>2036</v>
      </c>
      <c r="R847" t="s">
        <v>2037</v>
      </c>
      <c r="S847" s="7">
        <f t="shared" si="54"/>
        <v>43235.208333333328</v>
      </c>
      <c r="T847" s="8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3"/>
        <v>509</v>
      </c>
      <c r="P848">
        <f t="shared" si="52"/>
        <v>105.94</v>
      </c>
      <c r="Q848" t="s">
        <v>2036</v>
      </c>
      <c r="R848" t="s">
        <v>2037</v>
      </c>
      <c r="S848" s="7">
        <f t="shared" si="54"/>
        <v>43302.208333333328</v>
      </c>
      <c r="T848" s="8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3"/>
        <v>238</v>
      </c>
      <c r="P849">
        <f t="shared" si="52"/>
        <v>101.58</v>
      </c>
      <c r="Q849" t="s">
        <v>2032</v>
      </c>
      <c r="R849" t="s">
        <v>2033</v>
      </c>
      <c r="S849" s="7">
        <f t="shared" si="54"/>
        <v>43107.25</v>
      </c>
      <c r="T849" s="8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3"/>
        <v>338</v>
      </c>
      <c r="P850">
        <f t="shared" si="52"/>
        <v>62.97</v>
      </c>
      <c r="Q850" t="s">
        <v>2040</v>
      </c>
      <c r="R850" t="s">
        <v>2043</v>
      </c>
      <c r="S850" s="7">
        <f t="shared" si="54"/>
        <v>40341.208333333336</v>
      </c>
      <c r="T850" s="8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3"/>
        <v>133</v>
      </c>
      <c r="P851">
        <f t="shared" si="52"/>
        <v>29.05</v>
      </c>
      <c r="Q851" t="s">
        <v>2034</v>
      </c>
      <c r="R851" t="s">
        <v>2044</v>
      </c>
      <c r="S851" s="7">
        <f t="shared" si="54"/>
        <v>40948.25</v>
      </c>
      <c r="T851" s="8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3"/>
        <v>1</v>
      </c>
      <c r="P852">
        <f t="shared" si="52"/>
        <v>1</v>
      </c>
      <c r="Q852" t="s">
        <v>2034</v>
      </c>
      <c r="R852" t="s">
        <v>2035</v>
      </c>
      <c r="S852" s="7">
        <f t="shared" si="54"/>
        <v>40866.25</v>
      </c>
      <c r="T852" s="8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3"/>
        <v>208</v>
      </c>
      <c r="P853">
        <f t="shared" si="52"/>
        <v>77.930000000000007</v>
      </c>
      <c r="Q853" t="s">
        <v>2034</v>
      </c>
      <c r="R853" t="s">
        <v>2042</v>
      </c>
      <c r="S853" s="7">
        <f t="shared" si="54"/>
        <v>41031.208333333336</v>
      </c>
      <c r="T853" s="8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3"/>
        <v>51</v>
      </c>
      <c r="P854">
        <f t="shared" si="52"/>
        <v>80.81</v>
      </c>
      <c r="Q854" t="s">
        <v>2049</v>
      </c>
      <c r="R854" t="s">
        <v>2050</v>
      </c>
      <c r="S854" s="7">
        <f t="shared" si="54"/>
        <v>40740.208333333336</v>
      </c>
      <c r="T854" s="8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3"/>
        <v>652</v>
      </c>
      <c r="P855">
        <f t="shared" si="52"/>
        <v>76.010000000000005</v>
      </c>
      <c r="Q855" t="s">
        <v>2034</v>
      </c>
      <c r="R855" t="s">
        <v>2044</v>
      </c>
      <c r="S855" s="7">
        <f t="shared" si="54"/>
        <v>40714.208333333336</v>
      </c>
      <c r="T855" s="8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3"/>
        <v>114</v>
      </c>
      <c r="P856">
        <f t="shared" si="52"/>
        <v>72.989999999999995</v>
      </c>
      <c r="Q856" t="s">
        <v>2046</v>
      </c>
      <c r="R856" t="s">
        <v>2052</v>
      </c>
      <c r="S856" s="7">
        <f t="shared" si="54"/>
        <v>43787.25</v>
      </c>
      <c r="T856" s="8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3"/>
        <v>102</v>
      </c>
      <c r="P857">
        <f t="shared" si="52"/>
        <v>53</v>
      </c>
      <c r="Q857" t="s">
        <v>2038</v>
      </c>
      <c r="R857" t="s">
        <v>2039</v>
      </c>
      <c r="S857" s="7">
        <f t="shared" si="54"/>
        <v>40712.208333333336</v>
      </c>
      <c r="T857" s="8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3"/>
        <v>357</v>
      </c>
      <c r="P858">
        <f t="shared" si="52"/>
        <v>54.16</v>
      </c>
      <c r="Q858" t="s">
        <v>2032</v>
      </c>
      <c r="R858" t="s">
        <v>2033</v>
      </c>
      <c r="S858" s="7">
        <f t="shared" si="54"/>
        <v>41023.208333333336</v>
      </c>
      <c r="T858" s="8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3"/>
        <v>140</v>
      </c>
      <c r="P859">
        <f t="shared" si="52"/>
        <v>32.950000000000003</v>
      </c>
      <c r="Q859" t="s">
        <v>2040</v>
      </c>
      <c r="R859" t="s">
        <v>2051</v>
      </c>
      <c r="S859" s="7">
        <f t="shared" si="54"/>
        <v>40944.25</v>
      </c>
      <c r="T859" s="8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3"/>
        <v>69</v>
      </c>
      <c r="P860">
        <f t="shared" si="52"/>
        <v>79.37</v>
      </c>
      <c r="Q860" t="s">
        <v>2032</v>
      </c>
      <c r="R860" t="s">
        <v>2033</v>
      </c>
      <c r="S860" s="7">
        <f t="shared" si="54"/>
        <v>43211.208333333328</v>
      </c>
      <c r="T860" s="8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3"/>
        <v>36</v>
      </c>
      <c r="P861">
        <f t="shared" si="52"/>
        <v>41.17</v>
      </c>
      <c r="Q861" t="s">
        <v>2038</v>
      </c>
      <c r="R861" t="s">
        <v>2039</v>
      </c>
      <c r="S861" s="7">
        <f t="shared" si="54"/>
        <v>41334.25</v>
      </c>
      <c r="T861" s="8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3"/>
        <v>252</v>
      </c>
      <c r="P862">
        <f t="shared" si="52"/>
        <v>77.430000000000007</v>
      </c>
      <c r="Q862" t="s">
        <v>2036</v>
      </c>
      <c r="R862" t="s">
        <v>2045</v>
      </c>
      <c r="S862" s="7">
        <f t="shared" si="54"/>
        <v>43515.25</v>
      </c>
      <c r="T862" s="8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3"/>
        <v>106</v>
      </c>
      <c r="P863">
        <f t="shared" si="52"/>
        <v>57.16</v>
      </c>
      <c r="Q863" t="s">
        <v>2038</v>
      </c>
      <c r="R863" t="s">
        <v>2039</v>
      </c>
      <c r="S863" s="7">
        <f t="shared" si="54"/>
        <v>40258.208333333336</v>
      </c>
      <c r="T863" s="8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3"/>
        <v>187</v>
      </c>
      <c r="P864">
        <f t="shared" si="52"/>
        <v>77.180000000000007</v>
      </c>
      <c r="Q864" t="s">
        <v>2038</v>
      </c>
      <c r="R864" t="s">
        <v>2039</v>
      </c>
      <c r="S864" s="7">
        <f t="shared" si="54"/>
        <v>40756.208333333336</v>
      </c>
      <c r="T864" s="8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3"/>
        <v>387</v>
      </c>
      <c r="P865">
        <f t="shared" si="52"/>
        <v>24.95</v>
      </c>
      <c r="Q865" t="s">
        <v>2040</v>
      </c>
      <c r="R865" t="s">
        <v>2059</v>
      </c>
      <c r="S865" s="7">
        <f t="shared" si="54"/>
        <v>42172.208333333328</v>
      </c>
      <c r="T865" s="8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3"/>
        <v>347</v>
      </c>
      <c r="P866">
        <f t="shared" si="52"/>
        <v>97.18</v>
      </c>
      <c r="Q866" t="s">
        <v>2040</v>
      </c>
      <c r="R866" t="s">
        <v>2051</v>
      </c>
      <c r="S866" s="7">
        <f t="shared" si="54"/>
        <v>42601.208333333328</v>
      </c>
      <c r="T866" s="8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3"/>
        <v>186</v>
      </c>
      <c r="P867">
        <f t="shared" si="52"/>
        <v>46</v>
      </c>
      <c r="Q867" t="s">
        <v>2038</v>
      </c>
      <c r="R867" t="s">
        <v>2039</v>
      </c>
      <c r="S867" s="7">
        <f t="shared" si="54"/>
        <v>41897.208333333336</v>
      </c>
      <c r="T867" s="8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3"/>
        <v>43</v>
      </c>
      <c r="P868">
        <f t="shared" si="52"/>
        <v>88.02</v>
      </c>
      <c r="Q868" t="s">
        <v>2053</v>
      </c>
      <c r="R868" t="s">
        <v>2054</v>
      </c>
      <c r="S868" s="7">
        <f t="shared" si="54"/>
        <v>40671.208333333336</v>
      </c>
      <c r="T868" s="8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3"/>
        <v>162</v>
      </c>
      <c r="P869">
        <f t="shared" si="52"/>
        <v>25.99</v>
      </c>
      <c r="Q869" t="s">
        <v>2032</v>
      </c>
      <c r="R869" t="s">
        <v>2033</v>
      </c>
      <c r="S869" s="7">
        <f t="shared" si="54"/>
        <v>43382.208333333328</v>
      </c>
      <c r="T869" s="8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3"/>
        <v>185</v>
      </c>
      <c r="P870">
        <f t="shared" si="52"/>
        <v>102.69</v>
      </c>
      <c r="Q870" t="s">
        <v>2038</v>
      </c>
      <c r="R870" t="s">
        <v>2039</v>
      </c>
      <c r="S870" s="7">
        <f t="shared" si="54"/>
        <v>41559.208333333336</v>
      </c>
      <c r="T870" s="8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3"/>
        <v>24</v>
      </c>
      <c r="P871">
        <f t="shared" si="52"/>
        <v>72.959999999999994</v>
      </c>
      <c r="Q871" t="s">
        <v>2040</v>
      </c>
      <c r="R871" t="s">
        <v>2043</v>
      </c>
      <c r="S871" s="7">
        <f t="shared" si="54"/>
        <v>40350.208333333336</v>
      </c>
      <c r="T871" s="8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3"/>
        <v>90</v>
      </c>
      <c r="P872">
        <f t="shared" si="52"/>
        <v>57.19</v>
      </c>
      <c r="Q872" t="s">
        <v>2038</v>
      </c>
      <c r="R872" t="s">
        <v>2039</v>
      </c>
      <c r="S872" s="7">
        <f t="shared" si="54"/>
        <v>42240.208333333328</v>
      </c>
      <c r="T872" s="8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3"/>
        <v>273</v>
      </c>
      <c r="P873">
        <f t="shared" si="52"/>
        <v>84.01</v>
      </c>
      <c r="Q873" t="s">
        <v>2038</v>
      </c>
      <c r="R873" t="s">
        <v>2039</v>
      </c>
      <c r="S873" s="7">
        <f t="shared" si="54"/>
        <v>43040.208333333328</v>
      </c>
      <c r="T873" s="8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3"/>
        <v>170</v>
      </c>
      <c r="P874">
        <f t="shared" si="52"/>
        <v>98.67</v>
      </c>
      <c r="Q874" t="s">
        <v>2040</v>
      </c>
      <c r="R874" t="s">
        <v>2062</v>
      </c>
      <c r="S874" s="7">
        <f t="shared" si="54"/>
        <v>43346.208333333328</v>
      </c>
      <c r="T874" s="8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3"/>
        <v>188</v>
      </c>
      <c r="P875">
        <f t="shared" si="52"/>
        <v>42.01</v>
      </c>
      <c r="Q875" t="s">
        <v>2053</v>
      </c>
      <c r="R875" t="s">
        <v>2054</v>
      </c>
      <c r="S875" s="7">
        <f t="shared" si="54"/>
        <v>41647.25</v>
      </c>
      <c r="T875" s="8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3"/>
        <v>347</v>
      </c>
      <c r="P876">
        <f t="shared" si="52"/>
        <v>32</v>
      </c>
      <c r="Q876" t="s">
        <v>2053</v>
      </c>
      <c r="R876" t="s">
        <v>2054</v>
      </c>
      <c r="S876" s="7">
        <f t="shared" si="54"/>
        <v>40291.208333333336</v>
      </c>
      <c r="T876" s="8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3"/>
        <v>69</v>
      </c>
      <c r="P877">
        <f t="shared" si="52"/>
        <v>81.569999999999993</v>
      </c>
      <c r="Q877" t="s">
        <v>2034</v>
      </c>
      <c r="R877" t="s">
        <v>2035</v>
      </c>
      <c r="S877" s="7">
        <f t="shared" si="54"/>
        <v>40556.25</v>
      </c>
      <c r="T877" s="8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3"/>
        <v>25</v>
      </c>
      <c r="P878">
        <f t="shared" si="52"/>
        <v>37.04</v>
      </c>
      <c r="Q878" t="s">
        <v>2053</v>
      </c>
      <c r="R878" t="s">
        <v>2054</v>
      </c>
      <c r="S878" s="7">
        <f t="shared" si="54"/>
        <v>43624.208333333328</v>
      </c>
      <c r="T878" s="8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3"/>
        <v>77</v>
      </c>
      <c r="P879">
        <f t="shared" si="52"/>
        <v>103.03</v>
      </c>
      <c r="Q879" t="s">
        <v>2032</v>
      </c>
      <c r="R879" t="s">
        <v>2033</v>
      </c>
      <c r="S879" s="7">
        <f t="shared" si="54"/>
        <v>42577.208333333328</v>
      </c>
      <c r="T879" s="8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3"/>
        <v>37</v>
      </c>
      <c r="P880">
        <f t="shared" si="52"/>
        <v>84.33</v>
      </c>
      <c r="Q880" t="s">
        <v>2034</v>
      </c>
      <c r="R880" t="s">
        <v>2056</v>
      </c>
      <c r="S880" s="7">
        <f t="shared" si="54"/>
        <v>43845.25</v>
      </c>
      <c r="T880" s="8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3"/>
        <v>544</v>
      </c>
      <c r="P881">
        <f t="shared" si="52"/>
        <v>102.6</v>
      </c>
      <c r="Q881" t="s">
        <v>2046</v>
      </c>
      <c r="R881" t="s">
        <v>2047</v>
      </c>
      <c r="S881" s="7">
        <f t="shared" si="54"/>
        <v>42788.25</v>
      </c>
      <c r="T881" s="8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3"/>
        <v>229</v>
      </c>
      <c r="P882">
        <f t="shared" si="52"/>
        <v>79.989999999999995</v>
      </c>
      <c r="Q882" t="s">
        <v>2034</v>
      </c>
      <c r="R882" t="s">
        <v>2042</v>
      </c>
      <c r="S882" s="7">
        <f t="shared" si="54"/>
        <v>43667.208333333328</v>
      </c>
      <c r="T882" s="8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3"/>
        <v>39</v>
      </c>
      <c r="P883">
        <f t="shared" si="52"/>
        <v>70.06</v>
      </c>
      <c r="Q883" t="s">
        <v>2038</v>
      </c>
      <c r="R883" t="s">
        <v>2039</v>
      </c>
      <c r="S883" s="7">
        <f t="shared" si="54"/>
        <v>42194.208333333328</v>
      </c>
      <c r="T883" s="8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3"/>
        <v>370</v>
      </c>
      <c r="P884">
        <f t="shared" si="52"/>
        <v>37</v>
      </c>
      <c r="Q884" t="s">
        <v>2038</v>
      </c>
      <c r="R884" t="s">
        <v>2039</v>
      </c>
      <c r="S884" s="7">
        <f t="shared" si="54"/>
        <v>42025.25</v>
      </c>
      <c r="T884" s="8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3"/>
        <v>238</v>
      </c>
      <c r="P885">
        <f t="shared" si="52"/>
        <v>41.91</v>
      </c>
      <c r="Q885" t="s">
        <v>2040</v>
      </c>
      <c r="R885" t="s">
        <v>2051</v>
      </c>
      <c r="S885" s="7">
        <f t="shared" si="54"/>
        <v>40323.208333333336</v>
      </c>
      <c r="T885" s="8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3"/>
        <v>64</v>
      </c>
      <c r="P886">
        <f t="shared" si="52"/>
        <v>57.99</v>
      </c>
      <c r="Q886" t="s">
        <v>2038</v>
      </c>
      <c r="R886" t="s">
        <v>2039</v>
      </c>
      <c r="S886" s="7">
        <f t="shared" si="54"/>
        <v>41763.208333333336</v>
      </c>
      <c r="T886" s="8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3"/>
        <v>118</v>
      </c>
      <c r="P887">
        <f t="shared" si="52"/>
        <v>40.94</v>
      </c>
      <c r="Q887" t="s">
        <v>2038</v>
      </c>
      <c r="R887" t="s">
        <v>2039</v>
      </c>
      <c r="S887" s="7">
        <f t="shared" si="54"/>
        <v>40335.208333333336</v>
      </c>
      <c r="T887" s="8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3"/>
        <v>85</v>
      </c>
      <c r="P888">
        <f t="shared" si="52"/>
        <v>70</v>
      </c>
      <c r="Q888" t="s">
        <v>2034</v>
      </c>
      <c r="R888" t="s">
        <v>2044</v>
      </c>
      <c r="S888" s="7">
        <f t="shared" si="54"/>
        <v>40416.208333333336</v>
      </c>
      <c r="T888" s="8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3"/>
        <v>29</v>
      </c>
      <c r="P889">
        <f t="shared" si="52"/>
        <v>73.84</v>
      </c>
      <c r="Q889" t="s">
        <v>2038</v>
      </c>
      <c r="R889" t="s">
        <v>2039</v>
      </c>
      <c r="S889" s="7">
        <f t="shared" si="54"/>
        <v>42202.208333333328</v>
      </c>
      <c r="T889" s="8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3"/>
        <v>210</v>
      </c>
      <c r="P890">
        <f t="shared" si="52"/>
        <v>41.98</v>
      </c>
      <c r="Q890" t="s">
        <v>2038</v>
      </c>
      <c r="R890" t="s">
        <v>2039</v>
      </c>
      <c r="S890" s="7">
        <f t="shared" si="54"/>
        <v>42836.208333333328</v>
      </c>
      <c r="T890" s="8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3"/>
        <v>170</v>
      </c>
      <c r="P891">
        <f t="shared" si="52"/>
        <v>77.930000000000007</v>
      </c>
      <c r="Q891" t="s">
        <v>2034</v>
      </c>
      <c r="R891" t="s">
        <v>2042</v>
      </c>
      <c r="S891" s="7">
        <f t="shared" si="54"/>
        <v>41710.208333333336</v>
      </c>
      <c r="T891" s="8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3"/>
        <v>116</v>
      </c>
      <c r="P892">
        <f t="shared" si="52"/>
        <v>106.02</v>
      </c>
      <c r="Q892" t="s">
        <v>2034</v>
      </c>
      <c r="R892" t="s">
        <v>2044</v>
      </c>
      <c r="S892" s="7">
        <f t="shared" si="54"/>
        <v>43640.208333333328</v>
      </c>
      <c r="T892" s="8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3"/>
        <v>259</v>
      </c>
      <c r="P893">
        <f t="shared" si="52"/>
        <v>47.02</v>
      </c>
      <c r="Q893" t="s">
        <v>2040</v>
      </c>
      <c r="R893" t="s">
        <v>2041</v>
      </c>
      <c r="S893" s="7">
        <f t="shared" si="54"/>
        <v>40880.25</v>
      </c>
      <c r="T893" s="8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3"/>
        <v>231</v>
      </c>
      <c r="P894">
        <f t="shared" si="52"/>
        <v>76.02</v>
      </c>
      <c r="Q894" t="s">
        <v>2046</v>
      </c>
      <c r="R894" t="s">
        <v>2058</v>
      </c>
      <c r="S894" s="7">
        <f t="shared" si="54"/>
        <v>40319.208333333336</v>
      </c>
      <c r="T894" s="8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3"/>
        <v>128</v>
      </c>
      <c r="P895">
        <f t="shared" si="52"/>
        <v>54.12</v>
      </c>
      <c r="Q895" t="s">
        <v>2040</v>
      </c>
      <c r="R895" t="s">
        <v>2041</v>
      </c>
      <c r="S895" s="7">
        <f t="shared" si="54"/>
        <v>42170.208333333328</v>
      </c>
      <c r="T895" s="8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3"/>
        <v>189</v>
      </c>
      <c r="P896">
        <f t="shared" si="52"/>
        <v>57.29</v>
      </c>
      <c r="Q896" t="s">
        <v>2040</v>
      </c>
      <c r="R896" t="s">
        <v>2059</v>
      </c>
      <c r="S896" s="7">
        <f t="shared" si="54"/>
        <v>41466.208333333336</v>
      </c>
      <c r="T896" s="8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3"/>
        <v>7</v>
      </c>
      <c r="P897">
        <f t="shared" si="52"/>
        <v>103.81</v>
      </c>
      <c r="Q897" t="s">
        <v>2038</v>
      </c>
      <c r="R897" t="s">
        <v>2039</v>
      </c>
      <c r="S897" s="7">
        <f t="shared" si="54"/>
        <v>43134.25</v>
      </c>
      <c r="T897" s="8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3"/>
        <v>774</v>
      </c>
      <c r="P898">
        <f t="shared" ref="P898:P961" si="56">ROUND(E898/G898,2)</f>
        <v>105.03</v>
      </c>
      <c r="Q898" t="s">
        <v>2032</v>
      </c>
      <c r="R898" t="s">
        <v>2033</v>
      </c>
      <c r="S898" s="7">
        <f t="shared" si="54"/>
        <v>40738.208333333336</v>
      </c>
      <c r="T898" s="8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7">ROUND((E899/D899)*100,0)</f>
        <v>28</v>
      </c>
      <c r="P899">
        <f t="shared" si="56"/>
        <v>90.26</v>
      </c>
      <c r="Q899" t="s">
        <v>2038</v>
      </c>
      <c r="R899" t="s">
        <v>2039</v>
      </c>
      <c r="S899" s="7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7"/>
        <v>52</v>
      </c>
      <c r="P900">
        <f t="shared" si="56"/>
        <v>76.98</v>
      </c>
      <c r="Q900" t="s">
        <v>2040</v>
      </c>
      <c r="R900" t="s">
        <v>2041</v>
      </c>
      <c r="S900" s="7">
        <f t="shared" si="58"/>
        <v>43815.25</v>
      </c>
      <c r="T900" s="8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7"/>
        <v>407</v>
      </c>
      <c r="P901">
        <f t="shared" si="56"/>
        <v>102.6</v>
      </c>
      <c r="Q901" t="s">
        <v>2034</v>
      </c>
      <c r="R901" t="s">
        <v>2057</v>
      </c>
      <c r="S901" s="7">
        <f t="shared" si="58"/>
        <v>41554.208333333336</v>
      </c>
      <c r="T901" s="8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7"/>
        <v>2</v>
      </c>
      <c r="P902">
        <f t="shared" si="56"/>
        <v>2</v>
      </c>
      <c r="Q902" t="s">
        <v>2036</v>
      </c>
      <c r="R902" t="s">
        <v>2037</v>
      </c>
      <c r="S902" s="7">
        <f t="shared" si="58"/>
        <v>41901.208333333336</v>
      </c>
      <c r="T902" s="8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7"/>
        <v>156</v>
      </c>
      <c r="P903">
        <f t="shared" si="56"/>
        <v>55.01</v>
      </c>
      <c r="Q903" t="s">
        <v>2034</v>
      </c>
      <c r="R903" t="s">
        <v>2035</v>
      </c>
      <c r="S903" s="7">
        <f t="shared" si="58"/>
        <v>43298.208333333328</v>
      </c>
      <c r="T903" s="8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7"/>
        <v>252</v>
      </c>
      <c r="P904">
        <f t="shared" si="56"/>
        <v>32.130000000000003</v>
      </c>
      <c r="Q904" t="s">
        <v>2036</v>
      </c>
      <c r="R904" t="s">
        <v>2037</v>
      </c>
      <c r="S904" s="7">
        <f t="shared" si="58"/>
        <v>42399.25</v>
      </c>
      <c r="T904" s="8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7"/>
        <v>2</v>
      </c>
      <c r="P905">
        <f t="shared" si="56"/>
        <v>50.64</v>
      </c>
      <c r="Q905" t="s">
        <v>2046</v>
      </c>
      <c r="R905" t="s">
        <v>2047</v>
      </c>
      <c r="S905" s="7">
        <f t="shared" si="58"/>
        <v>41034.208333333336</v>
      </c>
      <c r="T905" s="8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7"/>
        <v>12</v>
      </c>
      <c r="P906">
        <f t="shared" si="56"/>
        <v>49.69</v>
      </c>
      <c r="Q906" t="s">
        <v>2046</v>
      </c>
      <c r="R906" t="s">
        <v>2055</v>
      </c>
      <c r="S906" s="7">
        <f t="shared" si="58"/>
        <v>41186.208333333336</v>
      </c>
      <c r="T906" s="8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7"/>
        <v>164</v>
      </c>
      <c r="P907">
        <f t="shared" si="56"/>
        <v>54.89</v>
      </c>
      <c r="Q907" t="s">
        <v>2038</v>
      </c>
      <c r="R907" t="s">
        <v>2039</v>
      </c>
      <c r="S907" s="7">
        <f t="shared" si="58"/>
        <v>41536.208333333336</v>
      </c>
      <c r="T907" s="8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7"/>
        <v>163</v>
      </c>
      <c r="P908">
        <f t="shared" si="56"/>
        <v>46.93</v>
      </c>
      <c r="Q908" t="s">
        <v>2040</v>
      </c>
      <c r="R908" t="s">
        <v>2041</v>
      </c>
      <c r="S908" s="7">
        <f t="shared" si="58"/>
        <v>42868.208333333328</v>
      </c>
      <c r="T908" s="8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7"/>
        <v>20</v>
      </c>
      <c r="P909">
        <f t="shared" si="56"/>
        <v>44.95</v>
      </c>
      <c r="Q909" t="s">
        <v>2038</v>
      </c>
      <c r="R909" t="s">
        <v>2039</v>
      </c>
      <c r="S909" s="7">
        <f t="shared" si="58"/>
        <v>40660.208333333336</v>
      </c>
      <c r="T909" s="8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7"/>
        <v>319</v>
      </c>
      <c r="P910">
        <f t="shared" si="56"/>
        <v>31</v>
      </c>
      <c r="Q910" t="s">
        <v>2049</v>
      </c>
      <c r="R910" t="s">
        <v>2050</v>
      </c>
      <c r="S910" s="7">
        <f t="shared" si="58"/>
        <v>41031.208333333336</v>
      </c>
      <c r="T910" s="8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7"/>
        <v>479</v>
      </c>
      <c r="P911">
        <f t="shared" si="56"/>
        <v>107.76</v>
      </c>
      <c r="Q911" t="s">
        <v>2038</v>
      </c>
      <c r="R911" t="s">
        <v>2039</v>
      </c>
      <c r="S911" s="7">
        <f t="shared" si="58"/>
        <v>43255.208333333328</v>
      </c>
      <c r="T911" s="8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7"/>
        <v>20</v>
      </c>
      <c r="P912">
        <f t="shared" si="56"/>
        <v>102.08</v>
      </c>
      <c r="Q912" t="s">
        <v>2038</v>
      </c>
      <c r="R912" t="s">
        <v>2039</v>
      </c>
      <c r="S912" s="7">
        <f t="shared" si="58"/>
        <v>42026.25</v>
      </c>
      <c r="T912" s="8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7"/>
        <v>199</v>
      </c>
      <c r="P913">
        <f t="shared" si="56"/>
        <v>24.98</v>
      </c>
      <c r="Q913" t="s">
        <v>2036</v>
      </c>
      <c r="R913" t="s">
        <v>2037</v>
      </c>
      <c r="S913" s="7">
        <f t="shared" si="58"/>
        <v>43717.208333333328</v>
      </c>
      <c r="T913" s="8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7"/>
        <v>795</v>
      </c>
      <c r="P914">
        <f t="shared" si="56"/>
        <v>79.94</v>
      </c>
      <c r="Q914" t="s">
        <v>2040</v>
      </c>
      <c r="R914" t="s">
        <v>2043</v>
      </c>
      <c r="S914" s="7">
        <f t="shared" si="58"/>
        <v>41157.208333333336</v>
      </c>
      <c r="T914" s="8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7"/>
        <v>51</v>
      </c>
      <c r="P915">
        <f t="shared" si="56"/>
        <v>67.95</v>
      </c>
      <c r="Q915" t="s">
        <v>2040</v>
      </c>
      <c r="R915" t="s">
        <v>2043</v>
      </c>
      <c r="S915" s="7">
        <f t="shared" si="58"/>
        <v>43597.208333333328</v>
      </c>
      <c r="T915" s="8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7"/>
        <v>57</v>
      </c>
      <c r="P916">
        <f t="shared" si="56"/>
        <v>26.07</v>
      </c>
      <c r="Q916" t="s">
        <v>2038</v>
      </c>
      <c r="R916" t="s">
        <v>2039</v>
      </c>
      <c r="S916" s="7">
        <f t="shared" si="58"/>
        <v>41490.208333333336</v>
      </c>
      <c r="T916" s="8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7"/>
        <v>156</v>
      </c>
      <c r="P917">
        <f t="shared" si="56"/>
        <v>105</v>
      </c>
      <c r="Q917" t="s">
        <v>2040</v>
      </c>
      <c r="R917" t="s">
        <v>2059</v>
      </c>
      <c r="S917" s="7">
        <f t="shared" si="58"/>
        <v>42976.208333333328</v>
      </c>
      <c r="T917" s="8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7"/>
        <v>36</v>
      </c>
      <c r="P918">
        <f t="shared" si="56"/>
        <v>25.83</v>
      </c>
      <c r="Q918" t="s">
        <v>2053</v>
      </c>
      <c r="R918" t="s">
        <v>2054</v>
      </c>
      <c r="S918" s="7">
        <f t="shared" si="58"/>
        <v>41991.25</v>
      </c>
      <c r="T918" s="8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7"/>
        <v>58</v>
      </c>
      <c r="P919">
        <f t="shared" si="56"/>
        <v>77.67</v>
      </c>
      <c r="Q919" t="s">
        <v>2040</v>
      </c>
      <c r="R919" t="s">
        <v>2051</v>
      </c>
      <c r="S919" s="7">
        <f t="shared" si="58"/>
        <v>40722.208333333336</v>
      </c>
      <c r="T919" s="8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7"/>
        <v>237</v>
      </c>
      <c r="P920">
        <f t="shared" si="56"/>
        <v>57.83</v>
      </c>
      <c r="Q920" t="s">
        <v>2046</v>
      </c>
      <c r="R920" t="s">
        <v>2055</v>
      </c>
      <c r="S920" s="7">
        <f t="shared" si="58"/>
        <v>41117.208333333336</v>
      </c>
      <c r="T920" s="8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7"/>
        <v>59</v>
      </c>
      <c r="P921">
        <f t="shared" si="56"/>
        <v>92.96</v>
      </c>
      <c r="Q921" t="s">
        <v>2038</v>
      </c>
      <c r="R921" t="s">
        <v>2039</v>
      </c>
      <c r="S921" s="7">
        <f t="shared" si="58"/>
        <v>43022.208333333328</v>
      </c>
      <c r="T921" s="8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7"/>
        <v>183</v>
      </c>
      <c r="P922">
        <f t="shared" si="56"/>
        <v>37.950000000000003</v>
      </c>
      <c r="Q922" t="s">
        <v>2040</v>
      </c>
      <c r="R922" t="s">
        <v>2048</v>
      </c>
      <c r="S922" s="7">
        <f t="shared" si="58"/>
        <v>43503.25</v>
      </c>
      <c r="T922" s="8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7"/>
        <v>1</v>
      </c>
      <c r="P923">
        <f t="shared" si="56"/>
        <v>31.84</v>
      </c>
      <c r="Q923" t="s">
        <v>2036</v>
      </c>
      <c r="R923" t="s">
        <v>2037</v>
      </c>
      <c r="S923" s="7">
        <f t="shared" si="58"/>
        <v>40951.25</v>
      </c>
      <c r="T923" s="8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7"/>
        <v>176</v>
      </c>
      <c r="P924">
        <f t="shared" si="56"/>
        <v>40</v>
      </c>
      <c r="Q924" t="s">
        <v>2034</v>
      </c>
      <c r="R924" t="s">
        <v>2061</v>
      </c>
      <c r="S924" s="7">
        <f t="shared" si="58"/>
        <v>43443.25</v>
      </c>
      <c r="T924" s="8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7"/>
        <v>238</v>
      </c>
      <c r="P925">
        <f t="shared" si="56"/>
        <v>101.1</v>
      </c>
      <c r="Q925" t="s">
        <v>2038</v>
      </c>
      <c r="R925" t="s">
        <v>2039</v>
      </c>
      <c r="S925" s="7">
        <f t="shared" si="58"/>
        <v>40373.208333333336</v>
      </c>
      <c r="T925" s="8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7"/>
        <v>488</v>
      </c>
      <c r="P926">
        <f t="shared" si="56"/>
        <v>84.01</v>
      </c>
      <c r="Q926" t="s">
        <v>2038</v>
      </c>
      <c r="R926" t="s">
        <v>2039</v>
      </c>
      <c r="S926" s="7">
        <f t="shared" si="58"/>
        <v>43769.208333333328</v>
      </c>
      <c r="T926" s="8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7"/>
        <v>224</v>
      </c>
      <c r="P927">
        <f t="shared" si="56"/>
        <v>103.42</v>
      </c>
      <c r="Q927" t="s">
        <v>2038</v>
      </c>
      <c r="R927" t="s">
        <v>2039</v>
      </c>
      <c r="S927" s="7">
        <f t="shared" si="58"/>
        <v>43000.208333333328</v>
      </c>
      <c r="T927" s="8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7"/>
        <v>18</v>
      </c>
      <c r="P928">
        <f t="shared" si="56"/>
        <v>105.13</v>
      </c>
      <c r="Q928" t="s">
        <v>2032</v>
      </c>
      <c r="R928" t="s">
        <v>2033</v>
      </c>
      <c r="S928" s="7">
        <f t="shared" si="58"/>
        <v>42502.208333333328</v>
      </c>
      <c r="T928" s="8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7"/>
        <v>46</v>
      </c>
      <c r="P929">
        <f t="shared" si="56"/>
        <v>89.22</v>
      </c>
      <c r="Q929" t="s">
        <v>2038</v>
      </c>
      <c r="R929" t="s">
        <v>2039</v>
      </c>
      <c r="S929" s="7">
        <f t="shared" si="58"/>
        <v>41102.208333333336</v>
      </c>
      <c r="T929" s="8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7"/>
        <v>117</v>
      </c>
      <c r="P930">
        <f t="shared" si="56"/>
        <v>52</v>
      </c>
      <c r="Q930" t="s">
        <v>2036</v>
      </c>
      <c r="R930" t="s">
        <v>2037</v>
      </c>
      <c r="S930" s="7">
        <f t="shared" si="58"/>
        <v>41637.25</v>
      </c>
      <c r="T930" s="8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7"/>
        <v>217</v>
      </c>
      <c r="P931">
        <f t="shared" si="56"/>
        <v>64.959999999999994</v>
      </c>
      <c r="Q931" t="s">
        <v>2038</v>
      </c>
      <c r="R931" t="s">
        <v>2039</v>
      </c>
      <c r="S931" s="7">
        <f t="shared" si="58"/>
        <v>42858.208333333328</v>
      </c>
      <c r="T931" s="8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7"/>
        <v>112</v>
      </c>
      <c r="P932">
        <f t="shared" si="56"/>
        <v>46.24</v>
      </c>
      <c r="Q932" t="s">
        <v>2038</v>
      </c>
      <c r="R932" t="s">
        <v>2039</v>
      </c>
      <c r="S932" s="7">
        <f t="shared" si="58"/>
        <v>42060.25</v>
      </c>
      <c r="T932" s="8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7"/>
        <v>73</v>
      </c>
      <c r="P933">
        <f t="shared" si="56"/>
        <v>51.15</v>
      </c>
      <c r="Q933" t="s">
        <v>2038</v>
      </c>
      <c r="R933" t="s">
        <v>2039</v>
      </c>
      <c r="S933" s="7">
        <f t="shared" si="58"/>
        <v>41818.208333333336</v>
      </c>
      <c r="T933" s="8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7"/>
        <v>212</v>
      </c>
      <c r="P934">
        <f t="shared" si="56"/>
        <v>33.909999999999997</v>
      </c>
      <c r="Q934" t="s">
        <v>2034</v>
      </c>
      <c r="R934" t="s">
        <v>2035</v>
      </c>
      <c r="S934" s="7">
        <f t="shared" si="58"/>
        <v>41709.208333333336</v>
      </c>
      <c r="T934" s="8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7"/>
        <v>240</v>
      </c>
      <c r="P935">
        <f t="shared" si="56"/>
        <v>92.02</v>
      </c>
      <c r="Q935" t="s">
        <v>2038</v>
      </c>
      <c r="R935" t="s">
        <v>2039</v>
      </c>
      <c r="S935" s="7">
        <f t="shared" si="58"/>
        <v>41372.208333333336</v>
      </c>
      <c r="T935" s="8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7"/>
        <v>182</v>
      </c>
      <c r="P936">
        <f t="shared" si="56"/>
        <v>107.43</v>
      </c>
      <c r="Q936" t="s">
        <v>2038</v>
      </c>
      <c r="R936" t="s">
        <v>2039</v>
      </c>
      <c r="S936" s="7">
        <f t="shared" si="58"/>
        <v>42422.25</v>
      </c>
      <c r="T936" s="8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7"/>
        <v>164</v>
      </c>
      <c r="P937">
        <f t="shared" si="56"/>
        <v>75.849999999999994</v>
      </c>
      <c r="Q937" t="s">
        <v>2038</v>
      </c>
      <c r="R937" t="s">
        <v>2039</v>
      </c>
      <c r="S937" s="7">
        <f t="shared" si="58"/>
        <v>42209.208333333328</v>
      </c>
      <c r="T937" s="8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7"/>
        <v>2</v>
      </c>
      <c r="P938">
        <f t="shared" si="56"/>
        <v>80.48</v>
      </c>
      <c r="Q938" t="s">
        <v>2038</v>
      </c>
      <c r="R938" t="s">
        <v>2039</v>
      </c>
      <c r="S938" s="7">
        <f t="shared" si="58"/>
        <v>43668.208333333328</v>
      </c>
      <c r="T938" s="8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7"/>
        <v>50</v>
      </c>
      <c r="P939">
        <f t="shared" si="56"/>
        <v>86.98</v>
      </c>
      <c r="Q939" t="s">
        <v>2040</v>
      </c>
      <c r="R939" t="s">
        <v>2041</v>
      </c>
      <c r="S939" s="7">
        <f t="shared" si="58"/>
        <v>42334.25</v>
      </c>
      <c r="T939" s="8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7"/>
        <v>110</v>
      </c>
      <c r="P940">
        <f t="shared" si="56"/>
        <v>105.14</v>
      </c>
      <c r="Q940" t="s">
        <v>2046</v>
      </c>
      <c r="R940" t="s">
        <v>2052</v>
      </c>
      <c r="S940" s="7">
        <f t="shared" si="58"/>
        <v>43263.208333333328</v>
      </c>
      <c r="T940" s="8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7"/>
        <v>49</v>
      </c>
      <c r="P941">
        <f t="shared" si="56"/>
        <v>57.3</v>
      </c>
      <c r="Q941" t="s">
        <v>2049</v>
      </c>
      <c r="R941" t="s">
        <v>2050</v>
      </c>
      <c r="S941" s="7">
        <f t="shared" si="58"/>
        <v>40670.208333333336</v>
      </c>
      <c r="T941" s="8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7"/>
        <v>62</v>
      </c>
      <c r="P942">
        <f t="shared" si="56"/>
        <v>93.35</v>
      </c>
      <c r="Q942" t="s">
        <v>2036</v>
      </c>
      <c r="R942" t="s">
        <v>2037</v>
      </c>
      <c r="S942" s="7">
        <f t="shared" si="58"/>
        <v>41244.25</v>
      </c>
      <c r="T942" s="8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7"/>
        <v>13</v>
      </c>
      <c r="P943">
        <f t="shared" si="56"/>
        <v>71.989999999999995</v>
      </c>
      <c r="Q943" t="s">
        <v>2038</v>
      </c>
      <c r="R943" t="s">
        <v>2039</v>
      </c>
      <c r="S943" s="7">
        <f t="shared" si="58"/>
        <v>40552.25</v>
      </c>
      <c r="T943" s="8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7"/>
        <v>65</v>
      </c>
      <c r="P944">
        <f t="shared" si="56"/>
        <v>92.61</v>
      </c>
      <c r="Q944" t="s">
        <v>2038</v>
      </c>
      <c r="R944" t="s">
        <v>2039</v>
      </c>
      <c r="S944" s="7">
        <f t="shared" si="58"/>
        <v>40568.25</v>
      </c>
      <c r="T944" s="8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7"/>
        <v>160</v>
      </c>
      <c r="P945">
        <f t="shared" si="56"/>
        <v>104.99</v>
      </c>
      <c r="Q945" t="s">
        <v>2032</v>
      </c>
      <c r="R945" t="s">
        <v>2033</v>
      </c>
      <c r="S945" s="7">
        <f t="shared" si="58"/>
        <v>41906.208333333336</v>
      </c>
      <c r="T945" s="8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7"/>
        <v>81</v>
      </c>
      <c r="P946">
        <f t="shared" si="56"/>
        <v>30.96</v>
      </c>
      <c r="Q946" t="s">
        <v>2053</v>
      </c>
      <c r="R946" t="s">
        <v>2054</v>
      </c>
      <c r="S946" s="7">
        <f t="shared" si="58"/>
        <v>42776.25</v>
      </c>
      <c r="T946" s="8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7"/>
        <v>32</v>
      </c>
      <c r="P947">
        <f t="shared" si="56"/>
        <v>33</v>
      </c>
      <c r="Q947" t="s">
        <v>2053</v>
      </c>
      <c r="R947" t="s">
        <v>2054</v>
      </c>
      <c r="S947" s="7">
        <f t="shared" si="58"/>
        <v>41004.208333333336</v>
      </c>
      <c r="T947" s="8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7"/>
        <v>10</v>
      </c>
      <c r="P948">
        <f t="shared" si="56"/>
        <v>84.19</v>
      </c>
      <c r="Q948" t="s">
        <v>2038</v>
      </c>
      <c r="R948" t="s">
        <v>2039</v>
      </c>
      <c r="S948" s="7">
        <f t="shared" si="58"/>
        <v>40710.208333333336</v>
      </c>
      <c r="T948" s="8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7"/>
        <v>27</v>
      </c>
      <c r="P949">
        <f t="shared" si="56"/>
        <v>73.92</v>
      </c>
      <c r="Q949" t="s">
        <v>2038</v>
      </c>
      <c r="R949" t="s">
        <v>2039</v>
      </c>
      <c r="S949" s="7">
        <f t="shared" si="58"/>
        <v>41908.208333333336</v>
      </c>
      <c r="T949" s="8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7"/>
        <v>63</v>
      </c>
      <c r="P950">
        <f t="shared" si="56"/>
        <v>36.99</v>
      </c>
      <c r="Q950" t="s">
        <v>2040</v>
      </c>
      <c r="R950" t="s">
        <v>2041</v>
      </c>
      <c r="S950" s="7">
        <f t="shared" si="58"/>
        <v>41985.25</v>
      </c>
      <c r="T950" s="8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7"/>
        <v>161</v>
      </c>
      <c r="P951">
        <f t="shared" si="56"/>
        <v>46.9</v>
      </c>
      <c r="Q951" t="s">
        <v>2036</v>
      </c>
      <c r="R951" t="s">
        <v>2037</v>
      </c>
      <c r="S951" s="7">
        <f t="shared" si="58"/>
        <v>42112.208333333328</v>
      </c>
      <c r="T951" s="8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7"/>
        <v>5</v>
      </c>
      <c r="P952">
        <f t="shared" si="56"/>
        <v>5</v>
      </c>
      <c r="Q952" t="s">
        <v>2038</v>
      </c>
      <c r="R952" t="s">
        <v>2039</v>
      </c>
      <c r="S952" s="7">
        <f t="shared" si="58"/>
        <v>43571.208333333328</v>
      </c>
      <c r="T952" s="8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7"/>
        <v>1097</v>
      </c>
      <c r="P953">
        <f t="shared" si="56"/>
        <v>102.02</v>
      </c>
      <c r="Q953" t="s">
        <v>2034</v>
      </c>
      <c r="R953" t="s">
        <v>2035</v>
      </c>
      <c r="S953" s="7">
        <f t="shared" si="58"/>
        <v>42730.25</v>
      </c>
      <c r="T953" s="8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7"/>
        <v>70</v>
      </c>
      <c r="P954">
        <f t="shared" si="56"/>
        <v>45.01</v>
      </c>
      <c r="Q954" t="s">
        <v>2040</v>
      </c>
      <c r="R954" t="s">
        <v>2041</v>
      </c>
      <c r="S954" s="7">
        <f t="shared" si="58"/>
        <v>42591.208333333328</v>
      </c>
      <c r="T954" s="8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7"/>
        <v>60</v>
      </c>
      <c r="P955">
        <f t="shared" si="56"/>
        <v>94.29</v>
      </c>
      <c r="Q955" t="s">
        <v>2040</v>
      </c>
      <c r="R955" t="s">
        <v>2062</v>
      </c>
      <c r="S955" s="7">
        <f t="shared" si="58"/>
        <v>42358.25</v>
      </c>
      <c r="T955" s="8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7"/>
        <v>367</v>
      </c>
      <c r="P956">
        <f t="shared" si="56"/>
        <v>101.02</v>
      </c>
      <c r="Q956" t="s">
        <v>2036</v>
      </c>
      <c r="R956" t="s">
        <v>2037</v>
      </c>
      <c r="S956" s="7">
        <f t="shared" si="58"/>
        <v>41174.208333333336</v>
      </c>
      <c r="T956" s="8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7"/>
        <v>1109</v>
      </c>
      <c r="P957">
        <f t="shared" si="56"/>
        <v>97.04</v>
      </c>
      <c r="Q957" t="s">
        <v>2038</v>
      </c>
      <c r="R957" t="s">
        <v>2039</v>
      </c>
      <c r="S957" s="7">
        <f t="shared" si="58"/>
        <v>41238.25</v>
      </c>
      <c r="T957" s="8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7"/>
        <v>19</v>
      </c>
      <c r="P958">
        <f t="shared" si="56"/>
        <v>43.01</v>
      </c>
      <c r="Q958" t="s">
        <v>2040</v>
      </c>
      <c r="R958" t="s">
        <v>2062</v>
      </c>
      <c r="S958" s="7">
        <f t="shared" si="58"/>
        <v>42360.25</v>
      </c>
      <c r="T958" s="8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7"/>
        <v>127</v>
      </c>
      <c r="P959">
        <f t="shared" si="56"/>
        <v>94.92</v>
      </c>
      <c r="Q959" t="s">
        <v>2038</v>
      </c>
      <c r="R959" t="s">
        <v>2039</v>
      </c>
      <c r="S959" s="7">
        <f t="shared" si="58"/>
        <v>40955.25</v>
      </c>
      <c r="T959" s="8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7"/>
        <v>735</v>
      </c>
      <c r="P960">
        <f t="shared" si="56"/>
        <v>72.150000000000006</v>
      </c>
      <c r="Q960" t="s">
        <v>2040</v>
      </c>
      <c r="R960" t="s">
        <v>2048</v>
      </c>
      <c r="S960" s="7">
        <f t="shared" si="58"/>
        <v>40350.208333333336</v>
      </c>
      <c r="T960" s="8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7"/>
        <v>5</v>
      </c>
      <c r="P961">
        <f t="shared" si="56"/>
        <v>51.01</v>
      </c>
      <c r="Q961" t="s">
        <v>2046</v>
      </c>
      <c r="R961" t="s">
        <v>2058</v>
      </c>
      <c r="S961" s="7">
        <f t="shared" si="58"/>
        <v>40357.208333333336</v>
      </c>
      <c r="T961" s="8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7"/>
        <v>85</v>
      </c>
      <c r="P962">
        <f t="shared" ref="P962:P1001" si="60">ROUND(E962/G962,2)</f>
        <v>85.05</v>
      </c>
      <c r="Q962" t="s">
        <v>2036</v>
      </c>
      <c r="R962" t="s">
        <v>2037</v>
      </c>
      <c r="S962" s="7">
        <f t="shared" si="58"/>
        <v>42408.25</v>
      </c>
      <c r="T962" s="8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1">ROUND((E963/D963)*100,0)</f>
        <v>119</v>
      </c>
      <c r="P963">
        <f t="shared" si="60"/>
        <v>43.87</v>
      </c>
      <c r="Q963" t="s">
        <v>2046</v>
      </c>
      <c r="R963" t="s">
        <v>2058</v>
      </c>
      <c r="S963" s="7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1"/>
        <v>296</v>
      </c>
      <c r="P964">
        <f t="shared" si="60"/>
        <v>40.06</v>
      </c>
      <c r="Q964" t="s">
        <v>2032</v>
      </c>
      <c r="R964" t="s">
        <v>2033</v>
      </c>
      <c r="S964" s="7">
        <f t="shared" si="62"/>
        <v>41592.25</v>
      </c>
      <c r="T964" s="8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1"/>
        <v>85</v>
      </c>
      <c r="P965">
        <f t="shared" si="60"/>
        <v>43.83</v>
      </c>
      <c r="Q965" t="s">
        <v>2053</v>
      </c>
      <c r="R965" t="s">
        <v>2054</v>
      </c>
      <c r="S965" s="7">
        <f t="shared" si="62"/>
        <v>40607.25</v>
      </c>
      <c r="T965" s="8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1"/>
        <v>356</v>
      </c>
      <c r="P966">
        <f t="shared" si="60"/>
        <v>84.93</v>
      </c>
      <c r="Q966" t="s">
        <v>2038</v>
      </c>
      <c r="R966" t="s">
        <v>2039</v>
      </c>
      <c r="S966" s="7">
        <f t="shared" si="62"/>
        <v>42135.208333333328</v>
      </c>
      <c r="T966" s="8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1"/>
        <v>386</v>
      </c>
      <c r="P967">
        <f t="shared" si="60"/>
        <v>41.07</v>
      </c>
      <c r="Q967" t="s">
        <v>2034</v>
      </c>
      <c r="R967" t="s">
        <v>2035</v>
      </c>
      <c r="S967" s="7">
        <f t="shared" si="62"/>
        <v>40203.25</v>
      </c>
      <c r="T967" s="8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1"/>
        <v>792</v>
      </c>
      <c r="P968">
        <f t="shared" si="60"/>
        <v>54.97</v>
      </c>
      <c r="Q968" t="s">
        <v>2038</v>
      </c>
      <c r="R968" t="s">
        <v>2039</v>
      </c>
      <c r="S968" s="7">
        <f t="shared" si="62"/>
        <v>42901.208333333328</v>
      </c>
      <c r="T968" s="8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1"/>
        <v>137</v>
      </c>
      <c r="P969">
        <f t="shared" si="60"/>
        <v>77.010000000000005</v>
      </c>
      <c r="Q969" t="s">
        <v>2034</v>
      </c>
      <c r="R969" t="s">
        <v>2061</v>
      </c>
      <c r="S969" s="7">
        <f t="shared" si="62"/>
        <v>41005.208333333336</v>
      </c>
      <c r="T969" s="8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1"/>
        <v>338</v>
      </c>
      <c r="P970">
        <f t="shared" si="60"/>
        <v>71.2</v>
      </c>
      <c r="Q970" t="s">
        <v>2032</v>
      </c>
      <c r="R970" t="s">
        <v>2033</v>
      </c>
      <c r="S970" s="7">
        <f t="shared" si="62"/>
        <v>40544.25</v>
      </c>
      <c r="T970" s="8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1"/>
        <v>108</v>
      </c>
      <c r="P971">
        <f t="shared" si="60"/>
        <v>91.94</v>
      </c>
      <c r="Q971" t="s">
        <v>2038</v>
      </c>
      <c r="R971" t="s">
        <v>2039</v>
      </c>
      <c r="S971" s="7">
        <f t="shared" si="62"/>
        <v>43821.25</v>
      </c>
      <c r="T971" s="8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1"/>
        <v>61</v>
      </c>
      <c r="P972">
        <f t="shared" si="60"/>
        <v>97.07</v>
      </c>
      <c r="Q972" t="s">
        <v>2038</v>
      </c>
      <c r="R972" t="s">
        <v>2039</v>
      </c>
      <c r="S972" s="7">
        <f t="shared" si="62"/>
        <v>40672.208333333336</v>
      </c>
      <c r="T972" s="8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1"/>
        <v>28</v>
      </c>
      <c r="P973">
        <f t="shared" si="60"/>
        <v>58.92</v>
      </c>
      <c r="Q973" t="s">
        <v>2040</v>
      </c>
      <c r="R973" t="s">
        <v>2059</v>
      </c>
      <c r="S973" s="7">
        <f t="shared" si="62"/>
        <v>41555.208333333336</v>
      </c>
      <c r="T973" s="8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1"/>
        <v>228</v>
      </c>
      <c r="P974">
        <f t="shared" si="60"/>
        <v>58.02</v>
      </c>
      <c r="Q974" t="s">
        <v>2036</v>
      </c>
      <c r="R974" t="s">
        <v>2037</v>
      </c>
      <c r="S974" s="7">
        <f t="shared" si="62"/>
        <v>41792.208333333336</v>
      </c>
      <c r="T974" s="8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1"/>
        <v>22</v>
      </c>
      <c r="P975">
        <f t="shared" si="60"/>
        <v>103.87</v>
      </c>
      <c r="Q975" t="s">
        <v>2038</v>
      </c>
      <c r="R975" t="s">
        <v>2039</v>
      </c>
      <c r="S975" s="7">
        <f t="shared" si="62"/>
        <v>40522.25</v>
      </c>
      <c r="T975" s="8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1"/>
        <v>374</v>
      </c>
      <c r="P976">
        <f t="shared" si="60"/>
        <v>93.47</v>
      </c>
      <c r="Q976" t="s">
        <v>2034</v>
      </c>
      <c r="R976" t="s">
        <v>2044</v>
      </c>
      <c r="S976" s="7">
        <f t="shared" si="62"/>
        <v>41412.208333333336</v>
      </c>
      <c r="T976" s="8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1"/>
        <v>155</v>
      </c>
      <c r="P977">
        <f t="shared" si="60"/>
        <v>61.97</v>
      </c>
      <c r="Q977" t="s">
        <v>2038</v>
      </c>
      <c r="R977" t="s">
        <v>2039</v>
      </c>
      <c r="S977" s="7">
        <f t="shared" si="62"/>
        <v>42337.25</v>
      </c>
      <c r="T977" s="8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1"/>
        <v>322</v>
      </c>
      <c r="P978">
        <f t="shared" si="60"/>
        <v>92.04</v>
      </c>
      <c r="Q978" t="s">
        <v>2038</v>
      </c>
      <c r="R978" t="s">
        <v>2039</v>
      </c>
      <c r="S978" s="7">
        <f t="shared" si="62"/>
        <v>40571.25</v>
      </c>
      <c r="T978" s="8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1"/>
        <v>74</v>
      </c>
      <c r="P979">
        <f t="shared" si="60"/>
        <v>77.27</v>
      </c>
      <c r="Q979" t="s">
        <v>2032</v>
      </c>
      <c r="R979" t="s">
        <v>2033</v>
      </c>
      <c r="S979" s="7">
        <f t="shared" si="62"/>
        <v>43138.25</v>
      </c>
      <c r="T979" s="8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1"/>
        <v>864</v>
      </c>
      <c r="P980">
        <f t="shared" si="60"/>
        <v>93.92</v>
      </c>
      <c r="Q980" t="s">
        <v>2049</v>
      </c>
      <c r="R980" t="s">
        <v>2050</v>
      </c>
      <c r="S980" s="7">
        <f t="shared" si="62"/>
        <v>42686.25</v>
      </c>
      <c r="T980" s="8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1"/>
        <v>143</v>
      </c>
      <c r="P981">
        <f t="shared" si="60"/>
        <v>84.97</v>
      </c>
      <c r="Q981" t="s">
        <v>2038</v>
      </c>
      <c r="R981" t="s">
        <v>2039</v>
      </c>
      <c r="S981" s="7">
        <f t="shared" si="62"/>
        <v>42078.208333333328</v>
      </c>
      <c r="T981" s="8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1"/>
        <v>40</v>
      </c>
      <c r="P982">
        <f t="shared" si="60"/>
        <v>105.97</v>
      </c>
      <c r="Q982" t="s">
        <v>2046</v>
      </c>
      <c r="R982" t="s">
        <v>2047</v>
      </c>
      <c r="S982" s="7">
        <f t="shared" si="62"/>
        <v>42307.208333333328</v>
      </c>
      <c r="T982" s="8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1"/>
        <v>178</v>
      </c>
      <c r="P983">
        <f t="shared" si="60"/>
        <v>36.97</v>
      </c>
      <c r="Q983" t="s">
        <v>2036</v>
      </c>
      <c r="R983" t="s">
        <v>2037</v>
      </c>
      <c r="S983" s="7">
        <f t="shared" si="62"/>
        <v>43094.25</v>
      </c>
      <c r="T983" s="8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1"/>
        <v>85</v>
      </c>
      <c r="P984">
        <f t="shared" si="60"/>
        <v>81.53</v>
      </c>
      <c r="Q984" t="s">
        <v>2040</v>
      </c>
      <c r="R984" t="s">
        <v>2041</v>
      </c>
      <c r="S984" s="7">
        <f t="shared" si="62"/>
        <v>40743.208333333336</v>
      </c>
      <c r="T984" s="8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1"/>
        <v>146</v>
      </c>
      <c r="P985">
        <f t="shared" si="60"/>
        <v>81</v>
      </c>
      <c r="Q985" t="s">
        <v>2040</v>
      </c>
      <c r="R985" t="s">
        <v>2041</v>
      </c>
      <c r="S985" s="7">
        <f t="shared" si="62"/>
        <v>43681.208333333328</v>
      </c>
      <c r="T985" s="8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1"/>
        <v>152</v>
      </c>
      <c r="P986">
        <f t="shared" si="60"/>
        <v>26.01</v>
      </c>
      <c r="Q986" t="s">
        <v>2038</v>
      </c>
      <c r="R986" t="s">
        <v>2039</v>
      </c>
      <c r="S986" s="7">
        <f t="shared" si="62"/>
        <v>43716.208333333328</v>
      </c>
      <c r="T986" s="8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1"/>
        <v>67</v>
      </c>
      <c r="P987">
        <f t="shared" si="60"/>
        <v>26</v>
      </c>
      <c r="Q987" t="s">
        <v>2034</v>
      </c>
      <c r="R987" t="s">
        <v>2035</v>
      </c>
      <c r="S987" s="7">
        <f t="shared" si="62"/>
        <v>41614.25</v>
      </c>
      <c r="T987" s="8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1"/>
        <v>40</v>
      </c>
      <c r="P988">
        <f t="shared" si="60"/>
        <v>34.17</v>
      </c>
      <c r="Q988" t="s">
        <v>2034</v>
      </c>
      <c r="R988" t="s">
        <v>2035</v>
      </c>
      <c r="S988" s="7">
        <f t="shared" si="62"/>
        <v>40638.208333333336</v>
      </c>
      <c r="T988" s="8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1"/>
        <v>217</v>
      </c>
      <c r="P989">
        <f t="shared" si="60"/>
        <v>28</v>
      </c>
      <c r="Q989" t="s">
        <v>2040</v>
      </c>
      <c r="R989" t="s">
        <v>2041</v>
      </c>
      <c r="S989" s="7">
        <f t="shared" si="62"/>
        <v>42852.208333333328</v>
      </c>
      <c r="T989" s="8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1"/>
        <v>52</v>
      </c>
      <c r="P990">
        <f t="shared" si="60"/>
        <v>76.55</v>
      </c>
      <c r="Q990" t="s">
        <v>2046</v>
      </c>
      <c r="R990" t="s">
        <v>2055</v>
      </c>
      <c r="S990" s="7">
        <f t="shared" si="62"/>
        <v>42686.25</v>
      </c>
      <c r="T990" s="8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1"/>
        <v>500</v>
      </c>
      <c r="P991">
        <f t="shared" si="60"/>
        <v>53.05</v>
      </c>
      <c r="Q991" t="s">
        <v>2046</v>
      </c>
      <c r="R991" t="s">
        <v>2058</v>
      </c>
      <c r="S991" s="7">
        <f t="shared" si="62"/>
        <v>43571.208333333328</v>
      </c>
      <c r="T991" s="8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1"/>
        <v>88</v>
      </c>
      <c r="P992">
        <f t="shared" si="60"/>
        <v>106.86</v>
      </c>
      <c r="Q992" t="s">
        <v>2040</v>
      </c>
      <c r="R992" t="s">
        <v>2043</v>
      </c>
      <c r="S992" s="7">
        <f t="shared" si="62"/>
        <v>42432.25</v>
      </c>
      <c r="T992" s="8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1"/>
        <v>113</v>
      </c>
      <c r="P993">
        <f t="shared" si="60"/>
        <v>46.02</v>
      </c>
      <c r="Q993" t="s">
        <v>2034</v>
      </c>
      <c r="R993" t="s">
        <v>2035</v>
      </c>
      <c r="S993" s="7">
        <f t="shared" si="62"/>
        <v>41907.208333333336</v>
      </c>
      <c r="T993" s="8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1"/>
        <v>427</v>
      </c>
      <c r="P994">
        <f t="shared" si="60"/>
        <v>100.17</v>
      </c>
      <c r="Q994" t="s">
        <v>2040</v>
      </c>
      <c r="R994" t="s">
        <v>2043</v>
      </c>
      <c r="S994" s="7">
        <f t="shared" si="62"/>
        <v>43227.208333333328</v>
      </c>
      <c r="T994" s="8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1"/>
        <v>78</v>
      </c>
      <c r="P995">
        <f t="shared" si="60"/>
        <v>101.44</v>
      </c>
      <c r="Q995" t="s">
        <v>2053</v>
      </c>
      <c r="R995" t="s">
        <v>2054</v>
      </c>
      <c r="S995" s="7">
        <f t="shared" si="62"/>
        <v>42362.25</v>
      </c>
      <c r="T995" s="8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1"/>
        <v>52</v>
      </c>
      <c r="P996">
        <f t="shared" si="60"/>
        <v>87.97</v>
      </c>
      <c r="Q996" t="s">
        <v>2046</v>
      </c>
      <c r="R996" t="s">
        <v>2058</v>
      </c>
      <c r="S996" s="7">
        <f t="shared" si="62"/>
        <v>41929.208333333336</v>
      </c>
      <c r="T996" s="8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1"/>
        <v>157</v>
      </c>
      <c r="P997">
        <f t="shared" si="60"/>
        <v>75</v>
      </c>
      <c r="Q997" t="s">
        <v>2032</v>
      </c>
      <c r="R997" t="s">
        <v>2033</v>
      </c>
      <c r="S997" s="7">
        <f t="shared" si="62"/>
        <v>43408.208333333328</v>
      </c>
      <c r="T997" s="8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1"/>
        <v>73</v>
      </c>
      <c r="P998">
        <f t="shared" si="60"/>
        <v>42.98</v>
      </c>
      <c r="Q998" t="s">
        <v>2038</v>
      </c>
      <c r="R998" t="s">
        <v>2039</v>
      </c>
      <c r="S998" s="7">
        <f t="shared" si="62"/>
        <v>41276.25</v>
      </c>
      <c r="T998" s="8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1"/>
        <v>61</v>
      </c>
      <c r="P999">
        <f t="shared" si="60"/>
        <v>33.119999999999997</v>
      </c>
      <c r="Q999" t="s">
        <v>2038</v>
      </c>
      <c r="R999" t="s">
        <v>2039</v>
      </c>
      <c r="S999" s="7">
        <f t="shared" si="62"/>
        <v>41659.25</v>
      </c>
      <c r="T999" s="8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1"/>
        <v>57</v>
      </c>
      <c r="P1000">
        <f t="shared" si="60"/>
        <v>101.13</v>
      </c>
      <c r="Q1000" t="s">
        <v>2034</v>
      </c>
      <c r="R1000" t="s">
        <v>2044</v>
      </c>
      <c r="S1000" s="7">
        <f t="shared" si="62"/>
        <v>40220.25</v>
      </c>
      <c r="T1000" s="8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1"/>
        <v>57</v>
      </c>
      <c r="P1001">
        <f t="shared" si="60"/>
        <v>55.99</v>
      </c>
      <c r="Q1001" t="s">
        <v>2032</v>
      </c>
      <c r="R1001" t="s">
        <v>2033</v>
      </c>
      <c r="S1001" s="7">
        <f t="shared" si="62"/>
        <v>42550.208333333328</v>
      </c>
      <c r="T1001" s="8">
        <f t="shared" si="63"/>
        <v>42557.208333333328</v>
      </c>
    </row>
  </sheetData>
  <autoFilter ref="A1:T1001" xr:uid="{00000000-0001-0000-0000-000000000000}"/>
  <conditionalFormatting sqref="F1:F1048576">
    <cfRule type="cellIs" dxfId="43" priority="2" operator="equal">
      <formula>"live"</formula>
    </cfRule>
    <cfRule type="cellIs" dxfId="42" priority="3" operator="equal">
      <formula>"canceled"</formula>
    </cfRule>
    <cfRule type="cellIs" dxfId="41" priority="4" operator="equal">
      <formula>"failed"</formula>
    </cfRule>
    <cfRule type="cellIs" dxfId="4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5424-02E1-4B2C-914C-FB2467D54D9C}">
  <dimension ref="A1:L566"/>
  <sheetViews>
    <sheetView topLeftCell="E1" zoomScaleNormal="100" workbookViewId="0">
      <selection activeCell="N43" sqref="N43"/>
    </sheetView>
  </sheetViews>
  <sheetFormatPr defaultRowHeight="15.75" x14ac:dyDescent="0.25"/>
  <cols>
    <col min="1" max="1" width="14.75" customWidth="1"/>
    <col min="2" max="2" width="13" bestFit="1" customWidth="1"/>
    <col min="3" max="3" width="9" customWidth="1"/>
    <col min="4" max="4" width="14.75" customWidth="1"/>
    <col min="5" max="5" width="13" bestFit="1" customWidth="1"/>
    <col min="12" max="12" width="17.125" customWidth="1"/>
    <col min="18" max="18" width="10.25" customWidth="1"/>
  </cols>
  <sheetData>
    <row r="1" spans="1:12" x14ac:dyDescent="0.25">
      <c r="A1" s="1" t="s">
        <v>2106</v>
      </c>
      <c r="B1" s="1" t="s">
        <v>2107</v>
      </c>
      <c r="D1" s="1" t="s">
        <v>2106</v>
      </c>
      <c r="E1" s="1" t="s">
        <v>2107</v>
      </c>
    </row>
    <row r="2" spans="1:12" x14ac:dyDescent="0.25">
      <c r="A2" t="s">
        <v>20</v>
      </c>
      <c r="B2">
        <v>158</v>
      </c>
      <c r="C2">
        <f>_xlfn.NORM.DIST(B2,$G$5,$L$5,0)</f>
        <v>2.7122160648285426E-4</v>
      </c>
      <c r="D2" t="s">
        <v>14</v>
      </c>
      <c r="E2">
        <v>0</v>
      </c>
      <c r="F2">
        <f>_xlfn.NORM.DIST(E2,$G$25,$L$25,FALSE)</f>
        <v>3.4501489470727619E-4</v>
      </c>
    </row>
    <row r="3" spans="1:12" x14ac:dyDescent="0.25">
      <c r="A3" t="s">
        <v>20</v>
      </c>
      <c r="B3">
        <v>1425</v>
      </c>
      <c r="C3">
        <f>_xlfn.NORM.DIST(B3,$G$5,$L$5,0)</f>
        <v>2.8431128986233811E-4</v>
      </c>
      <c r="D3" t="s">
        <v>14</v>
      </c>
      <c r="E3">
        <v>24</v>
      </c>
      <c r="F3">
        <f>_xlfn.NORM.DIST(E3,$G$25,$L$25,FALSE)</f>
        <v>3.5020752249571418E-4</v>
      </c>
      <c r="G3" s="13" t="s">
        <v>2114</v>
      </c>
      <c r="H3" s="13"/>
      <c r="I3" s="13"/>
      <c r="J3" s="13"/>
      <c r="K3" s="13"/>
      <c r="L3" s="13"/>
    </row>
    <row r="4" spans="1:12" x14ac:dyDescent="0.25">
      <c r="A4" t="s">
        <v>20</v>
      </c>
      <c r="B4">
        <v>174</v>
      </c>
      <c r="C4">
        <f>_xlfn.NORM.DIST(B4,$G$5,$L$5,0)</f>
        <v>2.7308231649290747E-4</v>
      </c>
      <c r="D4" t="s">
        <v>14</v>
      </c>
      <c r="E4">
        <v>53</v>
      </c>
      <c r="F4">
        <f>_xlfn.NORM.DIST(E4,$G$25,$L$25,FALSE)</f>
        <v>3.5628909309730122E-4</v>
      </c>
      <c r="G4" s="14" t="s">
        <v>2108</v>
      </c>
      <c r="H4" s="14" t="s">
        <v>2109</v>
      </c>
      <c r="I4" s="14" t="s">
        <v>2110</v>
      </c>
      <c r="J4" s="14" t="s">
        <v>2111</v>
      </c>
      <c r="K4" s="14" t="s">
        <v>2112</v>
      </c>
      <c r="L4" s="14" t="s">
        <v>2115</v>
      </c>
    </row>
    <row r="5" spans="1:12" x14ac:dyDescent="0.25">
      <c r="A5" t="s">
        <v>20</v>
      </c>
      <c r="B5">
        <v>227</v>
      </c>
      <c r="C5">
        <f>_xlfn.NORM.DIST(B5,$G$5,$L$5,0)</f>
        <v>2.7901920205375158E-4</v>
      </c>
      <c r="D5" t="s">
        <v>14</v>
      </c>
      <c r="E5">
        <v>18</v>
      </c>
      <c r="F5">
        <f>_xlfn.NORM.DIST(E5,$G$25,$L$25,FALSE)</f>
        <v>3.4892252906130425E-4</v>
      </c>
      <c r="G5" s="14">
        <f>AVERAGE(B2:B566)</f>
        <v>851.14690265486729</v>
      </c>
      <c r="H5" s="14">
        <f>MEDIAN(B2:B566)</f>
        <v>201</v>
      </c>
      <c r="I5" s="14">
        <f>MIN(B2:B566)</f>
        <v>16</v>
      </c>
      <c r="J5" s="14">
        <f>MAX(B2:B566)</f>
        <v>7295</v>
      </c>
      <c r="K5" s="14">
        <f>_xlfn.VAR.P(B2:B566)</f>
        <v>1603373.7324019109</v>
      </c>
      <c r="L5" s="14">
        <f>_xlfn.STDEV.P(B2:B566)</f>
        <v>1266.2439466397898</v>
      </c>
    </row>
    <row r="6" spans="1:12" x14ac:dyDescent="0.25">
      <c r="A6" t="s">
        <v>20</v>
      </c>
      <c r="B6">
        <v>220</v>
      </c>
      <c r="C6">
        <f>_xlfn.NORM.DIST(B6,$G$5,$L$5,0)</f>
        <v>2.7825568652934594E-4</v>
      </c>
      <c r="D6" t="s">
        <v>14</v>
      </c>
      <c r="E6">
        <v>44</v>
      </c>
      <c r="F6">
        <f>_xlfn.NORM.DIST(E6,$G$25,$L$25,FALSE)</f>
        <v>3.5442510315133405E-4</v>
      </c>
    </row>
    <row r="7" spans="1:12" x14ac:dyDescent="0.25">
      <c r="A7" t="s">
        <v>20</v>
      </c>
      <c r="B7">
        <v>98</v>
      </c>
      <c r="C7">
        <f>_xlfn.NORM.DIST(B7,$G$5,$L$5,0)</f>
        <v>2.6398050988152462E-4</v>
      </c>
      <c r="D7" t="s">
        <v>14</v>
      </c>
      <c r="E7">
        <v>27</v>
      </c>
      <c r="F7">
        <f>_xlfn.NORM.DIST(E7,$G$25,$L$25,FALSE)</f>
        <v>3.5084665320576447E-4</v>
      </c>
    </row>
    <row r="8" spans="1:12" x14ac:dyDescent="0.25">
      <c r="A8" t="s">
        <v>20</v>
      </c>
      <c r="B8">
        <v>100</v>
      </c>
      <c r="C8">
        <f>_xlfn.NORM.DIST(B8,$G$5,$L$5,0)</f>
        <v>2.642282940248234E-4</v>
      </c>
      <c r="D8" t="s">
        <v>14</v>
      </c>
      <c r="E8">
        <v>55</v>
      </c>
      <c r="F8">
        <f>_xlfn.NORM.DIST(E8,$G$25,$L$25,FALSE)</f>
        <v>3.5670038492318496E-4</v>
      </c>
    </row>
    <row r="9" spans="1:12" x14ac:dyDescent="0.25">
      <c r="A9" t="s">
        <v>20</v>
      </c>
      <c r="B9">
        <v>1249</v>
      </c>
      <c r="C9">
        <f>_xlfn.NORM.DIST(B9,$G$5,$L$5,0)</f>
        <v>2.9988561422202633E-4</v>
      </c>
      <c r="D9" t="s">
        <v>14</v>
      </c>
      <c r="E9">
        <v>200</v>
      </c>
      <c r="F9">
        <f>_xlfn.NORM.DIST(E9,$G$25,$L$25,FALSE)</f>
        <v>3.8336048764493346E-4</v>
      </c>
    </row>
    <row r="10" spans="1:12" x14ac:dyDescent="0.25">
      <c r="A10" t="s">
        <v>20</v>
      </c>
      <c r="B10">
        <v>1396</v>
      </c>
      <c r="C10">
        <f>_xlfn.NORM.DIST(B10,$G$5,$L$5,0)</f>
        <v>2.8720225000870614E-4</v>
      </c>
      <c r="D10" t="s">
        <v>14</v>
      </c>
      <c r="E10">
        <v>452</v>
      </c>
      <c r="F10">
        <f>_xlfn.NORM.DIST(E10,$G$25,$L$25,FALSE)</f>
        <v>4.1156472555694743E-4</v>
      </c>
    </row>
    <row r="11" spans="1:12" x14ac:dyDescent="0.25">
      <c r="A11" t="s">
        <v>20</v>
      </c>
      <c r="B11">
        <v>890</v>
      </c>
      <c r="C11">
        <f>_xlfn.NORM.DIST(B11,$G$5,$L$5,0)</f>
        <v>3.1491129747862015E-4</v>
      </c>
      <c r="D11" t="s">
        <v>14</v>
      </c>
      <c r="E11">
        <v>674</v>
      </c>
      <c r="F11">
        <f>_xlfn.NORM.DIST(E11,$G$25,$L$25,FALSE)</f>
        <v>4.1381299360732419E-4</v>
      </c>
    </row>
    <row r="12" spans="1:12" x14ac:dyDescent="0.25">
      <c r="A12" t="s">
        <v>20</v>
      </c>
      <c r="B12">
        <v>142</v>
      </c>
      <c r="C12">
        <f>_xlfn.NORM.DIST(B12,$G$5,$L$5,0)</f>
        <v>2.693305692036654E-4</v>
      </c>
      <c r="D12" t="s">
        <v>14</v>
      </c>
      <c r="E12">
        <v>558</v>
      </c>
      <c r="F12">
        <f>_xlfn.NORM.DIST(E12,$G$25,$L$25,FALSE)</f>
        <v>4.1539867553932547E-4</v>
      </c>
    </row>
    <row r="13" spans="1:12" x14ac:dyDescent="0.25">
      <c r="A13" t="s">
        <v>20</v>
      </c>
      <c r="B13">
        <v>2673</v>
      </c>
      <c r="C13">
        <f>_xlfn.NORM.DIST(B13,$G$5,$L$5,0)</f>
        <v>1.1191171148296375E-4</v>
      </c>
      <c r="D13" t="s">
        <v>14</v>
      </c>
      <c r="E13">
        <v>15</v>
      </c>
      <c r="F13">
        <f>_xlfn.NORM.DIST(E13,$G$25,$L$25,FALSE)</f>
        <v>3.482766996430777E-4</v>
      </c>
    </row>
    <row r="14" spans="1:12" x14ac:dyDescent="0.25">
      <c r="A14" t="s">
        <v>20</v>
      </c>
      <c r="B14">
        <v>163</v>
      </c>
      <c r="C14">
        <f>_xlfn.NORM.DIST(B14,$G$5,$L$5,0)</f>
        <v>2.7180637415169328E-4</v>
      </c>
      <c r="D14" t="s">
        <v>14</v>
      </c>
      <c r="E14">
        <v>2307</v>
      </c>
      <c r="F14">
        <f>_xlfn.NORM.DIST(E14,$G$25,$L$25,FALSE)</f>
        <v>8.3261679532065818E-5</v>
      </c>
    </row>
    <row r="15" spans="1:12" x14ac:dyDescent="0.25">
      <c r="A15" t="s">
        <v>20</v>
      </c>
      <c r="B15">
        <v>2220</v>
      </c>
      <c r="C15">
        <f>_xlfn.NORM.DIST(B15,$G$5,$L$5,0)</f>
        <v>1.7564136302261651E-4</v>
      </c>
      <c r="D15" t="s">
        <v>14</v>
      </c>
      <c r="E15">
        <v>88</v>
      </c>
      <c r="F15">
        <f>_xlfn.NORM.DIST(E15,$G$25,$L$25,FALSE)</f>
        <v>3.6332790888304281E-4</v>
      </c>
    </row>
    <row r="16" spans="1:12" x14ac:dyDescent="0.25">
      <c r="A16" t="s">
        <v>20</v>
      </c>
      <c r="B16">
        <v>1606</v>
      </c>
      <c r="C16">
        <f>_xlfn.NORM.DIST(B16,$G$5,$L$5,0)</f>
        <v>2.6376878942880932E-4</v>
      </c>
      <c r="D16" t="s">
        <v>14</v>
      </c>
      <c r="E16">
        <v>48</v>
      </c>
      <c r="F16">
        <f>_xlfn.NORM.DIST(E16,$G$25,$L$25,FALSE)</f>
        <v>3.5525619102089824E-4</v>
      </c>
    </row>
    <row r="17" spans="1:12" x14ac:dyDescent="0.25">
      <c r="A17" t="s">
        <v>20</v>
      </c>
      <c r="B17">
        <v>129</v>
      </c>
      <c r="C17">
        <f>_xlfn.NORM.DIST(B17,$G$5,$L$5,0)</f>
        <v>2.6777233164627337E-4</v>
      </c>
      <c r="D17" t="s">
        <v>14</v>
      </c>
      <c r="E17">
        <v>1</v>
      </c>
      <c r="F17">
        <f>_xlfn.NORM.DIST(E17,$G$25,$L$25,FALSE)</f>
        <v>3.4523401707029774E-4</v>
      </c>
    </row>
    <row r="18" spans="1:12" x14ac:dyDescent="0.25">
      <c r="A18" t="s">
        <v>20</v>
      </c>
      <c r="B18">
        <v>226</v>
      </c>
      <c r="C18">
        <f>_xlfn.NORM.DIST(B18,$G$5,$L$5,0)</f>
        <v>2.7891052213008195E-4</v>
      </c>
      <c r="D18" t="s">
        <v>14</v>
      </c>
      <c r="E18">
        <v>1467</v>
      </c>
      <c r="F18">
        <f>_xlfn.NORM.DIST(E18,$G$25,$L$25,FALSE)</f>
        <v>2.726472549728331E-4</v>
      </c>
    </row>
    <row r="19" spans="1:12" x14ac:dyDescent="0.25">
      <c r="A19" t="s">
        <v>20</v>
      </c>
      <c r="B19">
        <v>5419</v>
      </c>
      <c r="C19">
        <f>_xlfn.NORM.DIST(B19,$G$5,$L$5,0)</f>
        <v>4.7051898260466015E-7</v>
      </c>
      <c r="D19" t="s">
        <v>14</v>
      </c>
      <c r="E19">
        <v>75</v>
      </c>
      <c r="F19">
        <f>_xlfn.NORM.DIST(E19,$G$25,$L$25,FALSE)</f>
        <v>3.6075337704939378E-4</v>
      </c>
    </row>
    <row r="20" spans="1:12" x14ac:dyDescent="0.25">
      <c r="A20" t="s">
        <v>20</v>
      </c>
      <c r="B20">
        <v>165</v>
      </c>
      <c r="C20">
        <f>_xlfn.NORM.DIST(B20,$G$5,$L$5,0)</f>
        <v>2.7203944641718877E-4</v>
      </c>
      <c r="D20" t="s">
        <v>14</v>
      </c>
      <c r="E20">
        <v>120</v>
      </c>
      <c r="F20">
        <f>_xlfn.NORM.DIST(E20,$G$25,$L$25,FALSE)</f>
        <v>3.6945500953983602E-4</v>
      </c>
    </row>
    <row r="21" spans="1:12" x14ac:dyDescent="0.25">
      <c r="A21" t="s">
        <v>20</v>
      </c>
      <c r="B21">
        <v>1965</v>
      </c>
      <c r="C21">
        <f>_xlfn.NORM.DIST(B21,$G$5,$L$5,0)</f>
        <v>2.1397700805695231E-4</v>
      </c>
      <c r="D21" t="s">
        <v>14</v>
      </c>
      <c r="E21">
        <v>2253</v>
      </c>
      <c r="F21">
        <f>_xlfn.NORM.DIST(E21,$G$25,$L$25,FALSE)</f>
        <v>9.1952440267547533E-5</v>
      </c>
    </row>
    <row r="22" spans="1:12" x14ac:dyDescent="0.25">
      <c r="A22" t="s">
        <v>20</v>
      </c>
      <c r="B22">
        <v>16</v>
      </c>
      <c r="C22">
        <f>_xlfn.NORM.DIST(B22,$G$5,$L$5,0)</f>
        <v>2.5347390636345715E-4</v>
      </c>
      <c r="D22" t="s">
        <v>14</v>
      </c>
      <c r="E22">
        <v>5</v>
      </c>
      <c r="F22">
        <f>_xlfn.NORM.DIST(E22,$G$25,$L$25,FALSE)</f>
        <v>3.4610814343700942E-4</v>
      </c>
    </row>
    <row r="23" spans="1:12" x14ac:dyDescent="0.25">
      <c r="A23" t="s">
        <v>20</v>
      </c>
      <c r="B23">
        <v>107</v>
      </c>
      <c r="C23">
        <f>_xlfn.NORM.DIST(B23,$G$5,$L$5,0)</f>
        <v>2.6509216346723218E-4</v>
      </c>
      <c r="D23" t="s">
        <v>14</v>
      </c>
      <c r="E23">
        <v>38</v>
      </c>
      <c r="F23">
        <f>_xlfn.NORM.DIST(E23,$G$25,$L$25,FALSE)</f>
        <v>3.5317061845262194E-4</v>
      </c>
      <c r="G23" s="15" t="s">
        <v>2113</v>
      </c>
      <c r="H23" s="15"/>
      <c r="I23" s="15"/>
      <c r="J23" s="15"/>
      <c r="K23" s="15"/>
      <c r="L23" s="15"/>
    </row>
    <row r="24" spans="1:12" x14ac:dyDescent="0.25">
      <c r="A24" t="s">
        <v>20</v>
      </c>
      <c r="B24">
        <v>134</v>
      </c>
      <c r="C24">
        <f>_xlfn.NORM.DIST(B24,$G$5,$L$5,0)</f>
        <v>2.6837393161638405E-4</v>
      </c>
      <c r="D24" t="s">
        <v>14</v>
      </c>
      <c r="E24">
        <v>12</v>
      </c>
      <c r="F24">
        <f>_xlfn.NORM.DIST(E24,$G$25,$L$25,FALSE)</f>
        <v>3.4762867068556194E-4</v>
      </c>
      <c r="G24" s="14" t="s">
        <v>2108</v>
      </c>
      <c r="H24" s="14" t="s">
        <v>2109</v>
      </c>
      <c r="I24" s="14" t="s">
        <v>2110</v>
      </c>
      <c r="J24" s="14" t="s">
        <v>2111</v>
      </c>
      <c r="K24" s="14" t="s">
        <v>2112</v>
      </c>
      <c r="L24" s="14" t="s">
        <v>2115</v>
      </c>
    </row>
    <row r="25" spans="1:12" x14ac:dyDescent="0.25">
      <c r="A25" t="s">
        <v>20</v>
      </c>
      <c r="B25">
        <v>198</v>
      </c>
      <c r="C25">
        <f>_xlfn.NORM.DIST(B25,$G$5,$L$5,0)</f>
        <v>2.7581476122152672E-4</v>
      </c>
      <c r="D25" t="s">
        <v>14</v>
      </c>
      <c r="E25">
        <v>1684</v>
      </c>
      <c r="F25">
        <f>_xlfn.NORM.DIST(E25,$G$25,$L$25,FALSE)</f>
        <v>2.1596020395695897E-4</v>
      </c>
      <c r="G25" s="14">
        <f>AVERAGE(E2:E365)</f>
        <v>585.61538461538464</v>
      </c>
      <c r="H25" s="14">
        <f>MEDIAN(E2:E365)</f>
        <v>114.5</v>
      </c>
      <c r="I25" s="14">
        <f>MIN(E2:E365)</f>
        <v>0</v>
      </c>
      <c r="J25" s="14">
        <f>MAX(E2:E365)</f>
        <v>6080</v>
      </c>
      <c r="K25" s="14">
        <f>_xlfn.VAR.P(E2:E365)</f>
        <v>921574.68174133555</v>
      </c>
      <c r="L25" s="14">
        <f>_xlfn.STDEV.P(E2:E365)</f>
        <v>959.98681331637863</v>
      </c>
    </row>
    <row r="26" spans="1:12" x14ac:dyDescent="0.25">
      <c r="A26" t="s">
        <v>20</v>
      </c>
      <c r="B26">
        <v>111</v>
      </c>
      <c r="C26">
        <f>_xlfn.NORM.DIST(B26,$G$5,$L$5,0)</f>
        <v>2.6558342651458868E-4</v>
      </c>
      <c r="D26" t="s">
        <v>14</v>
      </c>
      <c r="E26">
        <v>56</v>
      </c>
      <c r="F26">
        <f>_xlfn.NORM.DIST(E26,$G$25,$L$25,FALSE)</f>
        <v>3.5690562792900472E-4</v>
      </c>
    </row>
    <row r="27" spans="1:12" x14ac:dyDescent="0.25">
      <c r="A27" t="s">
        <v>20</v>
      </c>
      <c r="B27">
        <v>222</v>
      </c>
      <c r="C27">
        <f>_xlfn.NORM.DIST(B27,$G$5,$L$5,0)</f>
        <v>2.7847448877765032E-4</v>
      </c>
      <c r="D27" t="s">
        <v>14</v>
      </c>
      <c r="E27">
        <v>838</v>
      </c>
      <c r="F27">
        <f>_xlfn.NORM.DIST(E27,$G$25,$L$25,FALSE)</f>
        <v>4.0145407913337643E-4</v>
      </c>
    </row>
    <row r="28" spans="1:12" x14ac:dyDescent="0.25">
      <c r="A28" t="s">
        <v>20</v>
      </c>
      <c r="B28">
        <v>6212</v>
      </c>
      <c r="C28">
        <f>_xlfn.NORM.DIST(B28,$G$5,$L$5,0)</f>
        <v>4.03889390551885E-8</v>
      </c>
      <c r="D28" t="s">
        <v>14</v>
      </c>
      <c r="E28">
        <v>1000</v>
      </c>
      <c r="F28">
        <f>_xlfn.NORM.DIST(E28,$G$25,$L$25,FALSE)</f>
        <v>3.7860323340817899E-4</v>
      </c>
    </row>
    <row r="29" spans="1:12" x14ac:dyDescent="0.25">
      <c r="A29" t="s">
        <v>20</v>
      </c>
      <c r="B29">
        <v>98</v>
      </c>
      <c r="C29">
        <f>_xlfn.NORM.DIST(B29,$G$5,$L$5,0)</f>
        <v>2.6398050988152462E-4</v>
      </c>
      <c r="D29" t="s">
        <v>14</v>
      </c>
      <c r="E29">
        <v>1482</v>
      </c>
      <c r="F29">
        <f>_xlfn.NORM.DIST(E29,$G$25,$L$25,FALSE)</f>
        <v>2.6873101440408066E-4</v>
      </c>
    </row>
    <row r="30" spans="1:12" x14ac:dyDescent="0.25">
      <c r="A30" t="s">
        <v>20</v>
      </c>
      <c r="B30">
        <v>92</v>
      </c>
      <c r="C30">
        <f>_xlfn.NORM.DIST(B30,$G$5,$L$5,0)</f>
        <v>2.6323461052016615E-4</v>
      </c>
      <c r="D30" t="s">
        <v>14</v>
      </c>
      <c r="E30">
        <v>106</v>
      </c>
      <c r="F30">
        <f>_xlfn.NORM.DIST(E30,$G$25,$L$25,FALSE)</f>
        <v>3.6681193872474028E-4</v>
      </c>
    </row>
    <row r="31" spans="1:12" x14ac:dyDescent="0.25">
      <c r="A31" t="s">
        <v>20</v>
      </c>
      <c r="B31">
        <v>149</v>
      </c>
      <c r="C31">
        <f>_xlfn.NORM.DIST(B31,$G$5,$L$5,0)</f>
        <v>2.7016157777521449E-4</v>
      </c>
      <c r="D31" t="s">
        <v>14</v>
      </c>
      <c r="E31">
        <v>679</v>
      </c>
      <c r="F31">
        <f>_xlfn.NORM.DIST(E31,$G$25,$L$25,FALSE)</f>
        <v>4.1360899514367654E-4</v>
      </c>
    </row>
    <row r="32" spans="1:12" x14ac:dyDescent="0.25">
      <c r="A32" t="s">
        <v>20</v>
      </c>
      <c r="B32">
        <v>2431</v>
      </c>
      <c r="C32">
        <f>_xlfn.NORM.DIST(B32,$G$5,$L$5,0)</f>
        <v>1.4466532931702416E-4</v>
      </c>
      <c r="D32" t="s">
        <v>14</v>
      </c>
      <c r="E32">
        <v>1220</v>
      </c>
      <c r="F32">
        <f>_xlfn.NORM.DIST(E32,$G$25,$L$25,FALSE)</f>
        <v>3.3405535775963055E-4</v>
      </c>
    </row>
    <row r="33" spans="1:6" x14ac:dyDescent="0.25">
      <c r="A33" t="s">
        <v>20</v>
      </c>
      <c r="B33">
        <v>303</v>
      </c>
      <c r="C33">
        <f>_xlfn.NORM.DIST(B33,$G$5,$L$5,0)</f>
        <v>2.8687999668705106E-4</v>
      </c>
      <c r="D33" t="s">
        <v>14</v>
      </c>
      <c r="E33">
        <v>1</v>
      </c>
      <c r="F33">
        <f>_xlfn.NORM.DIST(E33,$G$25,$L$25,FALSE)</f>
        <v>3.4523401707029774E-4</v>
      </c>
    </row>
    <row r="34" spans="1:6" x14ac:dyDescent="0.25">
      <c r="A34" t="s">
        <v>20</v>
      </c>
      <c r="B34">
        <v>209</v>
      </c>
      <c r="C34">
        <f>_xlfn.NORM.DIST(B34,$G$5,$L$5,0)</f>
        <v>2.7704298897200257E-4</v>
      </c>
      <c r="D34" t="s">
        <v>14</v>
      </c>
      <c r="E34">
        <v>37</v>
      </c>
      <c r="F34">
        <f>_xlfn.NORM.DIST(E34,$G$25,$L$25,FALSE)</f>
        <v>3.5296062929129565E-4</v>
      </c>
    </row>
    <row r="35" spans="1:6" x14ac:dyDescent="0.25">
      <c r="A35" t="s">
        <v>20</v>
      </c>
      <c r="B35">
        <v>131</v>
      </c>
      <c r="C35">
        <f>_xlfn.NORM.DIST(B35,$G$5,$L$5,0)</f>
        <v>2.6801331110283636E-4</v>
      </c>
      <c r="D35" t="s">
        <v>14</v>
      </c>
      <c r="E35">
        <v>60</v>
      </c>
      <c r="F35">
        <f>_xlfn.NORM.DIST(E35,$G$25,$L$25,FALSE)</f>
        <v>3.5772389990603289E-4</v>
      </c>
    </row>
    <row r="36" spans="1:6" x14ac:dyDescent="0.25">
      <c r="A36" t="s">
        <v>20</v>
      </c>
      <c r="B36">
        <v>164</v>
      </c>
      <c r="C36">
        <f>_xlfn.NORM.DIST(B36,$G$5,$L$5,0)</f>
        <v>2.7192297011000835E-4</v>
      </c>
      <c r="D36" t="s">
        <v>14</v>
      </c>
      <c r="E36">
        <v>296</v>
      </c>
      <c r="F36">
        <f>_xlfn.NORM.DIST(E36,$G$25,$L$25,FALSE)</f>
        <v>3.9708287137363171E-4</v>
      </c>
    </row>
    <row r="37" spans="1:6" x14ac:dyDescent="0.25">
      <c r="A37" t="s">
        <v>20</v>
      </c>
      <c r="B37">
        <v>201</v>
      </c>
      <c r="C37">
        <f>_xlfn.NORM.DIST(B37,$G$5,$L$5,0)</f>
        <v>2.7615125816082999E-4</v>
      </c>
      <c r="D37" t="s">
        <v>14</v>
      </c>
      <c r="E37">
        <v>3304</v>
      </c>
      <c r="F37">
        <f>_xlfn.NORM.DIST(E37,$G$25,$L$25,FALSE)</f>
        <v>7.5414891173528213E-6</v>
      </c>
    </row>
    <row r="38" spans="1:6" x14ac:dyDescent="0.25">
      <c r="A38" t="s">
        <v>20</v>
      </c>
      <c r="B38">
        <v>211</v>
      </c>
      <c r="C38">
        <f>_xlfn.NORM.DIST(B38,$G$5,$L$5,0)</f>
        <v>2.772646419744031E-4</v>
      </c>
      <c r="D38" t="s">
        <v>14</v>
      </c>
      <c r="E38">
        <v>73</v>
      </c>
      <c r="F38">
        <f>_xlfn.NORM.DIST(E38,$G$25,$L$25,FALSE)</f>
        <v>3.6035305235229041E-4</v>
      </c>
    </row>
    <row r="39" spans="1:6" x14ac:dyDescent="0.25">
      <c r="A39" t="s">
        <v>20</v>
      </c>
      <c r="B39">
        <v>128</v>
      </c>
      <c r="C39">
        <f>_xlfn.NORM.DIST(B39,$G$5,$L$5,0)</f>
        <v>2.676516727867568E-4</v>
      </c>
      <c r="D39" t="s">
        <v>14</v>
      </c>
      <c r="E39">
        <v>3387</v>
      </c>
      <c r="F39">
        <f>_xlfn.NORM.DIST(E39,$G$25,$L$25,FALSE)</f>
        <v>5.8817569183175687E-6</v>
      </c>
    </row>
    <row r="40" spans="1:6" x14ac:dyDescent="0.25">
      <c r="A40" t="s">
        <v>20</v>
      </c>
      <c r="B40">
        <v>1600</v>
      </c>
      <c r="C40">
        <f>_xlfn.NORM.DIST(B40,$G$5,$L$5,0)</f>
        <v>2.6451195225204674E-4</v>
      </c>
      <c r="D40" t="s">
        <v>14</v>
      </c>
      <c r="E40">
        <v>662</v>
      </c>
      <c r="F40">
        <f>_xlfn.NORM.DIST(E40,$G$25,$L$25,FALSE)</f>
        <v>4.1425714795487818E-4</v>
      </c>
    </row>
    <row r="41" spans="1:6" x14ac:dyDescent="0.25">
      <c r="A41" t="s">
        <v>20</v>
      </c>
      <c r="B41">
        <v>249</v>
      </c>
      <c r="C41">
        <f>_xlfn.NORM.DIST(B41,$G$5,$L$5,0)</f>
        <v>2.8137650117689134E-4</v>
      </c>
      <c r="D41" t="s">
        <v>14</v>
      </c>
      <c r="E41">
        <v>774</v>
      </c>
      <c r="F41">
        <f>_xlfn.NORM.DIST(E41,$G$25,$L$25,FALSE)</f>
        <v>4.0764555586751526E-4</v>
      </c>
    </row>
    <row r="42" spans="1:6" x14ac:dyDescent="0.25">
      <c r="A42" t="s">
        <v>20</v>
      </c>
      <c r="B42">
        <v>236</v>
      </c>
      <c r="C42">
        <f>_xlfn.NORM.DIST(B42,$G$5,$L$5,0)</f>
        <v>2.7999137071406215E-4</v>
      </c>
      <c r="D42" t="s">
        <v>14</v>
      </c>
      <c r="E42">
        <v>672</v>
      </c>
      <c r="F42">
        <f>_xlfn.NORM.DIST(E42,$G$25,$L$25,FALSE)</f>
        <v>4.1389147735700131E-4</v>
      </c>
    </row>
    <row r="43" spans="1:6" x14ac:dyDescent="0.25">
      <c r="A43" t="s">
        <v>20</v>
      </c>
      <c r="B43">
        <v>4065</v>
      </c>
      <c r="C43">
        <f>_xlfn.NORM.DIST(B43,$G$5,$L$5,0)</f>
        <v>1.2575962765614655E-5</v>
      </c>
      <c r="D43" t="s">
        <v>14</v>
      </c>
      <c r="E43">
        <v>940</v>
      </c>
      <c r="F43">
        <f>_xlfn.NORM.DIST(E43,$G$25,$L$25,FALSE)</f>
        <v>3.8819760714649737E-4</v>
      </c>
    </row>
    <row r="44" spans="1:6" x14ac:dyDescent="0.25">
      <c r="A44" t="s">
        <v>20</v>
      </c>
      <c r="B44">
        <v>246</v>
      </c>
      <c r="C44">
        <f>_xlfn.NORM.DIST(B44,$G$5,$L$5,0)</f>
        <v>2.8105887809405623E-4</v>
      </c>
      <c r="D44" t="s">
        <v>14</v>
      </c>
      <c r="E44">
        <v>117</v>
      </c>
      <c r="F44">
        <f>_xlfn.NORM.DIST(E44,$G$25,$L$25,FALSE)</f>
        <v>3.6889364329032159E-4</v>
      </c>
    </row>
    <row r="45" spans="1:6" x14ac:dyDescent="0.25">
      <c r="A45" t="s">
        <v>20</v>
      </c>
      <c r="B45">
        <v>2475</v>
      </c>
      <c r="C45">
        <f>_xlfn.NORM.DIST(B45,$G$5,$L$5,0)</f>
        <v>1.3844383646700601E-4</v>
      </c>
      <c r="D45" t="s">
        <v>14</v>
      </c>
      <c r="E45">
        <v>115</v>
      </c>
      <c r="F45">
        <f>_xlfn.NORM.DIST(E45,$G$25,$L$25,FALSE)</f>
        <v>3.6851787367550245E-4</v>
      </c>
    </row>
    <row r="46" spans="1:6" x14ac:dyDescent="0.25">
      <c r="A46" t="s">
        <v>20</v>
      </c>
      <c r="B46">
        <v>76</v>
      </c>
      <c r="C46">
        <f>_xlfn.NORM.DIST(B46,$G$5,$L$5,0)</f>
        <v>2.6122715712313194E-4</v>
      </c>
      <c r="D46" t="s">
        <v>14</v>
      </c>
      <c r="E46">
        <v>326</v>
      </c>
      <c r="F46">
        <f>_xlfn.NORM.DIST(E46,$G$25,$L$25,FALSE)</f>
        <v>4.0064852687908705E-4</v>
      </c>
    </row>
    <row r="47" spans="1:6" x14ac:dyDescent="0.25">
      <c r="A47" t="s">
        <v>20</v>
      </c>
      <c r="B47">
        <v>54</v>
      </c>
      <c r="C47">
        <f>_xlfn.NORM.DIST(B47,$G$5,$L$5,0)</f>
        <v>2.5842450151127017E-4</v>
      </c>
      <c r="D47" t="s">
        <v>14</v>
      </c>
      <c r="E47">
        <v>1</v>
      </c>
      <c r="F47">
        <f>_xlfn.NORM.DIST(E47,$G$25,$L$25,FALSE)</f>
        <v>3.4523401707029774E-4</v>
      </c>
    </row>
    <row r="48" spans="1:6" x14ac:dyDescent="0.25">
      <c r="A48" t="s">
        <v>20</v>
      </c>
      <c r="B48">
        <v>88</v>
      </c>
      <c r="C48">
        <f>_xlfn.NORM.DIST(B48,$G$5,$L$5,0)</f>
        <v>2.6273523823672505E-4</v>
      </c>
      <c r="D48" t="s">
        <v>14</v>
      </c>
      <c r="E48">
        <v>1467</v>
      </c>
      <c r="F48">
        <f>_xlfn.NORM.DIST(E48,$G$25,$L$25,FALSE)</f>
        <v>2.726472549728331E-4</v>
      </c>
    </row>
    <row r="49" spans="1:6" x14ac:dyDescent="0.25">
      <c r="A49" t="s">
        <v>20</v>
      </c>
      <c r="B49">
        <v>85</v>
      </c>
      <c r="C49">
        <f>_xlfn.NORM.DIST(B49,$G$5,$L$5,0)</f>
        <v>2.6235961269656128E-4</v>
      </c>
      <c r="D49" t="s">
        <v>14</v>
      </c>
      <c r="E49">
        <v>5681</v>
      </c>
      <c r="F49">
        <f>_xlfn.NORM.DIST(E49,$G$25,$L$25,FALSE)</f>
        <v>3.1702392406017793E-10</v>
      </c>
    </row>
    <row r="50" spans="1:6" x14ac:dyDescent="0.25">
      <c r="A50" t="s">
        <v>20</v>
      </c>
      <c r="B50">
        <v>170</v>
      </c>
      <c r="C50">
        <f>_xlfn.NORM.DIST(B50,$G$5,$L$5,0)</f>
        <v>2.7262002631097472E-4</v>
      </c>
      <c r="D50" t="s">
        <v>14</v>
      </c>
      <c r="E50">
        <v>1059</v>
      </c>
      <c r="F50">
        <f>_xlfn.NORM.DIST(E50,$G$25,$L$25,FALSE)</f>
        <v>3.6799557223516255E-4</v>
      </c>
    </row>
    <row r="51" spans="1:6" x14ac:dyDescent="0.25">
      <c r="A51" t="s">
        <v>20</v>
      </c>
      <c r="B51">
        <v>330</v>
      </c>
      <c r="C51">
        <f>_xlfn.NORM.DIST(B51,$G$5,$L$5,0)</f>
        <v>2.8947449149048266E-4</v>
      </c>
      <c r="D51" t="s">
        <v>14</v>
      </c>
      <c r="E51">
        <v>1194</v>
      </c>
      <c r="F51">
        <f>_xlfn.NORM.DIST(E51,$G$25,$L$25,FALSE)</f>
        <v>3.3996327075779095E-4</v>
      </c>
    </row>
    <row r="52" spans="1:6" x14ac:dyDescent="0.25">
      <c r="A52" t="s">
        <v>20</v>
      </c>
      <c r="B52">
        <v>127</v>
      </c>
      <c r="C52">
        <f>_xlfn.NORM.DIST(B52,$G$5,$L$5,0)</f>
        <v>2.675309014413759E-4</v>
      </c>
      <c r="D52" t="s">
        <v>14</v>
      </c>
      <c r="E52">
        <v>30</v>
      </c>
      <c r="F52">
        <f>_xlfn.NORM.DIST(E52,$G$25,$L$25,FALSE)</f>
        <v>3.5148351776568838E-4</v>
      </c>
    </row>
    <row r="53" spans="1:6" x14ac:dyDescent="0.25">
      <c r="A53" t="s">
        <v>20</v>
      </c>
      <c r="B53">
        <v>411</v>
      </c>
      <c r="C53">
        <f>_xlfn.NORM.DIST(B53,$G$5,$L$5,0)</f>
        <v>2.9658941184232618E-4</v>
      </c>
      <c r="D53" t="s">
        <v>14</v>
      </c>
      <c r="E53">
        <v>75</v>
      </c>
      <c r="F53">
        <f>_xlfn.NORM.DIST(E53,$G$25,$L$25,FALSE)</f>
        <v>3.6075337704939378E-4</v>
      </c>
    </row>
    <row r="54" spans="1:6" x14ac:dyDescent="0.25">
      <c r="A54" t="s">
        <v>20</v>
      </c>
      <c r="B54">
        <v>180</v>
      </c>
      <c r="C54">
        <f>_xlfn.NORM.DIST(B54,$G$5,$L$5,0)</f>
        <v>2.7377209955685878E-4</v>
      </c>
      <c r="D54" t="s">
        <v>14</v>
      </c>
      <c r="E54">
        <v>955</v>
      </c>
      <c r="F54">
        <f>_xlfn.NORM.DIST(E54,$G$25,$L$25,FALSE)</f>
        <v>3.8591776234640437E-4</v>
      </c>
    </row>
    <row r="55" spans="1:6" x14ac:dyDescent="0.25">
      <c r="A55" t="s">
        <v>20</v>
      </c>
      <c r="B55">
        <v>374</v>
      </c>
      <c r="C55">
        <f>_xlfn.NORM.DIST(B55,$G$5,$L$5,0)</f>
        <v>2.9346689469936135E-4</v>
      </c>
      <c r="D55" t="s">
        <v>14</v>
      </c>
      <c r="E55">
        <v>67</v>
      </c>
      <c r="F55">
        <f>_xlfn.NORM.DIST(E55,$G$25,$L$25,FALSE)</f>
        <v>3.5914538858619442E-4</v>
      </c>
    </row>
    <row r="56" spans="1:6" x14ac:dyDescent="0.25">
      <c r="A56" t="s">
        <v>20</v>
      </c>
      <c r="B56">
        <v>71</v>
      </c>
      <c r="C56">
        <f>_xlfn.NORM.DIST(B56,$G$5,$L$5,0)</f>
        <v>2.6059444008757153E-4</v>
      </c>
      <c r="D56" t="s">
        <v>14</v>
      </c>
      <c r="E56">
        <v>5</v>
      </c>
      <c r="F56">
        <f>_xlfn.NORM.DIST(E56,$G$25,$L$25,FALSE)</f>
        <v>3.4610814343700942E-4</v>
      </c>
    </row>
    <row r="57" spans="1:6" x14ac:dyDescent="0.25">
      <c r="A57" t="s">
        <v>20</v>
      </c>
      <c r="B57">
        <v>203</v>
      </c>
      <c r="C57">
        <f>_xlfn.NORM.DIST(B57,$G$5,$L$5,0)</f>
        <v>2.7637495563913994E-4</v>
      </c>
      <c r="D57" t="s">
        <v>14</v>
      </c>
      <c r="E57">
        <v>26</v>
      </c>
      <c r="F57">
        <f>_xlfn.NORM.DIST(E57,$G$25,$L$25,FALSE)</f>
        <v>3.5063386061118517E-4</v>
      </c>
    </row>
    <row r="58" spans="1:6" x14ac:dyDescent="0.25">
      <c r="A58" t="s">
        <v>20</v>
      </c>
      <c r="B58">
        <v>113</v>
      </c>
      <c r="C58">
        <f>_xlfn.NORM.DIST(B58,$G$5,$L$5,0)</f>
        <v>2.658284045713067E-4</v>
      </c>
      <c r="D58" t="s">
        <v>14</v>
      </c>
      <c r="E58">
        <v>1130</v>
      </c>
      <c r="F58">
        <f>_xlfn.NORM.DIST(E58,$G$25,$L$25,FALSE)</f>
        <v>3.5384727505358241E-4</v>
      </c>
    </row>
    <row r="59" spans="1:6" x14ac:dyDescent="0.25">
      <c r="A59" t="s">
        <v>20</v>
      </c>
      <c r="B59">
        <v>96</v>
      </c>
      <c r="C59">
        <f>_xlfn.NORM.DIST(B59,$G$5,$L$5,0)</f>
        <v>2.6373230015737115E-4</v>
      </c>
      <c r="D59" t="s">
        <v>14</v>
      </c>
      <c r="E59">
        <v>782</v>
      </c>
      <c r="F59">
        <f>_xlfn.NORM.DIST(E59,$G$25,$L$25,FALSE)</f>
        <v>4.0696533506882806E-4</v>
      </c>
    </row>
    <row r="60" spans="1:6" x14ac:dyDescent="0.25">
      <c r="A60" t="s">
        <v>20</v>
      </c>
      <c r="B60">
        <v>498</v>
      </c>
      <c r="C60">
        <f>_xlfn.NORM.DIST(B60,$G$5,$L$5,0)</f>
        <v>3.0304188322431393E-4</v>
      </c>
      <c r="D60" t="s">
        <v>14</v>
      </c>
      <c r="E60">
        <v>210</v>
      </c>
      <c r="F60">
        <f>_xlfn.NORM.DIST(E60,$G$25,$L$25,FALSE)</f>
        <v>3.8494706149206249E-4</v>
      </c>
    </row>
    <row r="61" spans="1:6" x14ac:dyDescent="0.25">
      <c r="A61" t="s">
        <v>20</v>
      </c>
      <c r="B61">
        <v>180</v>
      </c>
      <c r="C61">
        <f>_xlfn.NORM.DIST(B61,$G$5,$L$5,0)</f>
        <v>2.7377209955685878E-4</v>
      </c>
      <c r="D61" t="s">
        <v>14</v>
      </c>
      <c r="E61">
        <v>136</v>
      </c>
      <c r="F61">
        <f>_xlfn.NORM.DIST(E61,$G$25,$L$25,FALSE)</f>
        <v>3.7240199495018226E-4</v>
      </c>
    </row>
    <row r="62" spans="1:6" x14ac:dyDescent="0.25">
      <c r="A62" t="s">
        <v>20</v>
      </c>
      <c r="B62">
        <v>27</v>
      </c>
      <c r="C62">
        <f>_xlfn.NORM.DIST(B62,$G$5,$L$5,0)</f>
        <v>2.5492074808685061E-4</v>
      </c>
      <c r="D62" t="s">
        <v>14</v>
      </c>
      <c r="E62">
        <v>86</v>
      </c>
      <c r="F62">
        <f>_xlfn.NORM.DIST(E62,$G$25,$L$25,FALSE)</f>
        <v>3.6293496643925602E-4</v>
      </c>
    </row>
    <row r="63" spans="1:6" x14ac:dyDescent="0.25">
      <c r="A63" t="s">
        <v>20</v>
      </c>
      <c r="B63">
        <v>2331</v>
      </c>
      <c r="C63">
        <f>_xlfn.NORM.DIST(B63,$G$5,$L$5,0)</f>
        <v>1.5914848430278162E-4</v>
      </c>
      <c r="D63" t="s">
        <v>14</v>
      </c>
      <c r="E63">
        <v>19</v>
      </c>
      <c r="F63">
        <f>_xlfn.NORM.DIST(E63,$G$25,$L$25,FALSE)</f>
        <v>3.4913731385935313E-4</v>
      </c>
    </row>
    <row r="64" spans="1:6" x14ac:dyDescent="0.25">
      <c r="A64" t="s">
        <v>20</v>
      </c>
      <c r="B64">
        <v>113</v>
      </c>
      <c r="C64">
        <f>_xlfn.NORM.DIST(B64,$G$5,$L$5,0)</f>
        <v>2.658284045713067E-4</v>
      </c>
      <c r="D64" t="s">
        <v>14</v>
      </c>
      <c r="E64">
        <v>886</v>
      </c>
      <c r="F64">
        <f>_xlfn.NORM.DIST(E64,$G$25,$L$25,FALSE)</f>
        <v>3.957163734804105E-4</v>
      </c>
    </row>
    <row r="65" spans="1:6" x14ac:dyDescent="0.25">
      <c r="A65" t="s">
        <v>20</v>
      </c>
      <c r="B65">
        <v>164</v>
      </c>
      <c r="C65">
        <f>_xlfn.NORM.DIST(B65,$G$5,$L$5,0)</f>
        <v>2.7192297011000835E-4</v>
      </c>
      <c r="D65" t="s">
        <v>14</v>
      </c>
      <c r="E65">
        <v>35</v>
      </c>
      <c r="F65">
        <f>_xlfn.NORM.DIST(E65,$G$25,$L$25,FALSE)</f>
        <v>3.5253987783806804E-4</v>
      </c>
    </row>
    <row r="66" spans="1:6" x14ac:dyDescent="0.25">
      <c r="A66" t="s">
        <v>20</v>
      </c>
      <c r="B66">
        <v>164</v>
      </c>
      <c r="C66">
        <f>_xlfn.NORM.DIST(B66,$G$5,$L$5,0)</f>
        <v>2.7192297011000835E-4</v>
      </c>
      <c r="D66" t="s">
        <v>14</v>
      </c>
      <c r="E66">
        <v>24</v>
      </c>
      <c r="F66">
        <f>_xlfn.NORM.DIST(E66,$G$25,$L$25,FALSE)</f>
        <v>3.5020752249571418E-4</v>
      </c>
    </row>
    <row r="67" spans="1:6" x14ac:dyDescent="0.25">
      <c r="A67" t="s">
        <v>20</v>
      </c>
      <c r="B67">
        <v>336</v>
      </c>
      <c r="C67">
        <f>_xlfn.NORM.DIST(B67,$G$5,$L$5,0)</f>
        <v>2.9003631615411572E-4</v>
      </c>
      <c r="D67" t="s">
        <v>14</v>
      </c>
      <c r="E67">
        <v>86</v>
      </c>
      <c r="F67">
        <f>_xlfn.NORM.DIST(E67,$G$25,$L$25,FALSE)</f>
        <v>3.6293496643925602E-4</v>
      </c>
    </row>
    <row r="68" spans="1:6" x14ac:dyDescent="0.25">
      <c r="A68" t="s">
        <v>20</v>
      </c>
      <c r="B68">
        <v>1917</v>
      </c>
      <c r="C68">
        <f>_xlfn.NORM.DIST(B68,$G$5,$L$5,0)</f>
        <v>2.2107353127579334E-4</v>
      </c>
      <c r="D68" t="s">
        <v>14</v>
      </c>
      <c r="E68">
        <v>243</v>
      </c>
      <c r="F68">
        <f>_xlfn.NORM.DIST(E68,$G$25,$L$25,FALSE)</f>
        <v>3.8992917684753218E-4</v>
      </c>
    </row>
    <row r="69" spans="1:6" x14ac:dyDescent="0.25">
      <c r="A69" t="s">
        <v>20</v>
      </c>
      <c r="B69">
        <v>95</v>
      </c>
      <c r="C69">
        <f>_xlfn.NORM.DIST(B69,$G$5,$L$5,0)</f>
        <v>2.6360803621428794E-4</v>
      </c>
      <c r="D69" t="s">
        <v>14</v>
      </c>
      <c r="E69">
        <v>65</v>
      </c>
      <c r="F69">
        <f>_xlfn.NORM.DIST(E69,$G$25,$L$25,FALSE)</f>
        <v>3.5874061989813274E-4</v>
      </c>
    </row>
    <row r="70" spans="1:6" x14ac:dyDescent="0.25">
      <c r="A70" t="s">
        <v>20</v>
      </c>
      <c r="B70">
        <v>147</v>
      </c>
      <c r="C70">
        <f>_xlfn.NORM.DIST(B70,$G$5,$L$5,0)</f>
        <v>2.6992472720164493E-4</v>
      </c>
      <c r="D70" t="s">
        <v>14</v>
      </c>
      <c r="E70">
        <v>100</v>
      </c>
      <c r="F70">
        <f>_xlfn.NORM.DIST(E70,$G$25,$L$25,FALSE)</f>
        <v>3.6566118280631705E-4</v>
      </c>
    </row>
    <row r="71" spans="1:6" x14ac:dyDescent="0.25">
      <c r="A71" t="s">
        <v>20</v>
      </c>
      <c r="B71">
        <v>86</v>
      </c>
      <c r="C71">
        <f>_xlfn.NORM.DIST(B71,$G$5,$L$5,0)</f>
        <v>2.6248492521075166E-4</v>
      </c>
      <c r="D71" t="s">
        <v>14</v>
      </c>
      <c r="E71">
        <v>168</v>
      </c>
      <c r="F71">
        <f>_xlfn.NORM.DIST(E71,$G$25,$L$25,FALSE)</f>
        <v>3.7805149094528455E-4</v>
      </c>
    </row>
    <row r="72" spans="1:6" x14ac:dyDescent="0.25">
      <c r="A72" t="s">
        <v>20</v>
      </c>
      <c r="B72">
        <v>83</v>
      </c>
      <c r="C72">
        <f>_xlfn.NORM.DIST(B72,$G$5,$L$5,0)</f>
        <v>2.6210867669523174E-4</v>
      </c>
      <c r="D72" t="s">
        <v>14</v>
      </c>
      <c r="E72">
        <v>13</v>
      </c>
      <c r="F72">
        <f>_xlfn.NORM.DIST(E72,$G$25,$L$25,FALSE)</f>
        <v>3.4784492369879376E-4</v>
      </c>
    </row>
    <row r="73" spans="1:6" x14ac:dyDescent="0.25">
      <c r="A73" t="s">
        <v>20</v>
      </c>
      <c r="B73">
        <v>676</v>
      </c>
      <c r="C73">
        <f>_xlfn.NORM.DIST(B73,$G$5,$L$5,0)</f>
        <v>3.1206001784097568E-4</v>
      </c>
      <c r="D73" t="s">
        <v>14</v>
      </c>
      <c r="E73">
        <v>1</v>
      </c>
      <c r="F73">
        <f>_xlfn.NORM.DIST(E73,$G$25,$L$25,FALSE)</f>
        <v>3.4523401707029774E-4</v>
      </c>
    </row>
    <row r="74" spans="1:6" x14ac:dyDescent="0.25">
      <c r="A74" t="s">
        <v>20</v>
      </c>
      <c r="B74">
        <v>361</v>
      </c>
      <c r="C74">
        <f>_xlfn.NORM.DIST(B74,$G$5,$L$5,0)</f>
        <v>2.9231835799014118E-4</v>
      </c>
      <c r="D74" t="s">
        <v>14</v>
      </c>
      <c r="E74">
        <v>40</v>
      </c>
      <c r="F74">
        <f>_xlfn.NORM.DIST(E74,$G$25,$L$25,FALSE)</f>
        <v>3.5358982059822437E-4</v>
      </c>
    </row>
    <row r="75" spans="1:6" x14ac:dyDescent="0.25">
      <c r="A75" t="s">
        <v>20</v>
      </c>
      <c r="B75">
        <v>131</v>
      </c>
      <c r="C75">
        <f>_xlfn.NORM.DIST(B75,$G$5,$L$5,0)</f>
        <v>2.6801331110283636E-4</v>
      </c>
      <c r="D75" t="s">
        <v>14</v>
      </c>
      <c r="E75">
        <v>226</v>
      </c>
      <c r="F75">
        <f>_xlfn.NORM.DIST(E75,$G$25,$L$25,FALSE)</f>
        <v>3.8741179965474584E-4</v>
      </c>
    </row>
    <row r="76" spans="1:6" x14ac:dyDescent="0.25">
      <c r="A76" t="s">
        <v>20</v>
      </c>
      <c r="B76">
        <v>126</v>
      </c>
      <c r="C76">
        <f>_xlfn.NORM.DIST(B76,$G$5,$L$5,0)</f>
        <v>2.6741001781149982E-4</v>
      </c>
      <c r="D76" t="s">
        <v>14</v>
      </c>
      <c r="E76">
        <v>1625</v>
      </c>
      <c r="F76">
        <f>_xlfn.NORM.DIST(E76,$G$25,$L$25,FALSE)</f>
        <v>2.3125593890635553E-4</v>
      </c>
    </row>
    <row r="77" spans="1:6" x14ac:dyDescent="0.25">
      <c r="A77" t="s">
        <v>20</v>
      </c>
      <c r="B77">
        <v>275</v>
      </c>
      <c r="C77">
        <f>_xlfn.NORM.DIST(B77,$G$5,$L$5,0)</f>
        <v>2.840775110617161E-4</v>
      </c>
      <c r="D77" t="s">
        <v>14</v>
      </c>
      <c r="E77">
        <v>143</v>
      </c>
      <c r="F77">
        <f>_xlfn.NORM.DIST(E77,$G$25,$L$25,FALSE)</f>
        <v>3.7366604051098604E-4</v>
      </c>
    </row>
    <row r="78" spans="1:6" x14ac:dyDescent="0.25">
      <c r="A78" t="s">
        <v>20</v>
      </c>
      <c r="B78">
        <v>67</v>
      </c>
      <c r="C78">
        <f>_xlfn.NORM.DIST(B78,$G$5,$L$5,0)</f>
        <v>2.60086450205772E-4</v>
      </c>
      <c r="D78" t="s">
        <v>14</v>
      </c>
      <c r="E78">
        <v>934</v>
      </c>
      <c r="F78">
        <f>_xlfn.NORM.DIST(E78,$G$25,$L$25,FALSE)</f>
        <v>3.8908671240718183E-4</v>
      </c>
    </row>
    <row r="79" spans="1:6" x14ac:dyDescent="0.25">
      <c r="A79" t="s">
        <v>20</v>
      </c>
      <c r="B79">
        <v>154</v>
      </c>
      <c r="C79">
        <f>_xlfn.NORM.DIST(B79,$G$5,$L$5,0)</f>
        <v>2.7075165872881884E-4</v>
      </c>
      <c r="D79" t="s">
        <v>14</v>
      </c>
      <c r="E79">
        <v>17</v>
      </c>
      <c r="F79">
        <f>_xlfn.NORM.DIST(E79,$G$25,$L$25,FALSE)</f>
        <v>3.487074980136573E-4</v>
      </c>
    </row>
    <row r="80" spans="1:6" x14ac:dyDescent="0.25">
      <c r="A80" t="s">
        <v>20</v>
      </c>
      <c r="B80">
        <v>1782</v>
      </c>
      <c r="C80">
        <f>_xlfn.NORM.DIST(B80,$G$5,$L$5,0)</f>
        <v>2.4046009834680063E-4</v>
      </c>
      <c r="D80" t="s">
        <v>14</v>
      </c>
      <c r="E80">
        <v>2179</v>
      </c>
      <c r="F80">
        <f>_xlfn.NORM.DIST(E80,$G$25,$L$25,FALSE)</f>
        <v>1.0481396799750966E-4</v>
      </c>
    </row>
    <row r="81" spans="1:6" x14ac:dyDescent="0.25">
      <c r="A81" t="s">
        <v>20</v>
      </c>
      <c r="B81">
        <v>903</v>
      </c>
      <c r="C81">
        <f>_xlfn.NORM.DIST(B81,$G$5,$L$5,0)</f>
        <v>3.1479552004069858E-4</v>
      </c>
      <c r="D81" t="s">
        <v>14</v>
      </c>
      <c r="E81">
        <v>931</v>
      </c>
      <c r="F81">
        <f>_xlfn.NORM.DIST(E81,$G$25,$L$25,FALSE)</f>
        <v>3.8952632222888909E-4</v>
      </c>
    </row>
    <row r="82" spans="1:6" x14ac:dyDescent="0.25">
      <c r="A82" t="s">
        <v>20</v>
      </c>
      <c r="B82">
        <v>94</v>
      </c>
      <c r="C82">
        <f>_xlfn.NORM.DIST(B82,$G$5,$L$5,0)</f>
        <v>2.6348366649037218E-4</v>
      </c>
      <c r="D82" t="s">
        <v>14</v>
      </c>
      <c r="E82">
        <v>92</v>
      </c>
      <c r="F82">
        <f>_xlfn.NORM.DIST(E82,$G$25,$L$25,FALSE)</f>
        <v>3.641103293430131E-4</v>
      </c>
    </row>
    <row r="83" spans="1:6" x14ac:dyDescent="0.25">
      <c r="A83" t="s">
        <v>20</v>
      </c>
      <c r="B83">
        <v>180</v>
      </c>
      <c r="C83">
        <f>_xlfn.NORM.DIST(B83,$G$5,$L$5,0)</f>
        <v>2.7377209955685878E-4</v>
      </c>
      <c r="D83" t="s">
        <v>14</v>
      </c>
      <c r="E83">
        <v>57</v>
      </c>
      <c r="F83">
        <f>_xlfn.NORM.DIST(E83,$G$25,$L$25,FALSE)</f>
        <v>3.5711060152961388E-4</v>
      </c>
    </row>
    <row r="84" spans="1:6" x14ac:dyDescent="0.25">
      <c r="A84" t="s">
        <v>20</v>
      </c>
      <c r="B84">
        <v>533</v>
      </c>
      <c r="C84">
        <f>_xlfn.NORM.DIST(B84,$G$5,$L$5,0)</f>
        <v>3.0527037251656996E-4</v>
      </c>
      <c r="D84" t="s">
        <v>14</v>
      </c>
      <c r="E84">
        <v>41</v>
      </c>
      <c r="F84">
        <f>_xlfn.NORM.DIST(E84,$G$25,$L$25,FALSE)</f>
        <v>3.5379903236535119E-4</v>
      </c>
    </row>
    <row r="85" spans="1:6" x14ac:dyDescent="0.25">
      <c r="A85" t="s">
        <v>20</v>
      </c>
      <c r="B85">
        <v>2443</v>
      </c>
      <c r="C85">
        <f>_xlfn.NORM.DIST(B85,$G$5,$L$5,0)</f>
        <v>1.4295846439685229E-4</v>
      </c>
      <c r="D85" t="s">
        <v>14</v>
      </c>
      <c r="E85">
        <v>1</v>
      </c>
      <c r="F85">
        <f>_xlfn.NORM.DIST(E85,$G$25,$L$25,FALSE)</f>
        <v>3.4523401707029774E-4</v>
      </c>
    </row>
    <row r="86" spans="1:6" x14ac:dyDescent="0.25">
      <c r="A86" t="s">
        <v>20</v>
      </c>
      <c r="B86">
        <v>89</v>
      </c>
      <c r="C86">
        <f>_xlfn.NORM.DIST(B86,$G$5,$L$5,0)</f>
        <v>2.6286023833701371E-4</v>
      </c>
      <c r="D86" t="s">
        <v>14</v>
      </c>
      <c r="E86">
        <v>101</v>
      </c>
      <c r="F86">
        <f>_xlfn.NORM.DIST(E86,$G$25,$L$25,FALSE)</f>
        <v>3.6585371691709922E-4</v>
      </c>
    </row>
    <row r="87" spans="1:6" x14ac:dyDescent="0.25">
      <c r="A87" t="s">
        <v>20</v>
      </c>
      <c r="B87">
        <v>159</v>
      </c>
      <c r="C87">
        <f>_xlfn.NORM.DIST(B87,$G$5,$L$5,0)</f>
        <v>2.7133879774339818E-4</v>
      </c>
      <c r="D87" t="s">
        <v>14</v>
      </c>
      <c r="E87">
        <v>1335</v>
      </c>
      <c r="F87">
        <f>_xlfn.NORM.DIST(E87,$G$25,$L$25,FALSE)</f>
        <v>3.0642374169317075E-4</v>
      </c>
    </row>
    <row r="88" spans="1:6" x14ac:dyDescent="0.25">
      <c r="A88" t="s">
        <v>20</v>
      </c>
      <c r="B88">
        <v>50</v>
      </c>
      <c r="C88">
        <f>_xlfn.NORM.DIST(B88,$G$5,$L$5,0)</f>
        <v>2.5790980326545753E-4</v>
      </c>
      <c r="D88" t="s">
        <v>14</v>
      </c>
      <c r="E88">
        <v>15</v>
      </c>
      <c r="F88">
        <f>_xlfn.NORM.DIST(E88,$G$25,$L$25,FALSE)</f>
        <v>3.482766996430777E-4</v>
      </c>
    </row>
    <row r="89" spans="1:6" x14ac:dyDescent="0.25">
      <c r="A89" t="s">
        <v>20</v>
      </c>
      <c r="B89">
        <v>186</v>
      </c>
      <c r="C89">
        <f>_xlfn.NORM.DIST(B89,$G$5,$L$5,0)</f>
        <v>2.7445746258669722E-4</v>
      </c>
      <c r="D89" t="s">
        <v>14</v>
      </c>
      <c r="E89">
        <v>454</v>
      </c>
      <c r="F89">
        <f>_xlfn.NORM.DIST(E89,$G$25,$L$25,FALSE)</f>
        <v>4.116831916352607E-4</v>
      </c>
    </row>
    <row r="90" spans="1:6" x14ac:dyDescent="0.25">
      <c r="A90" t="s">
        <v>20</v>
      </c>
      <c r="B90">
        <v>1071</v>
      </c>
      <c r="C90">
        <f>_xlfn.NORM.DIST(B90,$G$5,$L$5,0)</f>
        <v>3.1034628574756355E-4</v>
      </c>
      <c r="D90" t="s">
        <v>14</v>
      </c>
      <c r="E90">
        <v>3182</v>
      </c>
      <c r="F90">
        <f>_xlfn.NORM.DIST(E90,$G$25,$L$25,FALSE)</f>
        <v>1.0721057927989084E-5</v>
      </c>
    </row>
    <row r="91" spans="1:6" x14ac:dyDescent="0.25">
      <c r="A91" t="s">
        <v>20</v>
      </c>
      <c r="B91">
        <v>117</v>
      </c>
      <c r="C91">
        <f>_xlfn.NORM.DIST(B91,$G$5,$L$5,0)</f>
        <v>2.6631704562473778E-4</v>
      </c>
      <c r="D91" t="s">
        <v>14</v>
      </c>
      <c r="E91">
        <v>15</v>
      </c>
      <c r="F91">
        <f>_xlfn.NORM.DIST(E91,$G$25,$L$25,FALSE)</f>
        <v>3.482766996430777E-4</v>
      </c>
    </row>
    <row r="92" spans="1:6" x14ac:dyDescent="0.25">
      <c r="A92" t="s">
        <v>20</v>
      </c>
      <c r="B92">
        <v>70</v>
      </c>
      <c r="C92">
        <f>_xlfn.NORM.DIST(B92,$G$5,$L$5,0)</f>
        <v>2.604675933498963E-4</v>
      </c>
      <c r="D92" t="s">
        <v>14</v>
      </c>
      <c r="E92">
        <v>133</v>
      </c>
      <c r="F92">
        <f>_xlfn.NORM.DIST(E92,$G$25,$L$25,FALSE)</f>
        <v>3.7185551842357011E-4</v>
      </c>
    </row>
    <row r="93" spans="1:6" x14ac:dyDescent="0.25">
      <c r="A93" t="s">
        <v>20</v>
      </c>
      <c r="B93">
        <v>135</v>
      </c>
      <c r="C93">
        <f>_xlfn.NORM.DIST(B93,$G$5,$L$5,0)</f>
        <v>2.6849391133870591E-4</v>
      </c>
      <c r="D93" t="s">
        <v>14</v>
      </c>
      <c r="E93">
        <v>2062</v>
      </c>
      <c r="F93">
        <f>_xlfn.NORM.DIST(E93,$G$25,$L$25,FALSE)</f>
        <v>1.2736421251140071E-4</v>
      </c>
    </row>
    <row r="94" spans="1:6" x14ac:dyDescent="0.25">
      <c r="A94" t="s">
        <v>20</v>
      </c>
      <c r="B94">
        <v>768</v>
      </c>
      <c r="C94">
        <f>_xlfn.NORM.DIST(B94,$G$5,$L$5,0)</f>
        <v>3.1438107219823109E-4</v>
      </c>
      <c r="D94" t="s">
        <v>14</v>
      </c>
      <c r="E94">
        <v>29</v>
      </c>
      <c r="F94">
        <f>_xlfn.NORM.DIST(E94,$G$25,$L$25,FALSE)</f>
        <v>3.512714823967218E-4</v>
      </c>
    </row>
    <row r="95" spans="1:6" x14ac:dyDescent="0.25">
      <c r="A95" t="s">
        <v>20</v>
      </c>
      <c r="B95">
        <v>199</v>
      </c>
      <c r="C95">
        <f>_xlfn.NORM.DIST(B95,$G$5,$L$5,0)</f>
        <v>2.7592705337591136E-4</v>
      </c>
      <c r="D95" t="s">
        <v>14</v>
      </c>
      <c r="E95">
        <v>132</v>
      </c>
      <c r="F95">
        <f>_xlfn.NORM.DIST(E95,$G$25,$L$25,FALSE)</f>
        <v>3.7167273123946755E-4</v>
      </c>
    </row>
    <row r="96" spans="1:6" x14ac:dyDescent="0.25">
      <c r="A96" t="s">
        <v>20</v>
      </c>
      <c r="B96">
        <v>107</v>
      </c>
      <c r="C96">
        <f>_xlfn.NORM.DIST(B96,$G$5,$L$5,0)</f>
        <v>2.6509216346723218E-4</v>
      </c>
      <c r="D96" t="s">
        <v>14</v>
      </c>
      <c r="E96">
        <v>137</v>
      </c>
      <c r="F96">
        <f>_xlfn.NORM.DIST(E96,$G$25,$L$25,FALSE)</f>
        <v>3.7258352361937877E-4</v>
      </c>
    </row>
    <row r="97" spans="1:6" x14ac:dyDescent="0.25">
      <c r="A97" t="s">
        <v>20</v>
      </c>
      <c r="B97">
        <v>195</v>
      </c>
      <c r="C97">
        <f>_xlfn.NORM.DIST(B97,$G$5,$L$5,0)</f>
        <v>2.7547712800913746E-4</v>
      </c>
      <c r="D97" t="s">
        <v>14</v>
      </c>
      <c r="E97">
        <v>908</v>
      </c>
      <c r="F97">
        <f>_xlfn.NORM.DIST(E97,$G$25,$L$25,FALSE)</f>
        <v>3.9278574902974349E-4</v>
      </c>
    </row>
    <row r="98" spans="1:6" x14ac:dyDescent="0.25">
      <c r="A98" t="s">
        <v>20</v>
      </c>
      <c r="B98">
        <v>3376</v>
      </c>
      <c r="C98">
        <f>_xlfn.NORM.DIST(B98,$G$5,$L$5,0)</f>
        <v>4.3155183499354034E-5</v>
      </c>
      <c r="D98" t="s">
        <v>14</v>
      </c>
      <c r="E98">
        <v>10</v>
      </c>
      <c r="F98">
        <f>_xlfn.NORM.DIST(E98,$G$25,$L$25,FALSE)</f>
        <v>3.4719543767858138E-4</v>
      </c>
    </row>
    <row r="99" spans="1:6" x14ac:dyDescent="0.25">
      <c r="A99" t="s">
        <v>20</v>
      </c>
      <c r="B99">
        <v>41</v>
      </c>
      <c r="C99">
        <f>_xlfn.NORM.DIST(B99,$G$5,$L$5,0)</f>
        <v>2.5674610947301683E-4</v>
      </c>
      <c r="D99" t="s">
        <v>14</v>
      </c>
      <c r="E99">
        <v>1910</v>
      </c>
      <c r="F99">
        <f>_xlfn.NORM.DIST(E99,$G$25,$L$25,FALSE)</f>
        <v>1.6045657658196236E-4</v>
      </c>
    </row>
    <row r="100" spans="1:6" x14ac:dyDescent="0.25">
      <c r="A100" t="s">
        <v>20</v>
      </c>
      <c r="B100">
        <v>1821</v>
      </c>
      <c r="C100">
        <f>_xlfn.NORM.DIST(B100,$G$5,$L$5,0)</f>
        <v>2.3496534848901953E-4</v>
      </c>
      <c r="D100" t="s">
        <v>14</v>
      </c>
      <c r="E100">
        <v>38</v>
      </c>
      <c r="F100">
        <f>_xlfn.NORM.DIST(E100,$G$25,$L$25,FALSE)</f>
        <v>3.5317061845262194E-4</v>
      </c>
    </row>
    <row r="101" spans="1:6" x14ac:dyDescent="0.25">
      <c r="A101" t="s">
        <v>20</v>
      </c>
      <c r="B101">
        <v>164</v>
      </c>
      <c r="C101">
        <f>_xlfn.NORM.DIST(B101,$G$5,$L$5,0)</f>
        <v>2.7192297011000835E-4</v>
      </c>
      <c r="D101" t="s">
        <v>14</v>
      </c>
      <c r="E101">
        <v>104</v>
      </c>
      <c r="F101">
        <f>_xlfn.NORM.DIST(E101,$G$25,$L$25,FALSE)</f>
        <v>3.6642954203858338E-4</v>
      </c>
    </row>
    <row r="102" spans="1:6" x14ac:dyDescent="0.25">
      <c r="A102" t="s">
        <v>20</v>
      </c>
      <c r="B102">
        <v>157</v>
      </c>
      <c r="C102">
        <f>_xlfn.NORM.DIST(B102,$G$5,$L$5,0)</f>
        <v>2.711042967535191E-4</v>
      </c>
      <c r="D102" t="s">
        <v>14</v>
      </c>
      <c r="E102">
        <v>49</v>
      </c>
      <c r="F102">
        <f>_xlfn.NORM.DIST(E102,$G$25,$L$25,FALSE)</f>
        <v>3.5546330302774741E-4</v>
      </c>
    </row>
    <row r="103" spans="1:6" x14ac:dyDescent="0.25">
      <c r="A103" t="s">
        <v>20</v>
      </c>
      <c r="B103">
        <v>246</v>
      </c>
      <c r="C103">
        <f>_xlfn.NORM.DIST(B103,$G$5,$L$5,0)</f>
        <v>2.8105887809405623E-4</v>
      </c>
      <c r="D103" t="s">
        <v>14</v>
      </c>
      <c r="E103">
        <v>1</v>
      </c>
      <c r="F103">
        <f>_xlfn.NORM.DIST(E103,$G$25,$L$25,FALSE)</f>
        <v>3.4523401707029774E-4</v>
      </c>
    </row>
    <row r="104" spans="1:6" x14ac:dyDescent="0.25">
      <c r="A104" t="s">
        <v>20</v>
      </c>
      <c r="B104">
        <v>1396</v>
      </c>
      <c r="C104">
        <f>_xlfn.NORM.DIST(B104,$G$5,$L$5,0)</f>
        <v>2.8720225000870614E-4</v>
      </c>
      <c r="D104" t="s">
        <v>14</v>
      </c>
      <c r="E104">
        <v>245</v>
      </c>
      <c r="F104">
        <f>_xlfn.NORM.DIST(E104,$G$25,$L$25,FALSE)</f>
        <v>3.9021836707415933E-4</v>
      </c>
    </row>
    <row r="105" spans="1:6" x14ac:dyDescent="0.25">
      <c r="A105" t="s">
        <v>20</v>
      </c>
      <c r="B105">
        <v>2506</v>
      </c>
      <c r="C105">
        <f>_xlfn.NORM.DIST(B105,$G$5,$L$5,0)</f>
        <v>1.3412458369879704E-4</v>
      </c>
      <c r="D105" t="s">
        <v>14</v>
      </c>
      <c r="E105">
        <v>32</v>
      </c>
      <c r="F105">
        <f>_xlfn.NORM.DIST(E105,$G$25,$L$25,FALSE)</f>
        <v>3.5190682698546337E-4</v>
      </c>
    </row>
    <row r="106" spans="1:6" x14ac:dyDescent="0.25">
      <c r="A106" t="s">
        <v>20</v>
      </c>
      <c r="B106">
        <v>244</v>
      </c>
      <c r="C106">
        <f>_xlfn.NORM.DIST(B106,$G$5,$L$5,0)</f>
        <v>2.8084645278560243E-4</v>
      </c>
      <c r="D106" t="s">
        <v>14</v>
      </c>
      <c r="E106">
        <v>7</v>
      </c>
      <c r="F106">
        <f>_xlfn.NORM.DIST(E106,$G$25,$L$25,FALSE)</f>
        <v>3.4654378003385299E-4</v>
      </c>
    </row>
    <row r="107" spans="1:6" x14ac:dyDescent="0.25">
      <c r="A107" t="s">
        <v>20</v>
      </c>
      <c r="B107">
        <v>146</v>
      </c>
      <c r="C107">
        <f>_xlfn.NORM.DIST(B107,$G$5,$L$5,0)</f>
        <v>2.6980612738266853E-4</v>
      </c>
      <c r="D107" t="s">
        <v>14</v>
      </c>
      <c r="E107">
        <v>803</v>
      </c>
      <c r="F107">
        <f>_xlfn.NORM.DIST(E107,$G$25,$L$25,FALSE)</f>
        <v>4.0505129475976274E-4</v>
      </c>
    </row>
    <row r="108" spans="1:6" x14ac:dyDescent="0.25">
      <c r="A108" t="s">
        <v>20</v>
      </c>
      <c r="B108">
        <v>1267</v>
      </c>
      <c r="C108">
        <f>_xlfn.NORM.DIST(B108,$G$5,$L$5,0)</f>
        <v>2.9851902004831616E-4</v>
      </c>
      <c r="D108" t="s">
        <v>14</v>
      </c>
      <c r="E108">
        <v>16</v>
      </c>
      <c r="F108">
        <f>_xlfn.NORM.DIST(E108,$G$25,$L$25,FALSE)</f>
        <v>3.4849222133468479E-4</v>
      </c>
    </row>
    <row r="109" spans="1:6" x14ac:dyDescent="0.25">
      <c r="A109" t="s">
        <v>20</v>
      </c>
      <c r="B109">
        <v>1561</v>
      </c>
      <c r="C109">
        <f>_xlfn.NORM.DIST(B109,$G$5,$L$5,0)</f>
        <v>2.6924641808828887E-4</v>
      </c>
      <c r="D109" t="s">
        <v>14</v>
      </c>
      <c r="E109">
        <v>31</v>
      </c>
      <c r="F109">
        <f>_xlfn.NORM.DIST(E109,$G$25,$L$25,FALSE)</f>
        <v>3.5169529949945921E-4</v>
      </c>
    </row>
    <row r="110" spans="1:6" x14ac:dyDescent="0.25">
      <c r="A110" t="s">
        <v>20</v>
      </c>
      <c r="B110">
        <v>48</v>
      </c>
      <c r="C110">
        <f>_xlfn.NORM.DIST(B110,$G$5,$L$5,0)</f>
        <v>2.5765187452426221E-4</v>
      </c>
      <c r="D110" t="s">
        <v>14</v>
      </c>
      <c r="E110">
        <v>108</v>
      </c>
      <c r="F110">
        <f>_xlfn.NORM.DIST(E110,$G$25,$L$25,FALSE)</f>
        <v>3.6719314070302321E-4</v>
      </c>
    </row>
    <row r="111" spans="1:6" x14ac:dyDescent="0.25">
      <c r="A111" t="s">
        <v>20</v>
      </c>
      <c r="B111">
        <v>2739</v>
      </c>
      <c r="C111">
        <f>_xlfn.NORM.DIST(B111,$G$5,$L$5,0)</f>
        <v>1.0368511581154035E-4</v>
      </c>
      <c r="D111" t="s">
        <v>14</v>
      </c>
      <c r="E111">
        <v>30</v>
      </c>
      <c r="F111">
        <f>_xlfn.NORM.DIST(E111,$G$25,$L$25,FALSE)</f>
        <v>3.5148351776568838E-4</v>
      </c>
    </row>
    <row r="112" spans="1:6" x14ac:dyDescent="0.25">
      <c r="A112" t="s">
        <v>20</v>
      </c>
      <c r="B112">
        <v>3537</v>
      </c>
      <c r="C112">
        <f>_xlfn.NORM.DIST(B112,$G$5,$L$5,0)</f>
        <v>3.3221275963498349E-5</v>
      </c>
      <c r="D112" t="s">
        <v>14</v>
      </c>
      <c r="E112">
        <v>17</v>
      </c>
      <c r="F112">
        <f>_xlfn.NORM.DIST(E112,$G$25,$L$25,FALSE)</f>
        <v>3.487074980136573E-4</v>
      </c>
    </row>
    <row r="113" spans="1:6" x14ac:dyDescent="0.25">
      <c r="A113" t="s">
        <v>20</v>
      </c>
      <c r="B113">
        <v>2107</v>
      </c>
      <c r="C113">
        <f>_xlfn.NORM.DIST(B113,$G$5,$L$5,0)</f>
        <v>1.9266137627448857E-4</v>
      </c>
      <c r="D113" t="s">
        <v>14</v>
      </c>
      <c r="E113">
        <v>80</v>
      </c>
      <c r="F113">
        <f>_xlfn.NORM.DIST(E113,$G$25,$L$25,FALSE)</f>
        <v>3.6174926615966546E-4</v>
      </c>
    </row>
    <row r="114" spans="1:6" x14ac:dyDescent="0.25">
      <c r="A114" t="s">
        <v>20</v>
      </c>
      <c r="B114">
        <v>3318</v>
      </c>
      <c r="C114">
        <f>_xlfn.NORM.DIST(B114,$G$5,$L$5,0)</f>
        <v>4.7232718481604179E-5</v>
      </c>
      <c r="D114" t="s">
        <v>14</v>
      </c>
      <c r="E114">
        <v>2468</v>
      </c>
      <c r="F114">
        <f>_xlfn.NORM.DIST(E114,$G$25,$L$25,FALSE)</f>
        <v>6.0776147772706353E-5</v>
      </c>
    </row>
    <row r="115" spans="1:6" x14ac:dyDescent="0.25">
      <c r="A115" t="s">
        <v>20</v>
      </c>
      <c r="B115">
        <v>340</v>
      </c>
      <c r="C115">
        <f>_xlfn.NORM.DIST(B115,$G$5,$L$5,0)</f>
        <v>2.9040784910225955E-4</v>
      </c>
      <c r="D115" t="s">
        <v>14</v>
      </c>
      <c r="E115">
        <v>26</v>
      </c>
      <c r="F115">
        <f>_xlfn.NORM.DIST(E115,$G$25,$L$25,FALSE)</f>
        <v>3.5063386061118517E-4</v>
      </c>
    </row>
    <row r="116" spans="1:6" x14ac:dyDescent="0.25">
      <c r="A116" t="s">
        <v>20</v>
      </c>
      <c r="B116">
        <v>1442</v>
      </c>
      <c r="C116">
        <f>_xlfn.NORM.DIST(B116,$G$5,$L$5,0)</f>
        <v>2.8256122328639157E-4</v>
      </c>
      <c r="D116" t="s">
        <v>14</v>
      </c>
      <c r="E116">
        <v>73</v>
      </c>
      <c r="F116">
        <f>_xlfn.NORM.DIST(E116,$G$25,$L$25,FALSE)</f>
        <v>3.6035305235229041E-4</v>
      </c>
    </row>
    <row r="117" spans="1:6" x14ac:dyDescent="0.25">
      <c r="A117" t="s">
        <v>20</v>
      </c>
      <c r="B117">
        <v>126</v>
      </c>
      <c r="C117">
        <f>_xlfn.NORM.DIST(B117,$G$5,$L$5,0)</f>
        <v>2.6741001781149982E-4</v>
      </c>
      <c r="D117" t="s">
        <v>14</v>
      </c>
      <c r="E117">
        <v>128</v>
      </c>
      <c r="F117">
        <f>_xlfn.NORM.DIST(E117,$G$25,$L$25,FALSE)</f>
        <v>3.7093845548754061E-4</v>
      </c>
    </row>
    <row r="118" spans="1:6" x14ac:dyDescent="0.25">
      <c r="A118" t="s">
        <v>20</v>
      </c>
      <c r="B118">
        <v>524</v>
      </c>
      <c r="C118">
        <f>_xlfn.NORM.DIST(B118,$G$5,$L$5,0)</f>
        <v>3.0471800682935787E-4</v>
      </c>
      <c r="D118" t="s">
        <v>14</v>
      </c>
      <c r="E118">
        <v>33</v>
      </c>
      <c r="F118">
        <f>_xlfn.NORM.DIST(E118,$G$25,$L$25,FALSE)</f>
        <v>3.5211809961158862E-4</v>
      </c>
    </row>
    <row r="119" spans="1:6" x14ac:dyDescent="0.25">
      <c r="A119" t="s">
        <v>20</v>
      </c>
      <c r="B119">
        <v>1989</v>
      </c>
      <c r="C119">
        <f>_xlfn.NORM.DIST(B119,$G$5,$L$5,0)</f>
        <v>2.104012260736057E-4</v>
      </c>
      <c r="D119" t="s">
        <v>14</v>
      </c>
      <c r="E119">
        <v>1072</v>
      </c>
      <c r="F119">
        <f>_xlfn.NORM.DIST(E119,$G$25,$L$25,FALSE)</f>
        <v>3.6551287870662994E-4</v>
      </c>
    </row>
    <row r="120" spans="1:6" x14ac:dyDescent="0.25">
      <c r="A120" t="s">
        <v>20</v>
      </c>
      <c r="B120">
        <v>157</v>
      </c>
      <c r="C120">
        <f>_xlfn.NORM.DIST(B120,$G$5,$L$5,0)</f>
        <v>2.711042967535191E-4</v>
      </c>
      <c r="D120" t="s">
        <v>14</v>
      </c>
      <c r="E120">
        <v>393</v>
      </c>
      <c r="F120">
        <f>_xlfn.NORM.DIST(E120,$G$25,$L$25,FALSE)</f>
        <v>4.0728920599941948E-4</v>
      </c>
    </row>
    <row r="121" spans="1:6" x14ac:dyDescent="0.25">
      <c r="A121" t="s">
        <v>20</v>
      </c>
      <c r="B121">
        <v>4498</v>
      </c>
      <c r="C121">
        <f>_xlfn.NORM.DIST(B121,$G$5,$L$5,0)</f>
        <v>4.9798577650298278E-6</v>
      </c>
      <c r="D121" t="s">
        <v>14</v>
      </c>
      <c r="E121">
        <v>1257</v>
      </c>
      <c r="F121">
        <f>_xlfn.NORM.DIST(E121,$G$25,$L$25,FALSE)</f>
        <v>3.2541271548374996E-4</v>
      </c>
    </row>
    <row r="122" spans="1:6" x14ac:dyDescent="0.25">
      <c r="A122" t="s">
        <v>20</v>
      </c>
      <c r="B122">
        <v>80</v>
      </c>
      <c r="C122">
        <f>_xlfn.NORM.DIST(B122,$G$5,$L$5,0)</f>
        <v>2.6173149835210054E-4</v>
      </c>
      <c r="D122" t="s">
        <v>14</v>
      </c>
      <c r="E122">
        <v>328</v>
      </c>
      <c r="F122">
        <f>_xlfn.NORM.DIST(E122,$G$25,$L$25,FALSE)</f>
        <v>4.0087345266500882E-4</v>
      </c>
    </row>
    <row r="123" spans="1:6" x14ac:dyDescent="0.25">
      <c r="A123" t="s">
        <v>20</v>
      </c>
      <c r="B123">
        <v>43</v>
      </c>
      <c r="C123">
        <f>_xlfn.NORM.DIST(B123,$G$5,$L$5,0)</f>
        <v>2.570053755312885E-4</v>
      </c>
      <c r="D123" t="s">
        <v>14</v>
      </c>
      <c r="E123">
        <v>147</v>
      </c>
      <c r="F123">
        <f>_xlfn.NORM.DIST(E123,$G$25,$L$25,FALSE)</f>
        <v>3.7438134029183921E-4</v>
      </c>
    </row>
    <row r="124" spans="1:6" x14ac:dyDescent="0.25">
      <c r="A124" t="s">
        <v>20</v>
      </c>
      <c r="B124">
        <v>2053</v>
      </c>
      <c r="C124">
        <f>_xlfn.NORM.DIST(B124,$G$5,$L$5,0)</f>
        <v>2.0080226064907595E-4</v>
      </c>
      <c r="D124" t="s">
        <v>14</v>
      </c>
      <c r="E124">
        <v>830</v>
      </c>
      <c r="F124">
        <f>_xlfn.NORM.DIST(E124,$G$25,$L$25,FALSE)</f>
        <v>4.0232061852836043E-4</v>
      </c>
    </row>
    <row r="125" spans="1:6" x14ac:dyDescent="0.25">
      <c r="A125" t="s">
        <v>20</v>
      </c>
      <c r="B125">
        <v>168</v>
      </c>
      <c r="C125">
        <f>_xlfn.NORM.DIST(B125,$G$5,$L$5,0)</f>
        <v>2.723881554669055E-4</v>
      </c>
      <c r="D125" t="s">
        <v>14</v>
      </c>
      <c r="E125">
        <v>331</v>
      </c>
      <c r="F125">
        <f>_xlfn.NORM.DIST(E125,$G$25,$L$25,FALSE)</f>
        <v>4.0120781298981468E-4</v>
      </c>
    </row>
    <row r="126" spans="1:6" x14ac:dyDescent="0.25">
      <c r="A126" t="s">
        <v>20</v>
      </c>
      <c r="B126">
        <v>4289</v>
      </c>
      <c r="C126">
        <f>_xlfn.NORM.DIST(B126,$G$5,$L$5,0)</f>
        <v>7.9022503438881823E-6</v>
      </c>
      <c r="D126" t="s">
        <v>14</v>
      </c>
      <c r="E126">
        <v>25</v>
      </c>
      <c r="F126">
        <f>_xlfn.NORM.DIST(E126,$G$25,$L$25,FALSE)</f>
        <v>3.5042081683622751E-4</v>
      </c>
    </row>
    <row r="127" spans="1:6" x14ac:dyDescent="0.25">
      <c r="A127" t="s">
        <v>20</v>
      </c>
      <c r="B127">
        <v>165</v>
      </c>
      <c r="C127">
        <f>_xlfn.NORM.DIST(B127,$G$5,$L$5,0)</f>
        <v>2.7203944641718877E-4</v>
      </c>
      <c r="D127" t="s">
        <v>14</v>
      </c>
      <c r="E127">
        <v>3483</v>
      </c>
      <c r="F127">
        <f>_xlfn.NORM.DIST(E127,$G$25,$L$25,FALSE)</f>
        <v>4.3711951492324257E-6</v>
      </c>
    </row>
    <row r="128" spans="1:6" x14ac:dyDescent="0.25">
      <c r="A128" t="s">
        <v>20</v>
      </c>
      <c r="B128">
        <v>1815</v>
      </c>
      <c r="C128">
        <f>_xlfn.NORM.DIST(B128,$G$5,$L$5,0)</f>
        <v>2.3581700934970656E-4</v>
      </c>
      <c r="D128" t="s">
        <v>14</v>
      </c>
      <c r="E128">
        <v>923</v>
      </c>
      <c r="F128">
        <f>_xlfn.NORM.DIST(E128,$G$25,$L$25,FALSE)</f>
        <v>3.9068239156118945E-4</v>
      </c>
    </row>
    <row r="129" spans="1:6" x14ac:dyDescent="0.25">
      <c r="A129" t="s">
        <v>20</v>
      </c>
      <c r="B129">
        <v>397</v>
      </c>
      <c r="C129">
        <f>_xlfn.NORM.DIST(B129,$G$5,$L$5,0)</f>
        <v>2.9543369455887396E-4</v>
      </c>
      <c r="D129" t="s">
        <v>14</v>
      </c>
      <c r="E129">
        <v>1</v>
      </c>
      <c r="F129">
        <f>_xlfn.NORM.DIST(E129,$G$25,$L$25,FALSE)</f>
        <v>3.4523401707029774E-4</v>
      </c>
    </row>
    <row r="130" spans="1:6" x14ac:dyDescent="0.25">
      <c r="A130" t="s">
        <v>20</v>
      </c>
      <c r="B130">
        <v>1539</v>
      </c>
      <c r="C130">
        <f>_xlfn.NORM.DIST(B130,$G$5,$L$5,0)</f>
        <v>2.7184064306456934E-4</v>
      </c>
      <c r="D130" t="s">
        <v>14</v>
      </c>
      <c r="E130">
        <v>33</v>
      </c>
      <c r="F130">
        <f>_xlfn.NORM.DIST(E130,$G$25,$L$25,FALSE)</f>
        <v>3.5211809961158862E-4</v>
      </c>
    </row>
    <row r="131" spans="1:6" x14ac:dyDescent="0.25">
      <c r="A131" t="s">
        <v>20</v>
      </c>
      <c r="B131">
        <v>138</v>
      </c>
      <c r="C131">
        <f>_xlfn.NORM.DIST(B131,$G$5,$L$5,0)</f>
        <v>2.688531663518186E-4</v>
      </c>
      <c r="D131" t="s">
        <v>14</v>
      </c>
      <c r="E131">
        <v>40</v>
      </c>
      <c r="F131">
        <f>_xlfn.NORM.DIST(E131,$G$25,$L$25,FALSE)</f>
        <v>3.5358982059822437E-4</v>
      </c>
    </row>
    <row r="132" spans="1:6" x14ac:dyDescent="0.25">
      <c r="A132" t="s">
        <v>20</v>
      </c>
      <c r="B132">
        <v>3594</v>
      </c>
      <c r="C132">
        <f>_xlfn.NORM.DIST(B132,$G$5,$L$5,0)</f>
        <v>3.0165387333518778E-5</v>
      </c>
      <c r="D132" t="s">
        <v>14</v>
      </c>
      <c r="E132">
        <v>23</v>
      </c>
      <c r="F132">
        <f>_xlfn.NORM.DIST(E132,$G$25,$L$25,FALSE)</f>
        <v>3.4999397820490959E-4</v>
      </c>
    </row>
    <row r="133" spans="1:6" x14ac:dyDescent="0.25">
      <c r="A133" t="s">
        <v>20</v>
      </c>
      <c r="B133">
        <v>5880</v>
      </c>
      <c r="C133">
        <f>_xlfn.NORM.DIST(B133,$G$5,$L$5,0)</f>
        <v>1.1841789522000677E-7</v>
      </c>
      <c r="D133" t="s">
        <v>14</v>
      </c>
      <c r="E133">
        <v>75</v>
      </c>
      <c r="F133">
        <f>_xlfn.NORM.DIST(E133,$G$25,$L$25,FALSE)</f>
        <v>3.6075337704939378E-4</v>
      </c>
    </row>
    <row r="134" spans="1:6" x14ac:dyDescent="0.25">
      <c r="A134" t="s">
        <v>20</v>
      </c>
      <c r="B134">
        <v>112</v>
      </c>
      <c r="C134">
        <f>_xlfn.NORM.DIST(B134,$G$5,$L$5,0)</f>
        <v>2.6570597016793652E-4</v>
      </c>
      <c r="D134" t="s">
        <v>14</v>
      </c>
      <c r="E134">
        <v>2176</v>
      </c>
      <c r="F134">
        <f>_xlfn.NORM.DIST(E134,$G$25,$L$25,FALSE)</f>
        <v>1.0535852986076891E-4</v>
      </c>
    </row>
    <row r="135" spans="1:6" x14ac:dyDescent="0.25">
      <c r="A135" t="s">
        <v>20</v>
      </c>
      <c r="B135">
        <v>943</v>
      </c>
      <c r="C135">
        <f>_xlfn.NORM.DIST(B135,$G$5,$L$5,0)</f>
        <v>3.1423173950847138E-4</v>
      </c>
      <c r="D135" t="s">
        <v>14</v>
      </c>
      <c r="E135">
        <v>441</v>
      </c>
      <c r="F135">
        <f>_xlfn.NORM.DIST(E135,$G$25,$L$25,FALSE)</f>
        <v>4.1088189187652872E-4</v>
      </c>
    </row>
    <row r="136" spans="1:6" x14ac:dyDescent="0.25">
      <c r="A136" t="s">
        <v>20</v>
      </c>
      <c r="B136">
        <v>2468</v>
      </c>
      <c r="C136">
        <f>_xlfn.NORM.DIST(B136,$G$5,$L$5,0)</f>
        <v>1.3942667822021049E-4</v>
      </c>
      <c r="D136" t="s">
        <v>14</v>
      </c>
      <c r="E136">
        <v>25</v>
      </c>
      <c r="F136">
        <f>_xlfn.NORM.DIST(E136,$G$25,$L$25,FALSE)</f>
        <v>3.5042081683622751E-4</v>
      </c>
    </row>
    <row r="137" spans="1:6" x14ac:dyDescent="0.25">
      <c r="A137" t="s">
        <v>20</v>
      </c>
      <c r="B137">
        <v>2551</v>
      </c>
      <c r="C137">
        <f>_xlfn.NORM.DIST(B137,$G$5,$L$5,0)</f>
        <v>1.2795681261090831E-4</v>
      </c>
      <c r="D137" t="s">
        <v>14</v>
      </c>
      <c r="E137">
        <v>127</v>
      </c>
      <c r="F137">
        <f>_xlfn.NORM.DIST(E137,$G$25,$L$25,FALSE)</f>
        <v>3.70754107559195E-4</v>
      </c>
    </row>
    <row r="138" spans="1:6" x14ac:dyDescent="0.25">
      <c r="A138" t="s">
        <v>20</v>
      </c>
      <c r="B138">
        <v>101</v>
      </c>
      <c r="C138">
        <f>_xlfn.NORM.DIST(B138,$G$5,$L$5,0)</f>
        <v>2.643520259922243E-4</v>
      </c>
      <c r="D138" t="s">
        <v>14</v>
      </c>
      <c r="E138">
        <v>355</v>
      </c>
      <c r="F138">
        <f>_xlfn.NORM.DIST(E138,$G$25,$L$25,FALSE)</f>
        <v>4.0375078245385602E-4</v>
      </c>
    </row>
    <row r="139" spans="1:6" x14ac:dyDescent="0.25">
      <c r="A139" t="s">
        <v>20</v>
      </c>
      <c r="B139">
        <v>92</v>
      </c>
      <c r="C139">
        <f>_xlfn.NORM.DIST(B139,$G$5,$L$5,0)</f>
        <v>2.6323461052016615E-4</v>
      </c>
      <c r="D139" t="s">
        <v>14</v>
      </c>
      <c r="E139">
        <v>44</v>
      </c>
      <c r="F139">
        <f>_xlfn.NORM.DIST(E139,$G$25,$L$25,FALSE)</f>
        <v>3.5442510315133405E-4</v>
      </c>
    </row>
    <row r="140" spans="1:6" x14ac:dyDescent="0.25">
      <c r="A140" t="s">
        <v>20</v>
      </c>
      <c r="B140">
        <v>62</v>
      </c>
      <c r="C140">
        <f>_xlfn.NORM.DIST(B140,$G$5,$L$5,0)</f>
        <v>2.594492143135628E-4</v>
      </c>
      <c r="D140" t="s">
        <v>14</v>
      </c>
      <c r="E140">
        <v>67</v>
      </c>
      <c r="F140">
        <f>_xlfn.NORM.DIST(E140,$G$25,$L$25,FALSE)</f>
        <v>3.5914538858619442E-4</v>
      </c>
    </row>
    <row r="141" spans="1:6" x14ac:dyDescent="0.25">
      <c r="A141" t="s">
        <v>20</v>
      </c>
      <c r="B141">
        <v>149</v>
      </c>
      <c r="C141">
        <f>_xlfn.NORM.DIST(B141,$G$5,$L$5,0)</f>
        <v>2.7016157777521449E-4</v>
      </c>
      <c r="D141" t="s">
        <v>14</v>
      </c>
      <c r="E141">
        <v>1068</v>
      </c>
      <c r="F141">
        <f>_xlfn.NORM.DIST(E141,$G$25,$L$25,FALSE)</f>
        <v>3.6628214923804954E-4</v>
      </c>
    </row>
    <row r="142" spans="1:6" x14ac:dyDescent="0.25">
      <c r="A142" t="s">
        <v>20</v>
      </c>
      <c r="B142">
        <v>329</v>
      </c>
      <c r="C142">
        <f>_xlfn.NORM.DIST(B142,$G$5,$L$5,0)</f>
        <v>2.8938032822242341E-4</v>
      </c>
      <c r="D142" t="s">
        <v>14</v>
      </c>
      <c r="E142">
        <v>424</v>
      </c>
      <c r="F142">
        <f>_xlfn.NORM.DIST(E142,$G$25,$L$25,FALSE)</f>
        <v>4.0972300502383868E-4</v>
      </c>
    </row>
    <row r="143" spans="1:6" x14ac:dyDescent="0.25">
      <c r="A143" t="s">
        <v>20</v>
      </c>
      <c r="B143">
        <v>97</v>
      </c>
      <c r="C143">
        <f>_xlfn.NORM.DIST(B143,$G$5,$L$5,0)</f>
        <v>2.6385645811471752E-4</v>
      </c>
      <c r="D143" t="s">
        <v>14</v>
      </c>
      <c r="E143">
        <v>151</v>
      </c>
      <c r="F143">
        <f>_xlfn.NORM.DIST(E143,$G$25,$L$25,FALSE)</f>
        <v>3.7509149711301116E-4</v>
      </c>
    </row>
    <row r="144" spans="1:6" x14ac:dyDescent="0.25">
      <c r="A144" t="s">
        <v>20</v>
      </c>
      <c r="B144">
        <v>1784</v>
      </c>
      <c r="C144">
        <f>_xlfn.NORM.DIST(B144,$G$5,$L$5,0)</f>
        <v>2.401807582207752E-4</v>
      </c>
      <c r="D144" t="s">
        <v>14</v>
      </c>
      <c r="E144">
        <v>1608</v>
      </c>
      <c r="F144">
        <f>_xlfn.NORM.DIST(E144,$G$25,$L$25,FALSE)</f>
        <v>2.3569567589812811E-4</v>
      </c>
    </row>
    <row r="145" spans="1:6" x14ac:dyDescent="0.25">
      <c r="A145" t="s">
        <v>20</v>
      </c>
      <c r="B145">
        <v>1684</v>
      </c>
      <c r="C145">
        <f>_xlfn.NORM.DIST(B145,$G$5,$L$5,0)</f>
        <v>2.5377651422644007E-4</v>
      </c>
      <c r="D145" t="s">
        <v>14</v>
      </c>
      <c r="E145">
        <v>941</v>
      </c>
      <c r="F145">
        <f>_xlfn.NORM.DIST(E145,$G$25,$L$25,FALSE)</f>
        <v>3.8804814683801646E-4</v>
      </c>
    </row>
    <row r="146" spans="1:6" x14ac:dyDescent="0.25">
      <c r="A146" t="s">
        <v>20</v>
      </c>
      <c r="B146">
        <v>250</v>
      </c>
      <c r="C146">
        <f>_xlfn.NORM.DIST(B146,$G$5,$L$5,0)</f>
        <v>2.8148210417066721E-4</v>
      </c>
      <c r="D146" t="s">
        <v>14</v>
      </c>
      <c r="E146">
        <v>1</v>
      </c>
      <c r="F146">
        <f>_xlfn.NORM.DIST(E146,$G$25,$L$25,FALSE)</f>
        <v>3.4523401707029774E-4</v>
      </c>
    </row>
    <row r="147" spans="1:6" x14ac:dyDescent="0.25">
      <c r="A147" t="s">
        <v>20</v>
      </c>
      <c r="B147">
        <v>238</v>
      </c>
      <c r="C147">
        <f>_xlfn.NORM.DIST(B147,$G$5,$L$5,0)</f>
        <v>2.802059454091532E-4</v>
      </c>
      <c r="D147" t="s">
        <v>14</v>
      </c>
      <c r="E147">
        <v>40</v>
      </c>
      <c r="F147">
        <f>_xlfn.NORM.DIST(E147,$G$25,$L$25,FALSE)</f>
        <v>3.5358982059822437E-4</v>
      </c>
    </row>
    <row r="148" spans="1:6" x14ac:dyDescent="0.25">
      <c r="A148" t="s">
        <v>20</v>
      </c>
      <c r="B148">
        <v>53</v>
      </c>
      <c r="C148">
        <f>_xlfn.NORM.DIST(B148,$G$5,$L$5,0)</f>
        <v>2.5829597237651348E-4</v>
      </c>
      <c r="D148" t="s">
        <v>14</v>
      </c>
      <c r="E148">
        <v>3015</v>
      </c>
      <c r="F148">
        <f>_xlfn.NORM.DIST(E148,$G$25,$L$25,FALSE)</f>
        <v>1.6904394508855366E-5</v>
      </c>
    </row>
    <row r="149" spans="1:6" x14ac:dyDescent="0.25">
      <c r="A149" t="s">
        <v>20</v>
      </c>
      <c r="B149">
        <v>214</v>
      </c>
      <c r="C149">
        <f>_xlfn.NORM.DIST(B149,$G$5,$L$5,0)</f>
        <v>2.775961555327262E-4</v>
      </c>
      <c r="D149" t="s">
        <v>14</v>
      </c>
      <c r="E149">
        <v>435</v>
      </c>
      <c r="F149">
        <f>_xlfn.NORM.DIST(E149,$G$25,$L$25,FALSE)</f>
        <v>4.1048719774979268E-4</v>
      </c>
    </row>
    <row r="150" spans="1:6" x14ac:dyDescent="0.25">
      <c r="A150" t="s">
        <v>20</v>
      </c>
      <c r="B150">
        <v>222</v>
      </c>
      <c r="C150">
        <f>_xlfn.NORM.DIST(B150,$G$5,$L$5,0)</f>
        <v>2.7847448877765032E-4</v>
      </c>
      <c r="D150" t="s">
        <v>14</v>
      </c>
      <c r="E150">
        <v>714</v>
      </c>
      <c r="F150">
        <f>_xlfn.NORM.DIST(E150,$G$25,$L$25,FALSE)</f>
        <v>4.1187085558735248E-4</v>
      </c>
    </row>
    <row r="151" spans="1:6" x14ac:dyDescent="0.25">
      <c r="A151" t="s">
        <v>20</v>
      </c>
      <c r="B151">
        <v>1884</v>
      </c>
      <c r="C151">
        <f>_xlfn.NORM.DIST(B151,$G$5,$L$5,0)</f>
        <v>2.2590007030122536E-4</v>
      </c>
      <c r="D151" t="s">
        <v>14</v>
      </c>
      <c r="E151">
        <v>5497</v>
      </c>
      <c r="F151">
        <f>_xlfn.NORM.DIST(E151,$G$25,$L$25,FALSE)</f>
        <v>8.6087070237691886E-10</v>
      </c>
    </row>
    <row r="152" spans="1:6" x14ac:dyDescent="0.25">
      <c r="A152" t="s">
        <v>20</v>
      </c>
      <c r="B152">
        <v>218</v>
      </c>
      <c r="C152">
        <f>_xlfn.NORM.DIST(B152,$G$5,$L$5,0)</f>
        <v>2.7803636256857407E-4</v>
      </c>
      <c r="D152" t="s">
        <v>14</v>
      </c>
      <c r="E152">
        <v>418</v>
      </c>
      <c r="F152">
        <f>_xlfn.NORM.DIST(E152,$G$25,$L$25,FALSE)</f>
        <v>4.0928412200225318E-4</v>
      </c>
    </row>
    <row r="153" spans="1:6" x14ac:dyDescent="0.25">
      <c r="A153" t="s">
        <v>20</v>
      </c>
      <c r="B153">
        <v>6465</v>
      </c>
      <c r="C153">
        <f>_xlfn.NORM.DIST(B153,$G$5,$L$5,0)</f>
        <v>1.6991173355050051E-8</v>
      </c>
      <c r="D153" t="s">
        <v>14</v>
      </c>
      <c r="E153">
        <v>1439</v>
      </c>
      <c r="F153">
        <f>_xlfn.NORM.DIST(E153,$G$25,$L$25,FALSE)</f>
        <v>2.7992799476737331E-4</v>
      </c>
    </row>
    <row r="154" spans="1:6" x14ac:dyDescent="0.25">
      <c r="A154" t="s">
        <v>20</v>
      </c>
      <c r="B154">
        <v>59</v>
      </c>
      <c r="C154">
        <f>_xlfn.NORM.DIST(B154,$G$5,$L$5,0)</f>
        <v>2.5906568352946372E-4</v>
      </c>
      <c r="D154" t="s">
        <v>14</v>
      </c>
      <c r="E154">
        <v>15</v>
      </c>
      <c r="F154">
        <f>_xlfn.NORM.DIST(E154,$G$25,$L$25,FALSE)</f>
        <v>3.482766996430777E-4</v>
      </c>
    </row>
    <row r="155" spans="1:6" x14ac:dyDescent="0.25">
      <c r="A155" t="s">
        <v>20</v>
      </c>
      <c r="B155">
        <v>88</v>
      </c>
      <c r="C155">
        <f>_xlfn.NORM.DIST(B155,$G$5,$L$5,0)</f>
        <v>2.6273523823672505E-4</v>
      </c>
      <c r="D155" t="s">
        <v>14</v>
      </c>
      <c r="E155">
        <v>1999</v>
      </c>
      <c r="F155">
        <f>_xlfn.NORM.DIST(E155,$G$25,$L$25,FALSE)</f>
        <v>1.4058677586752249E-4</v>
      </c>
    </row>
    <row r="156" spans="1:6" x14ac:dyDescent="0.25">
      <c r="A156" t="s">
        <v>20</v>
      </c>
      <c r="B156">
        <v>1697</v>
      </c>
      <c r="C156">
        <f>_xlfn.NORM.DIST(B156,$G$5,$L$5,0)</f>
        <v>2.5205532833078113E-4</v>
      </c>
      <c r="D156" t="s">
        <v>14</v>
      </c>
      <c r="E156">
        <v>118</v>
      </c>
      <c r="F156">
        <f>_xlfn.NORM.DIST(E156,$G$25,$L$25,FALSE)</f>
        <v>3.6908107102496141E-4</v>
      </c>
    </row>
    <row r="157" spans="1:6" x14ac:dyDescent="0.25">
      <c r="A157" t="s">
        <v>20</v>
      </c>
      <c r="B157">
        <v>92</v>
      </c>
      <c r="C157">
        <f>_xlfn.NORM.DIST(B157,$G$5,$L$5,0)</f>
        <v>2.6323461052016615E-4</v>
      </c>
      <c r="D157" t="s">
        <v>14</v>
      </c>
      <c r="E157">
        <v>162</v>
      </c>
      <c r="F157">
        <f>_xlfn.NORM.DIST(E157,$G$25,$L$25,FALSE)</f>
        <v>3.7701762956750994E-4</v>
      </c>
    </row>
    <row r="158" spans="1:6" x14ac:dyDescent="0.25">
      <c r="A158" t="s">
        <v>20</v>
      </c>
      <c r="B158">
        <v>186</v>
      </c>
      <c r="C158">
        <f>_xlfn.NORM.DIST(B158,$G$5,$L$5,0)</f>
        <v>2.7445746258669722E-4</v>
      </c>
      <c r="D158" t="s">
        <v>14</v>
      </c>
      <c r="E158">
        <v>83</v>
      </c>
      <c r="F158">
        <f>_xlfn.NORM.DIST(E158,$G$25,$L$25,FALSE)</f>
        <v>3.6234340059908764E-4</v>
      </c>
    </row>
    <row r="159" spans="1:6" x14ac:dyDescent="0.25">
      <c r="A159" t="s">
        <v>20</v>
      </c>
      <c r="B159">
        <v>138</v>
      </c>
      <c r="C159">
        <f>_xlfn.NORM.DIST(B159,$G$5,$L$5,0)</f>
        <v>2.688531663518186E-4</v>
      </c>
      <c r="D159" t="s">
        <v>14</v>
      </c>
      <c r="E159">
        <v>747</v>
      </c>
      <c r="F159">
        <f>_xlfn.NORM.DIST(E159,$G$25,$L$25,FALSE)</f>
        <v>4.0973957489093602E-4</v>
      </c>
    </row>
    <row r="160" spans="1:6" x14ac:dyDescent="0.25">
      <c r="A160" t="s">
        <v>20</v>
      </c>
      <c r="B160">
        <v>261</v>
      </c>
      <c r="C160">
        <f>_xlfn.NORM.DIST(B160,$G$5,$L$5,0)</f>
        <v>2.826347218115872E-4</v>
      </c>
      <c r="D160" t="s">
        <v>14</v>
      </c>
      <c r="E160">
        <v>84</v>
      </c>
      <c r="F160">
        <f>_xlfn.NORM.DIST(E160,$G$25,$L$25,FALSE)</f>
        <v>3.6254087539155315E-4</v>
      </c>
    </row>
    <row r="161" spans="1:6" x14ac:dyDescent="0.25">
      <c r="A161" t="s">
        <v>20</v>
      </c>
      <c r="B161">
        <v>107</v>
      </c>
      <c r="C161">
        <f>_xlfn.NORM.DIST(B161,$G$5,$L$5,0)</f>
        <v>2.6509216346723218E-4</v>
      </c>
      <c r="D161" t="s">
        <v>14</v>
      </c>
      <c r="E161">
        <v>91</v>
      </c>
      <c r="F161">
        <f>_xlfn.NORM.DIST(E161,$G$25,$L$25,FALSE)</f>
        <v>3.6391515873309945E-4</v>
      </c>
    </row>
    <row r="162" spans="1:6" x14ac:dyDescent="0.25">
      <c r="A162" t="s">
        <v>20</v>
      </c>
      <c r="B162">
        <v>199</v>
      </c>
      <c r="C162">
        <f>_xlfn.NORM.DIST(B162,$G$5,$L$5,0)</f>
        <v>2.7592705337591136E-4</v>
      </c>
      <c r="D162" t="s">
        <v>14</v>
      </c>
      <c r="E162">
        <v>792</v>
      </c>
      <c r="F162">
        <f>_xlfn.NORM.DIST(E162,$G$25,$L$25,FALSE)</f>
        <v>4.0607699603765671E-4</v>
      </c>
    </row>
    <row r="163" spans="1:6" x14ac:dyDescent="0.25">
      <c r="A163" t="s">
        <v>20</v>
      </c>
      <c r="B163">
        <v>5512</v>
      </c>
      <c r="C163">
        <f>_xlfn.NORM.DIST(B163,$G$5,$L$5,0)</f>
        <v>3.6003144738949241E-7</v>
      </c>
      <c r="D163" t="s">
        <v>14</v>
      </c>
      <c r="E163">
        <v>32</v>
      </c>
      <c r="F163">
        <f>_xlfn.NORM.DIST(E163,$G$25,$L$25,FALSE)</f>
        <v>3.5190682698546337E-4</v>
      </c>
    </row>
    <row r="164" spans="1:6" x14ac:dyDescent="0.25">
      <c r="A164" t="s">
        <v>20</v>
      </c>
      <c r="B164">
        <v>86</v>
      </c>
      <c r="C164">
        <f>_xlfn.NORM.DIST(B164,$G$5,$L$5,0)</f>
        <v>2.6248492521075166E-4</v>
      </c>
      <c r="D164" t="s">
        <v>14</v>
      </c>
      <c r="E164">
        <v>186</v>
      </c>
      <c r="F164">
        <f>_xlfn.NORM.DIST(E164,$G$25,$L$25,FALSE)</f>
        <v>3.8108078785360484E-4</v>
      </c>
    </row>
    <row r="165" spans="1:6" x14ac:dyDescent="0.25">
      <c r="A165" t="s">
        <v>20</v>
      </c>
      <c r="B165">
        <v>2768</v>
      </c>
      <c r="C165">
        <f>_xlfn.NORM.DIST(B165,$G$5,$L$5,0)</f>
        <v>1.0017823756427901E-4</v>
      </c>
      <c r="D165" t="s">
        <v>14</v>
      </c>
      <c r="E165">
        <v>605</v>
      </c>
      <c r="F165">
        <f>_xlfn.NORM.DIST(E165,$G$25,$L$25,FALSE)</f>
        <v>4.1548586990780274E-4</v>
      </c>
    </row>
    <row r="166" spans="1:6" x14ac:dyDescent="0.25">
      <c r="A166" t="s">
        <v>20</v>
      </c>
      <c r="B166">
        <v>48</v>
      </c>
      <c r="C166">
        <f>_xlfn.NORM.DIST(B166,$G$5,$L$5,0)</f>
        <v>2.5765187452426221E-4</v>
      </c>
      <c r="D166" t="s">
        <v>14</v>
      </c>
      <c r="E166">
        <v>1</v>
      </c>
      <c r="F166">
        <f>_xlfn.NORM.DIST(E166,$G$25,$L$25,FALSE)</f>
        <v>3.4523401707029774E-4</v>
      </c>
    </row>
    <row r="167" spans="1:6" x14ac:dyDescent="0.25">
      <c r="A167" t="s">
        <v>20</v>
      </c>
      <c r="B167">
        <v>87</v>
      </c>
      <c r="C167">
        <f>_xlfn.NORM.DIST(B167,$G$5,$L$5,0)</f>
        <v>2.6261013379273805E-4</v>
      </c>
      <c r="D167" t="s">
        <v>14</v>
      </c>
      <c r="E167">
        <v>31</v>
      </c>
      <c r="F167">
        <f>_xlfn.NORM.DIST(E167,$G$25,$L$25,FALSE)</f>
        <v>3.5169529949945921E-4</v>
      </c>
    </row>
    <row r="168" spans="1:6" x14ac:dyDescent="0.25">
      <c r="A168" t="s">
        <v>20</v>
      </c>
      <c r="B168">
        <v>1894</v>
      </c>
      <c r="C168">
        <f>_xlfn.NORM.DIST(B168,$G$5,$L$5,0)</f>
        <v>2.244425565327143E-4</v>
      </c>
      <c r="D168" t="s">
        <v>14</v>
      </c>
      <c r="E168">
        <v>1181</v>
      </c>
      <c r="F168">
        <f>_xlfn.NORM.DIST(E168,$G$25,$L$25,FALSE)</f>
        <v>3.4286196909463486E-4</v>
      </c>
    </row>
    <row r="169" spans="1:6" x14ac:dyDescent="0.25">
      <c r="A169" t="s">
        <v>20</v>
      </c>
      <c r="B169">
        <v>282</v>
      </c>
      <c r="C169">
        <f>_xlfn.NORM.DIST(B169,$G$5,$L$5,0)</f>
        <v>2.8478861001575927E-4</v>
      </c>
      <c r="D169" t="s">
        <v>14</v>
      </c>
      <c r="E169">
        <v>39</v>
      </c>
      <c r="F169">
        <f>_xlfn.NORM.DIST(E169,$G$25,$L$25,FALSE)</f>
        <v>3.5338034909120346E-4</v>
      </c>
    </row>
    <row r="170" spans="1:6" x14ac:dyDescent="0.25">
      <c r="A170" t="s">
        <v>20</v>
      </c>
      <c r="B170">
        <v>116</v>
      </c>
      <c r="C170">
        <f>_xlfn.NORM.DIST(B170,$G$5,$L$5,0)</f>
        <v>2.6619505025113533E-4</v>
      </c>
      <c r="D170" t="s">
        <v>14</v>
      </c>
      <c r="E170">
        <v>46</v>
      </c>
      <c r="F170">
        <f>_xlfn.NORM.DIST(E170,$G$25,$L$25,FALSE)</f>
        <v>3.5484117384505673E-4</v>
      </c>
    </row>
    <row r="171" spans="1:6" x14ac:dyDescent="0.25">
      <c r="A171" t="s">
        <v>20</v>
      </c>
      <c r="B171">
        <v>83</v>
      </c>
      <c r="C171">
        <f>_xlfn.NORM.DIST(B171,$G$5,$L$5,0)</f>
        <v>2.6210867669523174E-4</v>
      </c>
      <c r="D171" t="s">
        <v>14</v>
      </c>
      <c r="E171">
        <v>105</v>
      </c>
      <c r="F171">
        <f>_xlfn.NORM.DIST(E171,$G$25,$L$25,FALSE)</f>
        <v>3.6662088943519608E-4</v>
      </c>
    </row>
    <row r="172" spans="1:6" x14ac:dyDescent="0.25">
      <c r="A172" t="s">
        <v>20</v>
      </c>
      <c r="B172">
        <v>91</v>
      </c>
      <c r="C172">
        <f>_xlfn.NORM.DIST(B172,$G$5,$L$5,0)</f>
        <v>2.6310992468418857E-4</v>
      </c>
      <c r="D172" t="s">
        <v>14</v>
      </c>
      <c r="E172">
        <v>535</v>
      </c>
      <c r="F172">
        <f>_xlfn.NORM.DIST(E172,$G$25,$L$25,FALSE)</f>
        <v>4.1499335552563839E-4</v>
      </c>
    </row>
    <row r="173" spans="1:6" x14ac:dyDescent="0.25">
      <c r="A173" t="s">
        <v>20</v>
      </c>
      <c r="B173">
        <v>546</v>
      </c>
      <c r="C173">
        <f>_xlfn.NORM.DIST(B173,$G$5,$L$5,0)</f>
        <v>3.0604270599981912E-4</v>
      </c>
      <c r="D173" t="s">
        <v>14</v>
      </c>
      <c r="E173">
        <v>16</v>
      </c>
      <c r="F173">
        <f>_xlfn.NORM.DIST(E173,$G$25,$L$25,FALSE)</f>
        <v>3.4849222133468479E-4</v>
      </c>
    </row>
    <row r="174" spans="1:6" x14ac:dyDescent="0.25">
      <c r="A174" t="s">
        <v>20</v>
      </c>
      <c r="B174">
        <v>393</v>
      </c>
      <c r="C174">
        <f>_xlfn.NORM.DIST(B174,$G$5,$L$5,0)</f>
        <v>2.9509769175643823E-4</v>
      </c>
      <c r="D174" t="s">
        <v>14</v>
      </c>
      <c r="E174">
        <v>575</v>
      </c>
      <c r="F174">
        <f>_xlfn.NORM.DIST(E174,$G$25,$L$25,FALSE)</f>
        <v>4.1554517738848348E-4</v>
      </c>
    </row>
    <row r="175" spans="1:6" x14ac:dyDescent="0.25">
      <c r="A175" t="s">
        <v>20</v>
      </c>
      <c r="B175">
        <v>133</v>
      </c>
      <c r="C175">
        <f>_xlfn.NORM.DIST(B175,$G$5,$L$5,0)</f>
        <v>2.6825383820251633E-4</v>
      </c>
      <c r="D175" t="s">
        <v>14</v>
      </c>
      <c r="E175">
        <v>1120</v>
      </c>
      <c r="F175">
        <f>_xlfn.NORM.DIST(E175,$G$25,$L$25,FALSE)</f>
        <v>3.5592436559280243E-4</v>
      </c>
    </row>
    <row r="176" spans="1:6" x14ac:dyDescent="0.25">
      <c r="A176" t="s">
        <v>20</v>
      </c>
      <c r="B176">
        <v>254</v>
      </c>
      <c r="C176">
        <f>_xlfn.NORM.DIST(B176,$G$5,$L$5,0)</f>
        <v>2.8190315443864933E-4</v>
      </c>
      <c r="D176" t="s">
        <v>14</v>
      </c>
      <c r="E176">
        <v>113</v>
      </c>
      <c r="F176">
        <f>_xlfn.NORM.DIST(E176,$G$25,$L$25,FALSE)</f>
        <v>3.6814088895334977E-4</v>
      </c>
    </row>
    <row r="177" spans="1:6" x14ac:dyDescent="0.25">
      <c r="A177" t="s">
        <v>20</v>
      </c>
      <c r="B177">
        <v>176</v>
      </c>
      <c r="C177">
        <f>_xlfn.NORM.DIST(B177,$G$5,$L$5,0)</f>
        <v>2.7331273270266184E-4</v>
      </c>
      <c r="D177" t="s">
        <v>14</v>
      </c>
      <c r="E177">
        <v>1538</v>
      </c>
      <c r="F177">
        <f>_xlfn.NORM.DIST(E177,$G$25,$L$25,FALSE)</f>
        <v>2.5405230872604673E-4</v>
      </c>
    </row>
    <row r="178" spans="1:6" x14ac:dyDescent="0.25">
      <c r="A178" t="s">
        <v>20</v>
      </c>
      <c r="B178">
        <v>337</v>
      </c>
      <c r="C178">
        <f>_xlfn.NORM.DIST(B178,$G$5,$L$5,0)</f>
        <v>2.9012942622999729E-4</v>
      </c>
      <c r="D178" t="s">
        <v>14</v>
      </c>
      <c r="E178">
        <v>9</v>
      </c>
      <c r="F178">
        <f>_xlfn.NORM.DIST(E178,$G$25,$L$25,FALSE)</f>
        <v>3.46978458926706E-4</v>
      </c>
    </row>
    <row r="179" spans="1:6" x14ac:dyDescent="0.25">
      <c r="A179" t="s">
        <v>20</v>
      </c>
      <c r="B179">
        <v>107</v>
      </c>
      <c r="C179">
        <f>_xlfn.NORM.DIST(B179,$G$5,$L$5,0)</f>
        <v>2.6509216346723218E-4</v>
      </c>
      <c r="D179" t="s">
        <v>14</v>
      </c>
      <c r="E179">
        <v>554</v>
      </c>
      <c r="F179">
        <f>_xlfn.NORM.DIST(E179,$G$25,$L$25,FALSE)</f>
        <v>4.1534528257554273E-4</v>
      </c>
    </row>
    <row r="180" spans="1:6" x14ac:dyDescent="0.25">
      <c r="A180" t="s">
        <v>20</v>
      </c>
      <c r="B180">
        <v>183</v>
      </c>
      <c r="C180">
        <f>_xlfn.NORM.DIST(B180,$G$5,$L$5,0)</f>
        <v>2.7411533619808414E-4</v>
      </c>
      <c r="D180" t="s">
        <v>14</v>
      </c>
      <c r="E180">
        <v>648</v>
      </c>
      <c r="F180">
        <f>_xlfn.NORM.DIST(E180,$G$25,$L$25,FALSE)</f>
        <v>4.1469402537679578E-4</v>
      </c>
    </row>
    <row r="181" spans="1:6" x14ac:dyDescent="0.25">
      <c r="A181" t="s">
        <v>20</v>
      </c>
      <c r="B181">
        <v>72</v>
      </c>
      <c r="C181">
        <f>_xlfn.NORM.DIST(B181,$G$5,$L$5,0)</f>
        <v>2.6072118599121082E-4</v>
      </c>
      <c r="D181" t="s">
        <v>14</v>
      </c>
      <c r="E181">
        <v>21</v>
      </c>
      <c r="F181">
        <f>_xlfn.NORM.DIST(E181,$G$25,$L$25,FALSE)</f>
        <v>3.495661422356737E-4</v>
      </c>
    </row>
    <row r="182" spans="1:6" x14ac:dyDescent="0.25">
      <c r="A182" t="s">
        <v>20</v>
      </c>
      <c r="B182">
        <v>295</v>
      </c>
      <c r="C182">
        <f>_xlfn.NORM.DIST(B182,$G$5,$L$5,0)</f>
        <v>2.8609075131689435E-4</v>
      </c>
      <c r="D182" t="s">
        <v>14</v>
      </c>
      <c r="E182">
        <v>54</v>
      </c>
      <c r="F182">
        <f>_xlfn.NORM.DIST(E182,$G$25,$L$25,FALSE)</f>
        <v>3.5649487311236914E-4</v>
      </c>
    </row>
    <row r="183" spans="1:6" x14ac:dyDescent="0.25">
      <c r="A183" t="s">
        <v>20</v>
      </c>
      <c r="B183">
        <v>142</v>
      </c>
      <c r="C183">
        <f>_xlfn.NORM.DIST(B183,$G$5,$L$5,0)</f>
        <v>2.693305692036654E-4</v>
      </c>
      <c r="D183" t="s">
        <v>14</v>
      </c>
      <c r="E183">
        <v>120</v>
      </c>
      <c r="F183">
        <f>_xlfn.NORM.DIST(E183,$G$25,$L$25,FALSE)</f>
        <v>3.6945500953983602E-4</v>
      </c>
    </row>
    <row r="184" spans="1:6" x14ac:dyDescent="0.25">
      <c r="A184" t="s">
        <v>20</v>
      </c>
      <c r="B184">
        <v>85</v>
      </c>
      <c r="C184">
        <f>_xlfn.NORM.DIST(B184,$G$5,$L$5,0)</f>
        <v>2.6235961269656128E-4</v>
      </c>
      <c r="D184" t="s">
        <v>14</v>
      </c>
      <c r="E184">
        <v>579</v>
      </c>
      <c r="F184">
        <f>_xlfn.NORM.DIST(E184,$G$25,$L$25,FALSE)</f>
        <v>4.155607166542084E-4</v>
      </c>
    </row>
    <row r="185" spans="1:6" x14ac:dyDescent="0.25">
      <c r="A185" t="s">
        <v>20</v>
      </c>
      <c r="B185">
        <v>659</v>
      </c>
      <c r="C185">
        <f>_xlfn.NORM.DIST(B185,$G$5,$L$5,0)</f>
        <v>3.1145298366017928E-4</v>
      </c>
      <c r="D185" t="s">
        <v>14</v>
      </c>
      <c r="E185">
        <v>2072</v>
      </c>
      <c r="F185">
        <f>_xlfn.NORM.DIST(E185,$G$25,$L$25,FALSE)</f>
        <v>1.2533326427906075E-4</v>
      </c>
    </row>
    <row r="186" spans="1:6" x14ac:dyDescent="0.25">
      <c r="A186" t="s">
        <v>20</v>
      </c>
      <c r="B186">
        <v>121</v>
      </c>
      <c r="C186">
        <f>_xlfn.NORM.DIST(B186,$G$5,$L$5,0)</f>
        <v>2.6680392245091267E-4</v>
      </c>
      <c r="D186" t="s">
        <v>14</v>
      </c>
      <c r="E186">
        <v>0</v>
      </c>
      <c r="F186">
        <f>_xlfn.NORM.DIST(E186,$G$25,$L$25,FALSE)</f>
        <v>3.4501489470727619E-4</v>
      </c>
    </row>
    <row r="187" spans="1:6" x14ac:dyDescent="0.25">
      <c r="A187" t="s">
        <v>20</v>
      </c>
      <c r="B187">
        <v>3742</v>
      </c>
      <c r="C187">
        <f>_xlfn.NORM.DIST(B187,$G$5,$L$5,0)</f>
        <v>2.3258821857281537E-5</v>
      </c>
      <c r="D187" t="s">
        <v>14</v>
      </c>
      <c r="E187">
        <v>1796</v>
      </c>
      <c r="F187">
        <f>_xlfn.NORM.DIST(E187,$G$25,$L$25,FALSE)</f>
        <v>1.8769165786111007E-4</v>
      </c>
    </row>
    <row r="188" spans="1:6" x14ac:dyDescent="0.25">
      <c r="A188" t="s">
        <v>20</v>
      </c>
      <c r="B188">
        <v>223</v>
      </c>
      <c r="C188">
        <f>_xlfn.NORM.DIST(B188,$G$5,$L$5,0)</f>
        <v>2.7858369379002722E-4</v>
      </c>
      <c r="D188" t="s">
        <v>14</v>
      </c>
      <c r="E188">
        <v>62</v>
      </c>
      <c r="F188">
        <f>_xlfn.NORM.DIST(E188,$G$25,$L$25,FALSE)</f>
        <v>3.581314074844092E-4</v>
      </c>
    </row>
    <row r="189" spans="1:6" x14ac:dyDescent="0.25">
      <c r="A189" t="s">
        <v>20</v>
      </c>
      <c r="B189">
        <v>133</v>
      </c>
      <c r="C189">
        <f>_xlfn.NORM.DIST(B189,$G$5,$L$5,0)</f>
        <v>2.6825383820251633E-4</v>
      </c>
      <c r="D189" t="s">
        <v>14</v>
      </c>
      <c r="E189">
        <v>347</v>
      </c>
      <c r="F189">
        <f>_xlfn.NORM.DIST(E189,$G$25,$L$25,FALSE)</f>
        <v>4.0292932109609102E-4</v>
      </c>
    </row>
    <row r="190" spans="1:6" x14ac:dyDescent="0.25">
      <c r="A190" t="s">
        <v>20</v>
      </c>
      <c r="B190">
        <v>5168</v>
      </c>
      <c r="C190">
        <f>_xlfn.NORM.DIST(B190,$G$5,$L$5,0)</f>
        <v>9.4318654037056285E-7</v>
      </c>
      <c r="D190" t="s">
        <v>14</v>
      </c>
      <c r="E190">
        <v>19</v>
      </c>
      <c r="F190">
        <f>_xlfn.NORM.DIST(E190,$G$25,$L$25,FALSE)</f>
        <v>3.4913731385935313E-4</v>
      </c>
    </row>
    <row r="191" spans="1:6" x14ac:dyDescent="0.25">
      <c r="A191" t="s">
        <v>20</v>
      </c>
      <c r="B191">
        <v>307</v>
      </c>
      <c r="C191">
        <f>_xlfn.NORM.DIST(B191,$G$5,$L$5,0)</f>
        <v>2.8727113545604766E-4</v>
      </c>
      <c r="D191" t="s">
        <v>14</v>
      </c>
      <c r="E191">
        <v>1258</v>
      </c>
      <c r="F191">
        <f>_xlfn.NORM.DIST(E191,$G$25,$L$25,FALSE)</f>
        <v>3.2517555606525567E-4</v>
      </c>
    </row>
    <row r="192" spans="1:6" x14ac:dyDescent="0.25">
      <c r="A192" t="s">
        <v>20</v>
      </c>
      <c r="B192">
        <v>2441</v>
      </c>
      <c r="C192">
        <f>_xlfn.NORM.DIST(B192,$G$5,$L$5,0)</f>
        <v>1.4324243027526496E-4</v>
      </c>
      <c r="D192" t="s">
        <v>14</v>
      </c>
      <c r="E192">
        <v>362</v>
      </c>
      <c r="F192">
        <f>_xlfn.NORM.DIST(E192,$G$25,$L$25,FALSE)</f>
        <v>4.0444789370217682E-4</v>
      </c>
    </row>
    <row r="193" spans="1:6" x14ac:dyDescent="0.25">
      <c r="A193" t="s">
        <v>20</v>
      </c>
      <c r="B193">
        <v>1385</v>
      </c>
      <c r="C193">
        <f>_xlfn.NORM.DIST(B193,$G$5,$L$5,0)</f>
        <v>2.8826693880177619E-4</v>
      </c>
      <c r="D193" t="s">
        <v>14</v>
      </c>
      <c r="E193">
        <v>133</v>
      </c>
      <c r="F193">
        <f>_xlfn.NORM.DIST(E193,$G$25,$L$25,FALSE)</f>
        <v>3.7185551842357011E-4</v>
      </c>
    </row>
    <row r="194" spans="1:6" x14ac:dyDescent="0.25">
      <c r="A194" t="s">
        <v>20</v>
      </c>
      <c r="B194">
        <v>190</v>
      </c>
      <c r="C194">
        <f>_xlfn.NORM.DIST(B194,$G$5,$L$5,0)</f>
        <v>2.7491189500934254E-4</v>
      </c>
      <c r="D194" t="s">
        <v>14</v>
      </c>
      <c r="E194">
        <v>846</v>
      </c>
      <c r="F194">
        <f>_xlfn.NORM.DIST(E194,$G$25,$L$25,FALSE)</f>
        <v>4.0056158762964396E-4</v>
      </c>
    </row>
    <row r="195" spans="1:6" x14ac:dyDescent="0.25">
      <c r="A195" t="s">
        <v>20</v>
      </c>
      <c r="B195">
        <v>470</v>
      </c>
      <c r="C195">
        <f>_xlfn.NORM.DIST(B195,$G$5,$L$5,0)</f>
        <v>3.0110513001163099E-4</v>
      </c>
      <c r="D195" t="s">
        <v>14</v>
      </c>
      <c r="E195">
        <v>10</v>
      </c>
      <c r="F195">
        <f>_xlfn.NORM.DIST(E195,$G$25,$L$25,FALSE)</f>
        <v>3.4719543767858138E-4</v>
      </c>
    </row>
    <row r="196" spans="1:6" x14ac:dyDescent="0.25">
      <c r="A196" t="s">
        <v>20</v>
      </c>
      <c r="B196">
        <v>253</v>
      </c>
      <c r="C196">
        <f>_xlfn.NORM.DIST(B196,$G$5,$L$5,0)</f>
        <v>2.817980964924161E-4</v>
      </c>
      <c r="D196" t="s">
        <v>14</v>
      </c>
      <c r="E196">
        <v>191</v>
      </c>
      <c r="F196">
        <f>_xlfn.NORM.DIST(E196,$G$25,$L$25,FALSE)</f>
        <v>3.8190272985647277E-4</v>
      </c>
    </row>
    <row r="197" spans="1:6" x14ac:dyDescent="0.25">
      <c r="A197" t="s">
        <v>20</v>
      </c>
      <c r="B197">
        <v>1113</v>
      </c>
      <c r="C197">
        <f>_xlfn.NORM.DIST(B197,$G$5,$L$5,0)</f>
        <v>3.0839444656347156E-4</v>
      </c>
      <c r="D197" t="s">
        <v>14</v>
      </c>
      <c r="E197">
        <v>1979</v>
      </c>
      <c r="F197">
        <f>_xlfn.NORM.DIST(E197,$G$25,$L$25,FALSE)</f>
        <v>1.4493438923053476E-4</v>
      </c>
    </row>
    <row r="198" spans="1:6" x14ac:dyDescent="0.25">
      <c r="A198" t="s">
        <v>20</v>
      </c>
      <c r="B198">
        <v>2283</v>
      </c>
      <c r="C198">
        <f>_xlfn.NORM.DIST(B198,$G$5,$L$5,0)</f>
        <v>1.6623813741199246E-4</v>
      </c>
      <c r="D198" t="s">
        <v>14</v>
      </c>
      <c r="E198">
        <v>63</v>
      </c>
      <c r="F198">
        <f>_xlfn.NORM.DIST(E198,$G$25,$L$25,FALSE)</f>
        <v>3.5833475207925659E-4</v>
      </c>
    </row>
    <row r="199" spans="1:6" x14ac:dyDescent="0.25">
      <c r="A199" t="s">
        <v>20</v>
      </c>
      <c r="B199">
        <v>1095</v>
      </c>
      <c r="C199">
        <f>_xlfn.NORM.DIST(B199,$G$5,$L$5,0)</f>
        <v>3.0927110236260745E-4</v>
      </c>
      <c r="D199" t="s">
        <v>14</v>
      </c>
      <c r="E199">
        <v>6080</v>
      </c>
      <c r="F199">
        <f>_xlfn.NORM.DIST(E199,$G$25,$L$25,FALSE)</f>
        <v>3.2025503743548232E-11</v>
      </c>
    </row>
    <row r="200" spans="1:6" x14ac:dyDescent="0.25">
      <c r="A200" t="s">
        <v>20</v>
      </c>
      <c r="B200">
        <v>1690</v>
      </c>
      <c r="C200">
        <f>_xlfn.NORM.DIST(B200,$G$5,$L$5,0)</f>
        <v>2.5298397851208335E-4</v>
      </c>
      <c r="D200" t="s">
        <v>14</v>
      </c>
      <c r="E200">
        <v>80</v>
      </c>
      <c r="F200">
        <f>_xlfn.NORM.DIST(E200,$G$25,$L$25,FALSE)</f>
        <v>3.6174926615966546E-4</v>
      </c>
    </row>
    <row r="201" spans="1:6" x14ac:dyDescent="0.25">
      <c r="A201" t="s">
        <v>20</v>
      </c>
      <c r="B201">
        <v>191</v>
      </c>
      <c r="C201">
        <f>_xlfn.NORM.DIST(B201,$G$5,$L$5,0)</f>
        <v>2.7502519180988886E-4</v>
      </c>
      <c r="D201" t="s">
        <v>14</v>
      </c>
      <c r="E201">
        <v>9</v>
      </c>
      <c r="F201">
        <f>_xlfn.NORM.DIST(E201,$G$25,$L$25,FALSE)</f>
        <v>3.46978458926706E-4</v>
      </c>
    </row>
    <row r="202" spans="1:6" x14ac:dyDescent="0.25">
      <c r="A202" t="s">
        <v>20</v>
      </c>
      <c r="B202">
        <v>2013</v>
      </c>
      <c r="C202">
        <f>_xlfn.NORM.DIST(B202,$G$5,$L$5,0)</f>
        <v>2.0681089057738181E-4</v>
      </c>
      <c r="D202" t="s">
        <v>14</v>
      </c>
      <c r="E202">
        <v>1784</v>
      </c>
      <c r="F202">
        <f>_xlfn.NORM.DIST(E202,$G$25,$L$25,FALSE)</f>
        <v>1.9065833816060592E-4</v>
      </c>
    </row>
    <row r="203" spans="1:6" x14ac:dyDescent="0.25">
      <c r="A203" t="s">
        <v>20</v>
      </c>
      <c r="B203">
        <v>1703</v>
      </c>
      <c r="C203">
        <f>_xlfn.NORM.DIST(B203,$G$5,$L$5,0)</f>
        <v>2.5125594457191518E-4</v>
      </c>
      <c r="D203" t="s">
        <v>14</v>
      </c>
      <c r="E203">
        <v>243</v>
      </c>
      <c r="F203">
        <f>_xlfn.NORM.DIST(E203,$G$25,$L$25,FALSE)</f>
        <v>3.8992917684753218E-4</v>
      </c>
    </row>
    <row r="204" spans="1:6" x14ac:dyDescent="0.25">
      <c r="A204" t="s">
        <v>20</v>
      </c>
      <c r="B204">
        <v>80</v>
      </c>
      <c r="C204">
        <f>_xlfn.NORM.DIST(B204,$G$5,$L$5,0)</f>
        <v>2.6173149835210054E-4</v>
      </c>
      <c r="D204" t="s">
        <v>14</v>
      </c>
      <c r="E204">
        <v>1296</v>
      </c>
      <c r="F204">
        <f>_xlfn.NORM.DIST(E204,$G$25,$L$25,FALSE)</f>
        <v>3.1603621568983454E-4</v>
      </c>
    </row>
    <row r="205" spans="1:6" x14ac:dyDescent="0.25">
      <c r="A205" t="s">
        <v>20</v>
      </c>
      <c r="B205">
        <v>41</v>
      </c>
      <c r="C205">
        <f>_xlfn.NORM.DIST(B205,$G$5,$L$5,0)</f>
        <v>2.5674610947301683E-4</v>
      </c>
      <c r="D205" t="s">
        <v>14</v>
      </c>
      <c r="E205">
        <v>77</v>
      </c>
      <c r="F205">
        <f>_xlfn.NORM.DIST(E205,$G$25,$L$25,FALSE)</f>
        <v>3.6115257892765793E-4</v>
      </c>
    </row>
    <row r="206" spans="1:6" x14ac:dyDescent="0.25">
      <c r="A206" t="s">
        <v>20</v>
      </c>
      <c r="B206">
        <v>187</v>
      </c>
      <c r="C206">
        <f>_xlfn.NORM.DIST(B206,$G$5,$L$5,0)</f>
        <v>2.7457125708931434E-4</v>
      </c>
      <c r="D206" t="s">
        <v>14</v>
      </c>
      <c r="E206">
        <v>395</v>
      </c>
      <c r="F206">
        <f>_xlfn.NORM.DIST(E206,$G$25,$L$25,FALSE)</f>
        <v>4.0745860975684037E-4</v>
      </c>
    </row>
    <row r="207" spans="1:6" x14ac:dyDescent="0.25">
      <c r="A207" t="s">
        <v>20</v>
      </c>
      <c r="B207">
        <v>2875</v>
      </c>
      <c r="C207">
        <f>_xlfn.NORM.DIST(B207,$G$5,$L$5,0)</f>
        <v>8.7835071585791645E-5</v>
      </c>
      <c r="D207" t="s">
        <v>14</v>
      </c>
      <c r="E207">
        <v>49</v>
      </c>
      <c r="F207">
        <f>_xlfn.NORM.DIST(E207,$G$25,$L$25,FALSE)</f>
        <v>3.5546330302774741E-4</v>
      </c>
    </row>
    <row r="208" spans="1:6" x14ac:dyDescent="0.25">
      <c r="A208" t="s">
        <v>20</v>
      </c>
      <c r="B208">
        <v>88</v>
      </c>
      <c r="C208">
        <f>_xlfn.NORM.DIST(B208,$G$5,$L$5,0)</f>
        <v>2.6273523823672505E-4</v>
      </c>
      <c r="D208" t="s">
        <v>14</v>
      </c>
      <c r="E208">
        <v>180</v>
      </c>
      <c r="F208">
        <f>_xlfn.NORM.DIST(E208,$G$25,$L$25,FALSE)</f>
        <v>3.80083181837473E-4</v>
      </c>
    </row>
    <row r="209" spans="1:6" x14ac:dyDescent="0.25">
      <c r="A209" t="s">
        <v>20</v>
      </c>
      <c r="B209">
        <v>191</v>
      </c>
      <c r="C209">
        <f>_xlfn.NORM.DIST(B209,$G$5,$L$5,0)</f>
        <v>2.7502519180988886E-4</v>
      </c>
      <c r="D209" t="s">
        <v>14</v>
      </c>
      <c r="E209">
        <v>2690</v>
      </c>
      <c r="F209">
        <f>_xlfn.NORM.DIST(E209,$G$25,$L$25,FALSE)</f>
        <v>3.7600108278920558E-5</v>
      </c>
    </row>
    <row r="210" spans="1:6" x14ac:dyDescent="0.25">
      <c r="A210" t="s">
        <v>20</v>
      </c>
      <c r="B210">
        <v>139</v>
      </c>
      <c r="C210">
        <f>_xlfn.NORM.DIST(B210,$G$5,$L$5,0)</f>
        <v>2.6897268930399921E-4</v>
      </c>
      <c r="D210" t="s">
        <v>14</v>
      </c>
      <c r="E210">
        <v>2779</v>
      </c>
      <c r="F210">
        <f>_xlfn.NORM.DIST(E210,$G$25,$L$25,FALSE)</f>
        <v>3.0553550702213781E-5</v>
      </c>
    </row>
    <row r="211" spans="1:6" x14ac:dyDescent="0.25">
      <c r="A211" t="s">
        <v>20</v>
      </c>
      <c r="B211">
        <v>186</v>
      </c>
      <c r="C211">
        <f>_xlfn.NORM.DIST(B211,$G$5,$L$5,0)</f>
        <v>2.7445746258669722E-4</v>
      </c>
      <c r="D211" t="s">
        <v>14</v>
      </c>
      <c r="E211">
        <v>92</v>
      </c>
      <c r="F211">
        <f>_xlfn.NORM.DIST(E211,$G$25,$L$25,FALSE)</f>
        <v>3.641103293430131E-4</v>
      </c>
    </row>
    <row r="212" spans="1:6" x14ac:dyDescent="0.25">
      <c r="A212" t="s">
        <v>20</v>
      </c>
      <c r="B212">
        <v>112</v>
      </c>
      <c r="C212">
        <f>_xlfn.NORM.DIST(B212,$G$5,$L$5,0)</f>
        <v>2.6570597016793652E-4</v>
      </c>
      <c r="D212" t="s">
        <v>14</v>
      </c>
      <c r="E212">
        <v>1028</v>
      </c>
      <c r="F212">
        <f>_xlfn.NORM.DIST(E212,$G$25,$L$25,FALSE)</f>
        <v>3.7370744699304428E-4</v>
      </c>
    </row>
    <row r="213" spans="1:6" x14ac:dyDescent="0.25">
      <c r="A213" t="s">
        <v>20</v>
      </c>
      <c r="B213">
        <v>101</v>
      </c>
      <c r="C213">
        <f>_xlfn.NORM.DIST(B213,$G$5,$L$5,0)</f>
        <v>2.643520259922243E-4</v>
      </c>
      <c r="D213" t="s">
        <v>14</v>
      </c>
      <c r="E213">
        <v>26</v>
      </c>
      <c r="F213">
        <f>_xlfn.NORM.DIST(E213,$G$25,$L$25,FALSE)</f>
        <v>3.5063386061118517E-4</v>
      </c>
    </row>
    <row r="214" spans="1:6" x14ac:dyDescent="0.25">
      <c r="A214" t="s">
        <v>20</v>
      </c>
      <c r="B214">
        <v>206</v>
      </c>
      <c r="C214">
        <f>_xlfn.NORM.DIST(B214,$G$5,$L$5,0)</f>
        <v>2.7670954731594439E-4</v>
      </c>
      <c r="D214" t="s">
        <v>14</v>
      </c>
      <c r="E214">
        <v>1790</v>
      </c>
      <c r="F214">
        <f>_xlfn.NORM.DIST(E214,$G$25,$L$25,FALSE)</f>
        <v>1.8917287726013851E-4</v>
      </c>
    </row>
    <row r="215" spans="1:6" x14ac:dyDescent="0.25">
      <c r="A215" t="s">
        <v>20</v>
      </c>
      <c r="B215">
        <v>154</v>
      </c>
      <c r="C215">
        <f>_xlfn.NORM.DIST(B215,$G$5,$L$5,0)</f>
        <v>2.7075165872881884E-4</v>
      </c>
      <c r="D215" t="s">
        <v>14</v>
      </c>
      <c r="E215">
        <v>37</v>
      </c>
      <c r="F215">
        <f>_xlfn.NORM.DIST(E215,$G$25,$L$25,FALSE)</f>
        <v>3.5296062929129565E-4</v>
      </c>
    </row>
    <row r="216" spans="1:6" x14ac:dyDescent="0.25">
      <c r="A216" t="s">
        <v>20</v>
      </c>
      <c r="B216">
        <v>5966</v>
      </c>
      <c r="C216">
        <f>_xlfn.NORM.DIST(B216,$G$5,$L$5,0)</f>
        <v>9.0213705822019262E-8</v>
      </c>
      <c r="D216" t="s">
        <v>14</v>
      </c>
      <c r="E216">
        <v>35</v>
      </c>
      <c r="F216">
        <f>_xlfn.NORM.DIST(E216,$G$25,$L$25,FALSE)</f>
        <v>3.5253987783806804E-4</v>
      </c>
    </row>
    <row r="217" spans="1:6" x14ac:dyDescent="0.25">
      <c r="A217" t="s">
        <v>20</v>
      </c>
      <c r="B217">
        <v>169</v>
      </c>
      <c r="C217">
        <f>_xlfn.NORM.DIST(B217,$G$5,$L$5,0)</f>
        <v>2.7250415120523352E-4</v>
      </c>
      <c r="D217" t="s">
        <v>14</v>
      </c>
      <c r="E217">
        <v>558</v>
      </c>
      <c r="F217">
        <f>_xlfn.NORM.DIST(E217,$G$25,$L$25,FALSE)</f>
        <v>4.1539867553932547E-4</v>
      </c>
    </row>
    <row r="218" spans="1:6" x14ac:dyDescent="0.25">
      <c r="A218" t="s">
        <v>20</v>
      </c>
      <c r="B218">
        <v>2106</v>
      </c>
      <c r="C218">
        <f>_xlfn.NORM.DIST(B218,$G$5,$L$5,0)</f>
        <v>1.9281227856010139E-4</v>
      </c>
      <c r="D218" t="s">
        <v>14</v>
      </c>
      <c r="E218">
        <v>64</v>
      </c>
      <c r="F218">
        <f>_xlfn.NORM.DIST(E218,$G$25,$L$25,FALSE)</f>
        <v>3.5853782308245628E-4</v>
      </c>
    </row>
    <row r="219" spans="1:6" x14ac:dyDescent="0.25">
      <c r="A219" t="s">
        <v>20</v>
      </c>
      <c r="B219">
        <v>131</v>
      </c>
      <c r="C219">
        <f>_xlfn.NORM.DIST(B219,$G$5,$L$5,0)</f>
        <v>2.6801331110283636E-4</v>
      </c>
      <c r="D219" t="s">
        <v>14</v>
      </c>
      <c r="E219">
        <v>245</v>
      </c>
      <c r="F219">
        <f>_xlfn.NORM.DIST(E219,$G$25,$L$25,FALSE)</f>
        <v>3.9021836707415933E-4</v>
      </c>
    </row>
    <row r="220" spans="1:6" x14ac:dyDescent="0.25">
      <c r="A220" t="s">
        <v>20</v>
      </c>
      <c r="B220">
        <v>84</v>
      </c>
      <c r="C220">
        <f>_xlfn.NORM.DIST(B220,$G$5,$L$5,0)</f>
        <v>2.6223419645605886E-4</v>
      </c>
      <c r="D220" t="s">
        <v>14</v>
      </c>
      <c r="E220">
        <v>71</v>
      </c>
      <c r="F220">
        <f>_xlfn.NORM.DIST(E220,$G$25,$L$25,FALSE)</f>
        <v>3.5995160955553014E-4</v>
      </c>
    </row>
    <row r="221" spans="1:6" x14ac:dyDescent="0.25">
      <c r="A221" t="s">
        <v>20</v>
      </c>
      <c r="B221">
        <v>155</v>
      </c>
      <c r="C221">
        <f>_xlfn.NORM.DIST(B221,$G$5,$L$5,0)</f>
        <v>2.7086932267876058E-4</v>
      </c>
      <c r="D221" t="s">
        <v>14</v>
      </c>
      <c r="E221">
        <v>42</v>
      </c>
      <c r="F221">
        <f>_xlfn.NORM.DIST(E221,$G$25,$L$25,FALSE)</f>
        <v>3.5400798378473612E-4</v>
      </c>
    </row>
    <row r="222" spans="1:6" x14ac:dyDescent="0.25">
      <c r="A222" t="s">
        <v>20</v>
      </c>
      <c r="B222">
        <v>189</v>
      </c>
      <c r="C222">
        <f>_xlfn.NORM.DIST(B222,$G$5,$L$5,0)</f>
        <v>2.7479847349377016E-4</v>
      </c>
      <c r="D222" t="s">
        <v>14</v>
      </c>
      <c r="E222">
        <v>156</v>
      </c>
      <c r="F222">
        <f>_xlfn.NORM.DIST(E222,$G$25,$L$25,FALSE)</f>
        <v>3.7597190840827721E-4</v>
      </c>
    </row>
    <row r="223" spans="1:6" x14ac:dyDescent="0.25">
      <c r="A223" t="s">
        <v>20</v>
      </c>
      <c r="B223">
        <v>4799</v>
      </c>
      <c r="C223">
        <f>_xlfn.NORM.DIST(B223,$G$5,$L$5,0)</f>
        <v>2.4412920590659664E-6</v>
      </c>
      <c r="D223" t="s">
        <v>14</v>
      </c>
      <c r="E223">
        <v>1368</v>
      </c>
      <c r="F223">
        <f>_xlfn.NORM.DIST(E223,$G$25,$L$25,FALSE)</f>
        <v>2.9813425750272983E-4</v>
      </c>
    </row>
    <row r="224" spans="1:6" x14ac:dyDescent="0.25">
      <c r="A224" t="s">
        <v>20</v>
      </c>
      <c r="B224">
        <v>1137</v>
      </c>
      <c r="C224">
        <f>_xlfn.NORM.DIST(B224,$G$5,$L$5,0)</f>
        <v>3.0713287797304577E-4</v>
      </c>
      <c r="D224" t="s">
        <v>14</v>
      </c>
      <c r="E224">
        <v>102</v>
      </c>
      <c r="F224">
        <f>_xlfn.NORM.DIST(E224,$G$25,$L$25,FALSE)</f>
        <v>3.6604595520778934E-4</v>
      </c>
    </row>
    <row r="225" spans="1:6" x14ac:dyDescent="0.25">
      <c r="A225" t="s">
        <v>20</v>
      </c>
      <c r="B225">
        <v>1152</v>
      </c>
      <c r="C225">
        <f>_xlfn.NORM.DIST(B225,$G$5,$L$5,0)</f>
        <v>3.062911385271259E-4</v>
      </c>
      <c r="D225" t="s">
        <v>14</v>
      </c>
      <c r="E225">
        <v>86</v>
      </c>
      <c r="F225">
        <f>_xlfn.NORM.DIST(E225,$G$25,$L$25,FALSE)</f>
        <v>3.6293496643925602E-4</v>
      </c>
    </row>
    <row r="226" spans="1:6" x14ac:dyDescent="0.25">
      <c r="A226" t="s">
        <v>20</v>
      </c>
      <c r="B226">
        <v>50</v>
      </c>
      <c r="C226">
        <f>_xlfn.NORM.DIST(B226,$G$5,$L$5,0)</f>
        <v>2.5790980326545753E-4</v>
      </c>
      <c r="D226" t="s">
        <v>14</v>
      </c>
      <c r="E226">
        <v>253</v>
      </c>
      <c r="F226">
        <f>_xlfn.NORM.DIST(E226,$G$25,$L$25,FALSE)</f>
        <v>3.9136028738680863E-4</v>
      </c>
    </row>
    <row r="227" spans="1:6" x14ac:dyDescent="0.25">
      <c r="A227" t="s">
        <v>20</v>
      </c>
      <c r="B227">
        <v>3059</v>
      </c>
      <c r="C227">
        <f>_xlfn.NORM.DIST(B227,$G$5,$L$5,0)</f>
        <v>6.8899557152927153E-5</v>
      </c>
      <c r="D227" t="s">
        <v>14</v>
      </c>
      <c r="E227">
        <v>157</v>
      </c>
      <c r="F227">
        <f>_xlfn.NORM.DIST(E227,$G$25,$L$25,FALSE)</f>
        <v>3.761470140189439E-4</v>
      </c>
    </row>
    <row r="228" spans="1:6" x14ac:dyDescent="0.25">
      <c r="A228" t="s">
        <v>20</v>
      </c>
      <c r="B228">
        <v>34</v>
      </c>
      <c r="C228">
        <f>_xlfn.NORM.DIST(B228,$G$5,$L$5,0)</f>
        <v>2.5583571000108412E-4</v>
      </c>
      <c r="D228" t="s">
        <v>14</v>
      </c>
      <c r="E228">
        <v>183</v>
      </c>
      <c r="F228">
        <f>_xlfn.NORM.DIST(E228,$G$25,$L$25,FALSE)</f>
        <v>3.8058351633622094E-4</v>
      </c>
    </row>
    <row r="229" spans="1:6" x14ac:dyDescent="0.25">
      <c r="A229" t="s">
        <v>20</v>
      </c>
      <c r="B229">
        <v>220</v>
      </c>
      <c r="C229">
        <f>_xlfn.NORM.DIST(B229,$G$5,$L$5,0)</f>
        <v>2.7825568652934594E-4</v>
      </c>
      <c r="D229" t="s">
        <v>14</v>
      </c>
      <c r="E229">
        <v>82</v>
      </c>
      <c r="F229">
        <f>_xlfn.NORM.DIST(E229,$G$25,$L$25,FALSE)</f>
        <v>3.6214564040629822E-4</v>
      </c>
    </row>
    <row r="230" spans="1:6" x14ac:dyDescent="0.25">
      <c r="A230" t="s">
        <v>20</v>
      </c>
      <c r="B230">
        <v>1604</v>
      </c>
      <c r="C230">
        <f>_xlfn.NORM.DIST(B230,$G$5,$L$5,0)</f>
        <v>2.640169367366056E-4</v>
      </c>
      <c r="D230" t="s">
        <v>14</v>
      </c>
      <c r="E230">
        <v>1</v>
      </c>
      <c r="F230">
        <f>_xlfn.NORM.DIST(E230,$G$25,$L$25,FALSE)</f>
        <v>3.4523401707029774E-4</v>
      </c>
    </row>
    <row r="231" spans="1:6" x14ac:dyDescent="0.25">
      <c r="A231" t="s">
        <v>20</v>
      </c>
      <c r="B231">
        <v>454</v>
      </c>
      <c r="C231">
        <f>_xlfn.NORM.DIST(B231,$G$5,$L$5,0)</f>
        <v>2.999381216163604E-4</v>
      </c>
      <c r="D231" t="s">
        <v>14</v>
      </c>
      <c r="E231">
        <v>1198</v>
      </c>
      <c r="F231">
        <f>_xlfn.NORM.DIST(E231,$G$25,$L$25,FALSE)</f>
        <v>3.3906379415618473E-4</v>
      </c>
    </row>
    <row r="232" spans="1:6" x14ac:dyDescent="0.25">
      <c r="A232" t="s">
        <v>20</v>
      </c>
      <c r="B232">
        <v>123</v>
      </c>
      <c r="C232">
        <f>_xlfn.NORM.DIST(B232,$G$5,$L$5,0)</f>
        <v>2.6704669523037333E-4</v>
      </c>
      <c r="D232" t="s">
        <v>14</v>
      </c>
      <c r="E232">
        <v>648</v>
      </c>
      <c r="F232">
        <f>_xlfn.NORM.DIST(E232,$G$25,$L$25,FALSE)</f>
        <v>4.1469402537679578E-4</v>
      </c>
    </row>
    <row r="233" spans="1:6" x14ac:dyDescent="0.25">
      <c r="A233" t="s">
        <v>20</v>
      </c>
      <c r="B233">
        <v>299</v>
      </c>
      <c r="C233">
        <f>_xlfn.NORM.DIST(B233,$G$5,$L$5,0)</f>
        <v>2.8648653162803339E-4</v>
      </c>
      <c r="D233" t="s">
        <v>14</v>
      </c>
      <c r="E233">
        <v>64</v>
      </c>
      <c r="F233">
        <f>_xlfn.NORM.DIST(E233,$G$25,$L$25,FALSE)</f>
        <v>3.5853782308245628E-4</v>
      </c>
    </row>
    <row r="234" spans="1:6" x14ac:dyDescent="0.25">
      <c r="A234" t="s">
        <v>20</v>
      </c>
      <c r="B234">
        <v>2237</v>
      </c>
      <c r="C234">
        <f>_xlfn.NORM.DIST(B234,$G$5,$L$5,0)</f>
        <v>1.7309500786918315E-4</v>
      </c>
      <c r="D234" t="s">
        <v>14</v>
      </c>
      <c r="E234">
        <v>62</v>
      </c>
      <c r="F234">
        <f>_xlfn.NORM.DIST(E234,$G$25,$L$25,FALSE)</f>
        <v>3.581314074844092E-4</v>
      </c>
    </row>
    <row r="235" spans="1:6" x14ac:dyDescent="0.25">
      <c r="A235" t="s">
        <v>20</v>
      </c>
      <c r="B235">
        <v>645</v>
      </c>
      <c r="C235">
        <f>_xlfn.NORM.DIST(B235,$G$5,$L$5,0)</f>
        <v>3.1091187836076805E-4</v>
      </c>
      <c r="D235" t="s">
        <v>14</v>
      </c>
      <c r="E235">
        <v>750</v>
      </c>
      <c r="F235">
        <f>_xlfn.NORM.DIST(E235,$G$25,$L$25,FALSE)</f>
        <v>4.0952237301874615E-4</v>
      </c>
    </row>
    <row r="236" spans="1:6" x14ac:dyDescent="0.25">
      <c r="A236" t="s">
        <v>20</v>
      </c>
      <c r="B236">
        <v>484</v>
      </c>
      <c r="C236">
        <f>_xlfn.NORM.DIST(B236,$G$5,$L$5,0)</f>
        <v>3.020904179609236E-4</v>
      </c>
      <c r="D236" t="s">
        <v>14</v>
      </c>
      <c r="E236">
        <v>105</v>
      </c>
      <c r="F236">
        <f>_xlfn.NORM.DIST(E236,$G$25,$L$25,FALSE)</f>
        <v>3.6662088943519608E-4</v>
      </c>
    </row>
    <row r="237" spans="1:6" x14ac:dyDescent="0.25">
      <c r="A237" t="s">
        <v>20</v>
      </c>
      <c r="B237">
        <v>154</v>
      </c>
      <c r="C237">
        <f>_xlfn.NORM.DIST(B237,$G$5,$L$5,0)</f>
        <v>2.7075165872881884E-4</v>
      </c>
      <c r="D237" t="s">
        <v>14</v>
      </c>
      <c r="E237">
        <v>2604</v>
      </c>
      <c r="F237">
        <f>_xlfn.NORM.DIST(E237,$G$25,$L$25,FALSE)</f>
        <v>4.557559265064395E-5</v>
      </c>
    </row>
    <row r="238" spans="1:6" x14ac:dyDescent="0.25">
      <c r="A238" t="s">
        <v>20</v>
      </c>
      <c r="B238">
        <v>82</v>
      </c>
      <c r="C238">
        <f>_xlfn.NORM.DIST(B238,$G$5,$L$5,0)</f>
        <v>2.6198305362016254E-4</v>
      </c>
      <c r="D238" t="s">
        <v>14</v>
      </c>
      <c r="E238">
        <v>65</v>
      </c>
      <c r="F238">
        <f>_xlfn.NORM.DIST(E238,$G$25,$L$25,FALSE)</f>
        <v>3.5874061989813274E-4</v>
      </c>
    </row>
    <row r="239" spans="1:6" x14ac:dyDescent="0.25">
      <c r="A239" t="s">
        <v>20</v>
      </c>
      <c r="B239">
        <v>134</v>
      </c>
      <c r="C239">
        <f>_xlfn.NORM.DIST(B239,$G$5,$L$5,0)</f>
        <v>2.6837393161638405E-4</v>
      </c>
      <c r="D239" t="s">
        <v>14</v>
      </c>
      <c r="E239">
        <v>94</v>
      </c>
      <c r="F239">
        <f>_xlfn.NORM.DIST(E239,$G$25,$L$25,FALSE)</f>
        <v>3.644997980763446E-4</v>
      </c>
    </row>
    <row r="240" spans="1:6" x14ac:dyDescent="0.25">
      <c r="A240" t="s">
        <v>20</v>
      </c>
      <c r="B240">
        <v>5203</v>
      </c>
      <c r="C240">
        <f>_xlfn.NORM.DIST(B240,$G$5,$L$5,0)</f>
        <v>8.5803904666348806E-7</v>
      </c>
      <c r="D240" t="s">
        <v>14</v>
      </c>
      <c r="E240">
        <v>257</v>
      </c>
      <c r="F240">
        <f>_xlfn.NORM.DIST(E240,$G$25,$L$25,FALSE)</f>
        <v>3.919222933367987E-4</v>
      </c>
    </row>
    <row r="241" spans="1:6" x14ac:dyDescent="0.25">
      <c r="A241" t="s">
        <v>20</v>
      </c>
      <c r="B241">
        <v>94</v>
      </c>
      <c r="C241">
        <f>_xlfn.NORM.DIST(B241,$G$5,$L$5,0)</f>
        <v>2.6348366649037218E-4</v>
      </c>
      <c r="D241" t="s">
        <v>14</v>
      </c>
      <c r="E241">
        <v>2928</v>
      </c>
      <c r="F241">
        <f>_xlfn.NORM.DIST(E241,$G$25,$L$25,FALSE)</f>
        <v>2.1174757725323351E-5</v>
      </c>
    </row>
    <row r="242" spans="1:6" x14ac:dyDescent="0.25">
      <c r="A242" t="s">
        <v>20</v>
      </c>
      <c r="B242">
        <v>205</v>
      </c>
      <c r="C242">
        <f>_xlfn.NORM.DIST(B242,$G$5,$L$5,0)</f>
        <v>2.7659814428331091E-4</v>
      </c>
      <c r="D242" t="s">
        <v>14</v>
      </c>
      <c r="E242">
        <v>4697</v>
      </c>
      <c r="F242">
        <f>_xlfn.NORM.DIST(E242,$G$25,$L$25,FALSE)</f>
        <v>4.32254355802279E-8</v>
      </c>
    </row>
    <row r="243" spans="1:6" x14ac:dyDescent="0.25">
      <c r="A243" t="s">
        <v>20</v>
      </c>
      <c r="B243">
        <v>92</v>
      </c>
      <c r="C243">
        <f>_xlfn.NORM.DIST(B243,$G$5,$L$5,0)</f>
        <v>2.6323461052016615E-4</v>
      </c>
      <c r="D243" t="s">
        <v>14</v>
      </c>
      <c r="E243">
        <v>2915</v>
      </c>
      <c r="F243">
        <f>_xlfn.NORM.DIST(E243,$G$25,$L$25,FALSE)</f>
        <v>2.188410261947278E-5</v>
      </c>
    </row>
    <row r="244" spans="1:6" x14ac:dyDescent="0.25">
      <c r="A244" t="s">
        <v>20</v>
      </c>
      <c r="B244">
        <v>219</v>
      </c>
      <c r="C244">
        <f>_xlfn.NORM.DIST(B244,$G$5,$L$5,0)</f>
        <v>2.7814608966901337E-4</v>
      </c>
      <c r="D244" t="s">
        <v>14</v>
      </c>
      <c r="E244">
        <v>18</v>
      </c>
      <c r="F244">
        <f>_xlfn.NORM.DIST(E244,$G$25,$L$25,FALSE)</f>
        <v>3.4892252906130425E-4</v>
      </c>
    </row>
    <row r="245" spans="1:6" x14ac:dyDescent="0.25">
      <c r="A245" t="s">
        <v>20</v>
      </c>
      <c r="B245">
        <v>2526</v>
      </c>
      <c r="C245">
        <f>_xlfn.NORM.DIST(B245,$G$5,$L$5,0)</f>
        <v>1.3136795755292705E-4</v>
      </c>
      <c r="D245" t="s">
        <v>14</v>
      </c>
      <c r="E245">
        <v>602</v>
      </c>
      <c r="F245">
        <f>_xlfn.NORM.DIST(E245,$G$25,$L$25,FALSE)</f>
        <v>4.1551006009480203E-4</v>
      </c>
    </row>
    <row r="246" spans="1:6" x14ac:dyDescent="0.25">
      <c r="A246" t="s">
        <v>20</v>
      </c>
      <c r="B246">
        <v>94</v>
      </c>
      <c r="C246">
        <f>_xlfn.NORM.DIST(B246,$G$5,$L$5,0)</f>
        <v>2.6348366649037218E-4</v>
      </c>
      <c r="D246" t="s">
        <v>14</v>
      </c>
      <c r="E246">
        <v>1</v>
      </c>
      <c r="F246">
        <f>_xlfn.NORM.DIST(E246,$G$25,$L$25,FALSE)</f>
        <v>3.4523401707029774E-4</v>
      </c>
    </row>
    <row r="247" spans="1:6" x14ac:dyDescent="0.25">
      <c r="A247" t="s">
        <v>20</v>
      </c>
      <c r="B247">
        <v>1713</v>
      </c>
      <c r="C247">
        <f>_xlfn.NORM.DIST(B247,$G$5,$L$5,0)</f>
        <v>2.4991679828824495E-4</v>
      </c>
      <c r="D247" t="s">
        <v>14</v>
      </c>
      <c r="E247">
        <v>3868</v>
      </c>
      <c r="F247">
        <f>_xlfn.NORM.DIST(E247,$G$25,$L$25,FALSE)</f>
        <v>1.2022518461267E-6</v>
      </c>
    </row>
    <row r="248" spans="1:6" x14ac:dyDescent="0.25">
      <c r="A248" t="s">
        <v>20</v>
      </c>
      <c r="B248">
        <v>249</v>
      </c>
      <c r="C248">
        <f>_xlfn.NORM.DIST(B248,$G$5,$L$5,0)</f>
        <v>2.8137650117689134E-4</v>
      </c>
      <c r="D248" t="s">
        <v>14</v>
      </c>
      <c r="E248">
        <v>504</v>
      </c>
      <c r="F248">
        <f>_xlfn.NORM.DIST(E248,$G$25,$L$25,FALSE)</f>
        <v>4.1407143818014648E-4</v>
      </c>
    </row>
    <row r="249" spans="1:6" x14ac:dyDescent="0.25">
      <c r="A249" t="s">
        <v>20</v>
      </c>
      <c r="B249">
        <v>192</v>
      </c>
      <c r="C249">
        <f>_xlfn.NORM.DIST(B249,$G$5,$L$5,0)</f>
        <v>2.7513836370265921E-4</v>
      </c>
      <c r="D249" t="s">
        <v>14</v>
      </c>
      <c r="E249">
        <v>14</v>
      </c>
      <c r="F249">
        <f>_xlfn.NORM.DIST(E249,$G$25,$L$25,FALSE)</f>
        <v>3.4806093355794132E-4</v>
      </c>
    </row>
    <row r="250" spans="1:6" x14ac:dyDescent="0.25">
      <c r="A250" t="s">
        <v>20</v>
      </c>
      <c r="B250">
        <v>247</v>
      </c>
      <c r="C250">
        <f>_xlfn.NORM.DIST(B250,$G$5,$L$5,0)</f>
        <v>2.8116488795558832E-4</v>
      </c>
      <c r="D250" t="s">
        <v>14</v>
      </c>
      <c r="E250">
        <v>750</v>
      </c>
      <c r="F250">
        <f>_xlfn.NORM.DIST(E250,$G$25,$L$25,FALSE)</f>
        <v>4.0952237301874615E-4</v>
      </c>
    </row>
    <row r="251" spans="1:6" x14ac:dyDescent="0.25">
      <c r="A251" t="s">
        <v>20</v>
      </c>
      <c r="B251">
        <v>2293</v>
      </c>
      <c r="C251">
        <f>_xlfn.NORM.DIST(B251,$G$5,$L$5,0)</f>
        <v>1.6475506017057866E-4</v>
      </c>
      <c r="D251" t="s">
        <v>14</v>
      </c>
      <c r="E251">
        <v>77</v>
      </c>
      <c r="F251">
        <f>_xlfn.NORM.DIST(E251,$G$25,$L$25,FALSE)</f>
        <v>3.6115257892765793E-4</v>
      </c>
    </row>
    <row r="252" spans="1:6" x14ac:dyDescent="0.25">
      <c r="A252" t="s">
        <v>20</v>
      </c>
      <c r="B252">
        <v>3131</v>
      </c>
      <c r="C252">
        <f>_xlfn.NORM.DIST(B252,$G$5,$L$5,0)</f>
        <v>6.229547707132114E-5</v>
      </c>
      <c r="D252" t="s">
        <v>14</v>
      </c>
      <c r="E252">
        <v>752</v>
      </c>
      <c r="F252">
        <f>_xlfn.NORM.DIST(E252,$G$25,$L$25,FALSE)</f>
        <v>4.0937541466921088E-4</v>
      </c>
    </row>
    <row r="253" spans="1:6" x14ac:dyDescent="0.25">
      <c r="A253" t="s">
        <v>20</v>
      </c>
      <c r="B253">
        <v>143</v>
      </c>
      <c r="C253">
        <f>_xlfn.NORM.DIST(B253,$G$5,$L$5,0)</f>
        <v>2.6944963218536309E-4</v>
      </c>
      <c r="D253" t="s">
        <v>14</v>
      </c>
      <c r="E253">
        <v>131</v>
      </c>
      <c r="F253">
        <f>_xlfn.NORM.DIST(E253,$G$25,$L$25,FALSE)</f>
        <v>3.7148963080185375E-4</v>
      </c>
    </row>
    <row r="254" spans="1:6" x14ac:dyDescent="0.25">
      <c r="A254" t="s">
        <v>20</v>
      </c>
      <c r="B254">
        <v>296</v>
      </c>
      <c r="C254">
        <f>_xlfn.NORM.DIST(B254,$G$5,$L$5,0)</f>
        <v>2.861899128438926E-4</v>
      </c>
      <c r="D254" t="s">
        <v>14</v>
      </c>
      <c r="E254">
        <v>87</v>
      </c>
      <c r="F254">
        <f>_xlfn.NORM.DIST(E254,$G$25,$L$25,FALSE)</f>
        <v>3.6313158152790096E-4</v>
      </c>
    </row>
    <row r="255" spans="1:6" x14ac:dyDescent="0.25">
      <c r="A255" t="s">
        <v>20</v>
      </c>
      <c r="B255">
        <v>170</v>
      </c>
      <c r="C255">
        <f>_xlfn.NORM.DIST(B255,$G$5,$L$5,0)</f>
        <v>2.7262002631097472E-4</v>
      </c>
      <c r="D255" t="s">
        <v>14</v>
      </c>
      <c r="E255">
        <v>1063</v>
      </c>
      <c r="F255">
        <f>_xlfn.NORM.DIST(E255,$G$25,$L$25,FALSE)</f>
        <v>3.6723704846160747E-4</v>
      </c>
    </row>
    <row r="256" spans="1:6" x14ac:dyDescent="0.25">
      <c r="A256" t="s">
        <v>20</v>
      </c>
      <c r="B256">
        <v>86</v>
      </c>
      <c r="C256">
        <f>_xlfn.NORM.DIST(B256,$G$5,$L$5,0)</f>
        <v>2.6248492521075166E-4</v>
      </c>
      <c r="D256" t="s">
        <v>14</v>
      </c>
      <c r="E256">
        <v>76</v>
      </c>
      <c r="F256">
        <f>_xlfn.NORM.DIST(E256,$G$25,$L$25,FALSE)</f>
        <v>3.6095311863546371E-4</v>
      </c>
    </row>
    <row r="257" spans="1:6" x14ac:dyDescent="0.25">
      <c r="A257" t="s">
        <v>20</v>
      </c>
      <c r="B257">
        <v>6286</v>
      </c>
      <c r="C257">
        <f>_xlfn.NORM.DIST(B257,$G$5,$L$5,0)</f>
        <v>3.1482459752748242E-8</v>
      </c>
      <c r="D257" t="s">
        <v>14</v>
      </c>
      <c r="E257">
        <v>4428</v>
      </c>
      <c r="F257">
        <f>_xlfn.NORM.DIST(E257,$G$25,$L$25,FALSE)</f>
        <v>1.3799931444597306E-7</v>
      </c>
    </row>
    <row r="258" spans="1:6" x14ac:dyDescent="0.25">
      <c r="A258" t="s">
        <v>20</v>
      </c>
      <c r="B258">
        <v>3727</v>
      </c>
      <c r="C258">
        <f>_xlfn.NORM.DIST(B258,$G$5,$L$5,0)</f>
        <v>2.3894756749169308E-5</v>
      </c>
      <c r="D258" t="s">
        <v>14</v>
      </c>
      <c r="E258">
        <v>58</v>
      </c>
      <c r="F258">
        <f>_xlfn.NORM.DIST(E258,$G$25,$L$25,FALSE)</f>
        <v>3.5731530512533009E-4</v>
      </c>
    </row>
    <row r="259" spans="1:6" x14ac:dyDescent="0.25">
      <c r="A259" t="s">
        <v>20</v>
      </c>
      <c r="B259">
        <v>1605</v>
      </c>
      <c r="C259">
        <f>_xlfn.NORM.DIST(B259,$G$5,$L$5,0)</f>
        <v>2.6389291620805344E-4</v>
      </c>
      <c r="D259" t="s">
        <v>14</v>
      </c>
      <c r="E259">
        <v>111</v>
      </c>
      <c r="F259">
        <f>_xlfn.NORM.DIST(E259,$G$25,$L$25,FALSE)</f>
        <v>3.6776269363773421E-4</v>
      </c>
    </row>
    <row r="260" spans="1:6" x14ac:dyDescent="0.25">
      <c r="A260" t="s">
        <v>20</v>
      </c>
      <c r="B260">
        <v>2120</v>
      </c>
      <c r="C260">
        <f>_xlfn.NORM.DIST(B260,$G$5,$L$5,0)</f>
        <v>1.9069953674173888E-4</v>
      </c>
      <c r="D260" t="s">
        <v>14</v>
      </c>
      <c r="E260">
        <v>2955</v>
      </c>
      <c r="F260">
        <f>_xlfn.NORM.DIST(E260,$G$25,$L$25,FALSE)</f>
        <v>1.9762532472318125E-5</v>
      </c>
    </row>
    <row r="261" spans="1:6" x14ac:dyDescent="0.25">
      <c r="A261" t="s">
        <v>20</v>
      </c>
      <c r="B261">
        <v>50</v>
      </c>
      <c r="C261">
        <f>_xlfn.NORM.DIST(B261,$G$5,$L$5,0)</f>
        <v>2.5790980326545753E-4</v>
      </c>
      <c r="D261" t="s">
        <v>14</v>
      </c>
      <c r="E261">
        <v>1657</v>
      </c>
      <c r="F261">
        <f>_xlfn.NORM.DIST(E261,$G$25,$L$25,FALSE)</f>
        <v>2.2293466621613748E-4</v>
      </c>
    </row>
    <row r="262" spans="1:6" x14ac:dyDescent="0.25">
      <c r="A262" t="s">
        <v>20</v>
      </c>
      <c r="B262">
        <v>2080</v>
      </c>
      <c r="C262">
        <f>_xlfn.NORM.DIST(B262,$G$5,$L$5,0)</f>
        <v>1.9673442377296556E-4</v>
      </c>
      <c r="D262" t="s">
        <v>14</v>
      </c>
      <c r="E262">
        <v>926</v>
      </c>
      <c r="F262">
        <f>_xlfn.NORM.DIST(E262,$G$25,$L$25,FALSE)</f>
        <v>3.9025163997807362E-4</v>
      </c>
    </row>
    <row r="263" spans="1:6" x14ac:dyDescent="0.25">
      <c r="A263" t="s">
        <v>20</v>
      </c>
      <c r="B263">
        <v>2105</v>
      </c>
      <c r="C263">
        <f>_xlfn.NORM.DIST(B263,$G$5,$L$5,0)</f>
        <v>1.9296317869187506E-4</v>
      </c>
      <c r="D263" t="s">
        <v>14</v>
      </c>
      <c r="E263">
        <v>77</v>
      </c>
      <c r="F263">
        <f>_xlfn.NORM.DIST(E263,$G$25,$L$25,FALSE)</f>
        <v>3.6115257892765793E-4</v>
      </c>
    </row>
    <row r="264" spans="1:6" x14ac:dyDescent="0.25">
      <c r="A264" t="s">
        <v>20</v>
      </c>
      <c r="B264">
        <v>2436</v>
      </c>
      <c r="C264">
        <f>_xlfn.NORM.DIST(B264,$G$5,$L$5,0)</f>
        <v>1.4395324398482499E-4</v>
      </c>
      <c r="D264" t="s">
        <v>14</v>
      </c>
      <c r="E264">
        <v>1748</v>
      </c>
      <c r="F264">
        <f>_xlfn.NORM.DIST(E264,$G$25,$L$25,FALSE)</f>
        <v>1.996554361540404E-4</v>
      </c>
    </row>
    <row r="265" spans="1:6" x14ac:dyDescent="0.25">
      <c r="A265" t="s">
        <v>20</v>
      </c>
      <c r="B265">
        <v>80</v>
      </c>
      <c r="C265">
        <f>_xlfn.NORM.DIST(B265,$G$5,$L$5,0)</f>
        <v>2.6173149835210054E-4</v>
      </c>
      <c r="D265" t="s">
        <v>14</v>
      </c>
      <c r="E265">
        <v>79</v>
      </c>
      <c r="F265">
        <f>_xlfn.NORM.DIST(E265,$G$25,$L$25,FALSE)</f>
        <v>3.6155065327729677E-4</v>
      </c>
    </row>
    <row r="266" spans="1:6" x14ac:dyDescent="0.25">
      <c r="A266" t="s">
        <v>20</v>
      </c>
      <c r="B266">
        <v>42</v>
      </c>
      <c r="C266">
        <f>_xlfn.NORM.DIST(B266,$G$5,$L$5,0)</f>
        <v>2.5687578989708778E-4</v>
      </c>
      <c r="D266" t="s">
        <v>14</v>
      </c>
      <c r="E266">
        <v>889</v>
      </c>
      <c r="F266">
        <f>_xlfn.NORM.DIST(E266,$G$25,$L$25,FALSE)</f>
        <v>3.9532768439745717E-4</v>
      </c>
    </row>
    <row r="267" spans="1:6" x14ac:dyDescent="0.25">
      <c r="A267" t="s">
        <v>20</v>
      </c>
      <c r="B267">
        <v>139</v>
      </c>
      <c r="C267">
        <f>_xlfn.NORM.DIST(B267,$G$5,$L$5,0)</f>
        <v>2.6897268930399921E-4</v>
      </c>
      <c r="D267" t="s">
        <v>14</v>
      </c>
      <c r="E267">
        <v>56</v>
      </c>
      <c r="F267">
        <f>_xlfn.NORM.DIST(E267,$G$25,$L$25,FALSE)</f>
        <v>3.5690562792900472E-4</v>
      </c>
    </row>
    <row r="268" spans="1:6" x14ac:dyDescent="0.25">
      <c r="A268" t="s">
        <v>20</v>
      </c>
      <c r="B268">
        <v>159</v>
      </c>
      <c r="C268">
        <f>_xlfn.NORM.DIST(B268,$G$5,$L$5,0)</f>
        <v>2.7133879774339818E-4</v>
      </c>
      <c r="D268" t="s">
        <v>14</v>
      </c>
      <c r="E268">
        <v>1</v>
      </c>
      <c r="F268">
        <f>_xlfn.NORM.DIST(E268,$G$25,$L$25,FALSE)</f>
        <v>3.4523401707029774E-4</v>
      </c>
    </row>
    <row r="269" spans="1:6" x14ac:dyDescent="0.25">
      <c r="A269" t="s">
        <v>20</v>
      </c>
      <c r="B269">
        <v>381</v>
      </c>
      <c r="C269">
        <f>_xlfn.NORM.DIST(B269,$G$5,$L$5,0)</f>
        <v>2.9407436660584509E-4</v>
      </c>
      <c r="D269" t="s">
        <v>14</v>
      </c>
      <c r="E269">
        <v>83</v>
      </c>
      <c r="F269">
        <f>_xlfn.NORM.DIST(E269,$G$25,$L$25,FALSE)</f>
        <v>3.6234340059908764E-4</v>
      </c>
    </row>
    <row r="270" spans="1:6" x14ac:dyDescent="0.25">
      <c r="A270" t="s">
        <v>20</v>
      </c>
      <c r="B270">
        <v>194</v>
      </c>
      <c r="C270">
        <f>_xlfn.NORM.DIST(B270,$G$5,$L$5,0)</f>
        <v>2.7536433199464613E-4</v>
      </c>
      <c r="D270" t="s">
        <v>14</v>
      </c>
      <c r="E270">
        <v>2025</v>
      </c>
      <c r="F270">
        <f>_xlfn.NORM.DIST(E270,$G$25,$L$25,FALSE)</f>
        <v>1.3504160673732433E-4</v>
      </c>
    </row>
    <row r="271" spans="1:6" x14ac:dyDescent="0.25">
      <c r="A271" t="s">
        <v>20</v>
      </c>
      <c r="B271">
        <v>106</v>
      </c>
      <c r="C271">
        <f>_xlfn.NORM.DIST(B271,$G$5,$L$5,0)</f>
        <v>2.6496907661431297E-4</v>
      </c>
      <c r="D271" t="s">
        <v>14</v>
      </c>
      <c r="E271">
        <v>14</v>
      </c>
      <c r="F271">
        <f>_xlfn.NORM.DIST(E271,$G$25,$L$25,FALSE)</f>
        <v>3.4806093355794132E-4</v>
      </c>
    </row>
    <row r="272" spans="1:6" x14ac:dyDescent="0.25">
      <c r="A272" t="s">
        <v>20</v>
      </c>
      <c r="B272">
        <v>142</v>
      </c>
      <c r="C272">
        <f>_xlfn.NORM.DIST(B272,$G$5,$L$5,0)</f>
        <v>2.693305692036654E-4</v>
      </c>
      <c r="D272" t="s">
        <v>14</v>
      </c>
      <c r="E272">
        <v>656</v>
      </c>
      <c r="F272">
        <f>_xlfn.NORM.DIST(E272,$G$25,$L$25,FALSE)</f>
        <v>4.1445511800858179E-4</v>
      </c>
    </row>
    <row r="273" spans="1:6" x14ac:dyDescent="0.25">
      <c r="A273" t="s">
        <v>20</v>
      </c>
      <c r="B273">
        <v>211</v>
      </c>
      <c r="C273">
        <f>_xlfn.NORM.DIST(B273,$G$5,$L$5,0)</f>
        <v>2.772646419744031E-4</v>
      </c>
      <c r="D273" t="s">
        <v>14</v>
      </c>
      <c r="E273">
        <v>1596</v>
      </c>
      <c r="F273">
        <f>_xlfn.NORM.DIST(E273,$G$25,$L$25,FALSE)</f>
        <v>2.388357321030337E-4</v>
      </c>
    </row>
    <row r="274" spans="1:6" x14ac:dyDescent="0.25">
      <c r="A274" t="s">
        <v>20</v>
      </c>
      <c r="B274">
        <v>2756</v>
      </c>
      <c r="C274">
        <f>_xlfn.NORM.DIST(B274,$G$5,$L$5,0)</f>
        <v>1.0162120438652505E-4</v>
      </c>
      <c r="D274" t="s">
        <v>14</v>
      </c>
      <c r="E274">
        <v>10</v>
      </c>
      <c r="F274">
        <f>_xlfn.NORM.DIST(E274,$G$25,$L$25,FALSE)</f>
        <v>3.4719543767858138E-4</v>
      </c>
    </row>
    <row r="275" spans="1:6" x14ac:dyDescent="0.25">
      <c r="A275" t="s">
        <v>20</v>
      </c>
      <c r="B275">
        <v>173</v>
      </c>
      <c r="C275">
        <f>_xlfn.NORM.DIST(B275,$G$5,$L$5,0)</f>
        <v>2.7296692587473731E-4</v>
      </c>
      <c r="D275" t="s">
        <v>14</v>
      </c>
      <c r="E275">
        <v>1121</v>
      </c>
      <c r="F275">
        <f>_xlfn.NORM.DIST(E275,$G$25,$L$25,FALSE)</f>
        <v>3.5571784599786662E-4</v>
      </c>
    </row>
    <row r="276" spans="1:6" x14ac:dyDescent="0.25">
      <c r="A276" t="s">
        <v>20</v>
      </c>
      <c r="B276">
        <v>87</v>
      </c>
      <c r="C276">
        <f>_xlfn.NORM.DIST(B276,$G$5,$L$5,0)</f>
        <v>2.6261013379273805E-4</v>
      </c>
      <c r="D276" t="s">
        <v>14</v>
      </c>
      <c r="E276">
        <v>15</v>
      </c>
      <c r="F276">
        <f>_xlfn.NORM.DIST(E276,$G$25,$L$25,FALSE)</f>
        <v>3.482766996430777E-4</v>
      </c>
    </row>
    <row r="277" spans="1:6" x14ac:dyDescent="0.25">
      <c r="A277" t="s">
        <v>20</v>
      </c>
      <c r="B277">
        <v>1572</v>
      </c>
      <c r="C277">
        <f>_xlfn.NORM.DIST(B277,$G$5,$L$5,0)</f>
        <v>2.6792827347726472E-4</v>
      </c>
      <c r="D277" t="s">
        <v>14</v>
      </c>
      <c r="E277">
        <v>191</v>
      </c>
      <c r="F277">
        <f>_xlfn.NORM.DIST(E277,$G$25,$L$25,FALSE)</f>
        <v>3.8190272985647277E-4</v>
      </c>
    </row>
    <row r="278" spans="1:6" x14ac:dyDescent="0.25">
      <c r="A278" t="s">
        <v>20</v>
      </c>
      <c r="B278">
        <v>2346</v>
      </c>
      <c r="C278">
        <f>_xlfn.NORM.DIST(B278,$G$5,$L$5,0)</f>
        <v>1.5694933319625721E-4</v>
      </c>
      <c r="D278" t="s">
        <v>14</v>
      </c>
      <c r="E278">
        <v>16</v>
      </c>
      <c r="F278">
        <f>_xlfn.NORM.DIST(E278,$G$25,$L$25,FALSE)</f>
        <v>3.4849222133468479E-4</v>
      </c>
    </row>
    <row r="279" spans="1:6" x14ac:dyDescent="0.25">
      <c r="A279" t="s">
        <v>20</v>
      </c>
      <c r="B279">
        <v>115</v>
      </c>
      <c r="C279">
        <f>_xlfn.NORM.DIST(B279,$G$5,$L$5,0)</f>
        <v>2.6607294481583615E-4</v>
      </c>
      <c r="D279" t="s">
        <v>14</v>
      </c>
      <c r="E279">
        <v>17</v>
      </c>
      <c r="F279">
        <f>_xlfn.NORM.DIST(E279,$G$25,$L$25,FALSE)</f>
        <v>3.487074980136573E-4</v>
      </c>
    </row>
    <row r="280" spans="1:6" x14ac:dyDescent="0.25">
      <c r="A280" t="s">
        <v>20</v>
      </c>
      <c r="B280">
        <v>85</v>
      </c>
      <c r="C280">
        <f>_xlfn.NORM.DIST(B280,$G$5,$L$5,0)</f>
        <v>2.6235961269656128E-4</v>
      </c>
      <c r="D280" t="s">
        <v>14</v>
      </c>
      <c r="E280">
        <v>34</v>
      </c>
      <c r="F280">
        <f>_xlfn.NORM.DIST(E280,$G$25,$L$25,FALSE)</f>
        <v>3.5232911676618518E-4</v>
      </c>
    </row>
    <row r="281" spans="1:6" x14ac:dyDescent="0.25">
      <c r="A281" t="s">
        <v>20</v>
      </c>
      <c r="B281">
        <v>144</v>
      </c>
      <c r="C281">
        <f>_xlfn.NORM.DIST(B281,$G$5,$L$5,0)</f>
        <v>2.695685796753331E-4</v>
      </c>
      <c r="D281" t="s">
        <v>14</v>
      </c>
      <c r="E281">
        <v>1</v>
      </c>
      <c r="F281">
        <f>_xlfn.NORM.DIST(E281,$G$25,$L$25,FALSE)</f>
        <v>3.4523401707029774E-4</v>
      </c>
    </row>
    <row r="282" spans="1:6" x14ac:dyDescent="0.25">
      <c r="A282" t="s">
        <v>20</v>
      </c>
      <c r="B282">
        <v>2443</v>
      </c>
      <c r="C282">
        <f>_xlfn.NORM.DIST(B282,$G$5,$L$5,0)</f>
        <v>1.4295846439685229E-4</v>
      </c>
      <c r="D282" t="s">
        <v>14</v>
      </c>
      <c r="E282">
        <v>1274</v>
      </c>
      <c r="F282">
        <f>_xlfn.NORM.DIST(E282,$G$25,$L$25,FALSE)</f>
        <v>3.2135699900173894E-4</v>
      </c>
    </row>
    <row r="283" spans="1:6" x14ac:dyDescent="0.25">
      <c r="A283" t="s">
        <v>20</v>
      </c>
      <c r="B283">
        <v>64</v>
      </c>
      <c r="C283">
        <f>_xlfn.NORM.DIST(B283,$G$5,$L$5,0)</f>
        <v>2.5970440702218313E-4</v>
      </c>
      <c r="D283" t="s">
        <v>14</v>
      </c>
      <c r="E283">
        <v>210</v>
      </c>
      <c r="F283">
        <f>_xlfn.NORM.DIST(E283,$G$25,$L$25,FALSE)</f>
        <v>3.8494706149206249E-4</v>
      </c>
    </row>
    <row r="284" spans="1:6" x14ac:dyDescent="0.25">
      <c r="A284" t="s">
        <v>20</v>
      </c>
      <c r="B284">
        <v>268</v>
      </c>
      <c r="C284">
        <f>_xlfn.NORM.DIST(B284,$G$5,$L$5,0)</f>
        <v>2.8335952791797665E-4</v>
      </c>
      <c r="D284" t="s">
        <v>14</v>
      </c>
      <c r="E284">
        <v>248</v>
      </c>
      <c r="F284">
        <f>_xlfn.NORM.DIST(E284,$G$25,$L$25,FALSE)</f>
        <v>3.9064937539585483E-4</v>
      </c>
    </row>
    <row r="285" spans="1:6" x14ac:dyDescent="0.25">
      <c r="A285" t="s">
        <v>20</v>
      </c>
      <c r="B285">
        <v>195</v>
      </c>
      <c r="C285">
        <f>_xlfn.NORM.DIST(B285,$G$5,$L$5,0)</f>
        <v>2.7547712800913746E-4</v>
      </c>
      <c r="D285" t="s">
        <v>14</v>
      </c>
      <c r="E285">
        <v>513</v>
      </c>
      <c r="F285">
        <f>_xlfn.NORM.DIST(E285,$G$25,$L$25,FALSE)</f>
        <v>4.1438339308774296E-4</v>
      </c>
    </row>
    <row r="286" spans="1:6" x14ac:dyDescent="0.25">
      <c r="A286" t="s">
        <v>20</v>
      </c>
      <c r="B286">
        <v>186</v>
      </c>
      <c r="C286">
        <f>_xlfn.NORM.DIST(B286,$G$5,$L$5,0)</f>
        <v>2.7445746258669722E-4</v>
      </c>
      <c r="D286" t="s">
        <v>14</v>
      </c>
      <c r="E286">
        <v>3410</v>
      </c>
      <c r="F286">
        <f>_xlfn.NORM.DIST(E286,$G$25,$L$25,FALSE)</f>
        <v>5.4830063576441922E-6</v>
      </c>
    </row>
    <row r="287" spans="1:6" x14ac:dyDescent="0.25">
      <c r="A287" t="s">
        <v>20</v>
      </c>
      <c r="B287">
        <v>460</v>
      </c>
      <c r="C287">
        <f>_xlfn.NORM.DIST(B287,$G$5,$L$5,0)</f>
        <v>3.0038083901516983E-4</v>
      </c>
      <c r="D287" t="s">
        <v>14</v>
      </c>
      <c r="E287">
        <v>10</v>
      </c>
      <c r="F287">
        <f>_xlfn.NORM.DIST(E287,$G$25,$L$25,FALSE)</f>
        <v>3.4719543767858138E-4</v>
      </c>
    </row>
    <row r="288" spans="1:6" x14ac:dyDescent="0.25">
      <c r="A288" t="s">
        <v>20</v>
      </c>
      <c r="B288">
        <v>2528</v>
      </c>
      <c r="C288">
        <f>_xlfn.NORM.DIST(B288,$G$5,$L$5,0)</f>
        <v>1.3109363167482252E-4</v>
      </c>
      <c r="D288" t="s">
        <v>14</v>
      </c>
      <c r="E288">
        <v>2201</v>
      </c>
      <c r="F288">
        <f>_xlfn.NORM.DIST(E288,$G$25,$L$25,FALSE)</f>
        <v>1.0087547963527178E-4</v>
      </c>
    </row>
    <row r="289" spans="1:6" x14ac:dyDescent="0.25">
      <c r="A289" t="s">
        <v>20</v>
      </c>
      <c r="B289">
        <v>3657</v>
      </c>
      <c r="C289">
        <f>_xlfn.NORM.DIST(B289,$G$5,$L$5,0)</f>
        <v>2.7049941870537731E-5</v>
      </c>
      <c r="D289" t="s">
        <v>14</v>
      </c>
      <c r="E289">
        <v>676</v>
      </c>
      <c r="F289">
        <f>_xlfn.NORM.DIST(E289,$G$25,$L$25,FALSE)</f>
        <v>4.137327289718481E-4</v>
      </c>
    </row>
    <row r="290" spans="1:6" x14ac:dyDescent="0.25">
      <c r="A290" t="s">
        <v>20</v>
      </c>
      <c r="B290">
        <v>131</v>
      </c>
      <c r="C290">
        <f>_xlfn.NORM.DIST(B290,$G$5,$L$5,0)</f>
        <v>2.6801331110283636E-4</v>
      </c>
      <c r="D290" t="s">
        <v>14</v>
      </c>
      <c r="E290">
        <v>831</v>
      </c>
      <c r="F290">
        <f>_xlfn.NORM.DIST(E290,$G$25,$L$25,FALSE)</f>
        <v>4.0221372644116678E-4</v>
      </c>
    </row>
    <row r="291" spans="1:6" x14ac:dyDescent="0.25">
      <c r="A291" t="s">
        <v>20</v>
      </c>
      <c r="B291">
        <v>239</v>
      </c>
      <c r="C291">
        <f>_xlfn.NORM.DIST(B291,$G$5,$L$5,0)</f>
        <v>2.8031303217388495E-4</v>
      </c>
      <c r="D291" t="s">
        <v>14</v>
      </c>
      <c r="E291">
        <v>859</v>
      </c>
      <c r="F291">
        <f>_xlfn.NORM.DIST(E291,$G$25,$L$25,FALSE)</f>
        <v>3.9905640773854682E-4</v>
      </c>
    </row>
    <row r="292" spans="1:6" x14ac:dyDescent="0.25">
      <c r="A292" t="s">
        <v>20</v>
      </c>
      <c r="B292">
        <v>78</v>
      </c>
      <c r="C292">
        <f>_xlfn.NORM.DIST(B292,$G$5,$L$5,0)</f>
        <v>2.614795323024145E-4</v>
      </c>
      <c r="D292" t="s">
        <v>14</v>
      </c>
      <c r="E292">
        <v>45</v>
      </c>
      <c r="F292">
        <f>_xlfn.NORM.DIST(E292,$G$25,$L$25,FALSE)</f>
        <v>3.5463326988530522E-4</v>
      </c>
    </row>
    <row r="293" spans="1:6" x14ac:dyDescent="0.25">
      <c r="A293" t="s">
        <v>20</v>
      </c>
      <c r="B293">
        <v>1773</v>
      </c>
      <c r="C293">
        <f>_xlfn.NORM.DIST(B293,$G$5,$L$5,0)</f>
        <v>2.4171369241599282E-4</v>
      </c>
      <c r="D293" t="s">
        <v>14</v>
      </c>
      <c r="E293">
        <v>6</v>
      </c>
      <c r="F293">
        <f>_xlfn.NORM.DIST(E293,$G$25,$L$25,FALSE)</f>
        <v>3.4632608113712425E-4</v>
      </c>
    </row>
    <row r="294" spans="1:6" x14ac:dyDescent="0.25">
      <c r="A294" t="s">
        <v>20</v>
      </c>
      <c r="B294">
        <v>32</v>
      </c>
      <c r="C294">
        <f>_xlfn.NORM.DIST(B294,$G$5,$L$5,0)</f>
        <v>2.5557475471478796E-4</v>
      </c>
      <c r="D294" t="s">
        <v>14</v>
      </c>
      <c r="E294">
        <v>7</v>
      </c>
      <c r="F294">
        <f>_xlfn.NORM.DIST(E294,$G$25,$L$25,FALSE)</f>
        <v>3.4654378003385299E-4</v>
      </c>
    </row>
    <row r="295" spans="1:6" x14ac:dyDescent="0.25">
      <c r="A295" t="s">
        <v>20</v>
      </c>
      <c r="B295">
        <v>369</v>
      </c>
      <c r="C295">
        <f>_xlfn.NORM.DIST(B295,$G$5,$L$5,0)</f>
        <v>2.9302827185689932E-4</v>
      </c>
      <c r="D295" t="s">
        <v>14</v>
      </c>
      <c r="E295">
        <v>31</v>
      </c>
      <c r="F295">
        <f>_xlfn.NORM.DIST(E295,$G$25,$L$25,FALSE)</f>
        <v>3.5169529949945921E-4</v>
      </c>
    </row>
    <row r="296" spans="1:6" x14ac:dyDescent="0.25">
      <c r="A296" t="s">
        <v>20</v>
      </c>
      <c r="B296">
        <v>89</v>
      </c>
      <c r="C296">
        <f>_xlfn.NORM.DIST(B296,$G$5,$L$5,0)</f>
        <v>2.6286023833701371E-4</v>
      </c>
      <c r="D296" t="s">
        <v>14</v>
      </c>
      <c r="E296">
        <v>78</v>
      </c>
      <c r="F296">
        <f>_xlfn.NORM.DIST(E296,$G$25,$L$25,FALSE)</f>
        <v>3.6135175733754764E-4</v>
      </c>
    </row>
    <row r="297" spans="1:6" x14ac:dyDescent="0.25">
      <c r="A297" t="s">
        <v>20</v>
      </c>
      <c r="B297">
        <v>147</v>
      </c>
      <c r="C297">
        <f>_xlfn.NORM.DIST(B297,$G$5,$L$5,0)</f>
        <v>2.6992472720164493E-4</v>
      </c>
      <c r="D297" t="s">
        <v>14</v>
      </c>
      <c r="E297">
        <v>1225</v>
      </c>
      <c r="F297">
        <f>_xlfn.NORM.DIST(E297,$G$25,$L$25,FALSE)</f>
        <v>3.3290304982772268E-4</v>
      </c>
    </row>
    <row r="298" spans="1:6" x14ac:dyDescent="0.25">
      <c r="A298" t="s">
        <v>20</v>
      </c>
      <c r="B298">
        <v>126</v>
      </c>
      <c r="C298">
        <f>_xlfn.NORM.DIST(B298,$G$5,$L$5,0)</f>
        <v>2.6741001781149982E-4</v>
      </c>
      <c r="D298" t="s">
        <v>14</v>
      </c>
      <c r="E298">
        <v>1</v>
      </c>
      <c r="F298">
        <f>_xlfn.NORM.DIST(E298,$G$25,$L$25,FALSE)</f>
        <v>3.4523401707029774E-4</v>
      </c>
    </row>
    <row r="299" spans="1:6" x14ac:dyDescent="0.25">
      <c r="A299" t="s">
        <v>20</v>
      </c>
      <c r="B299">
        <v>2218</v>
      </c>
      <c r="C299">
        <f>_xlfn.NORM.DIST(B299,$G$5,$L$5,0)</f>
        <v>1.7594130140262081E-4</v>
      </c>
      <c r="D299" t="s">
        <v>14</v>
      </c>
      <c r="E299">
        <v>67</v>
      </c>
      <c r="F299">
        <f>_xlfn.NORM.DIST(E299,$G$25,$L$25,FALSE)</f>
        <v>3.5914538858619442E-4</v>
      </c>
    </row>
    <row r="300" spans="1:6" x14ac:dyDescent="0.25">
      <c r="A300" t="s">
        <v>20</v>
      </c>
      <c r="B300">
        <v>202</v>
      </c>
      <c r="C300">
        <f>_xlfn.NORM.DIST(B300,$G$5,$L$5,0)</f>
        <v>2.7626317040884183E-4</v>
      </c>
      <c r="D300" t="s">
        <v>14</v>
      </c>
      <c r="E300">
        <v>19</v>
      </c>
      <c r="F300">
        <f>_xlfn.NORM.DIST(E300,$G$25,$L$25,FALSE)</f>
        <v>3.4913731385935313E-4</v>
      </c>
    </row>
    <row r="301" spans="1:6" x14ac:dyDescent="0.25">
      <c r="A301" t="s">
        <v>20</v>
      </c>
      <c r="B301">
        <v>140</v>
      </c>
      <c r="C301">
        <f>_xlfn.NORM.DIST(B301,$G$5,$L$5,0)</f>
        <v>2.6909209756327697E-4</v>
      </c>
      <c r="D301" t="s">
        <v>14</v>
      </c>
      <c r="E301">
        <v>2108</v>
      </c>
      <c r="F301">
        <f>_xlfn.NORM.DIST(E301,$G$25,$L$25,FALSE)</f>
        <v>1.1818009210474908E-4</v>
      </c>
    </row>
    <row r="302" spans="1:6" x14ac:dyDescent="0.25">
      <c r="A302" t="s">
        <v>20</v>
      </c>
      <c r="B302">
        <v>1052</v>
      </c>
      <c r="C302">
        <f>_xlfn.NORM.DIST(B302,$G$5,$L$5,0)</f>
        <v>3.1112084686588895E-4</v>
      </c>
      <c r="D302" t="s">
        <v>14</v>
      </c>
      <c r="E302">
        <v>679</v>
      </c>
      <c r="F302">
        <f>_xlfn.NORM.DIST(E302,$G$25,$L$25,FALSE)</f>
        <v>4.1360899514367654E-4</v>
      </c>
    </row>
    <row r="303" spans="1:6" x14ac:dyDescent="0.25">
      <c r="A303" t="s">
        <v>20</v>
      </c>
      <c r="B303">
        <v>247</v>
      </c>
      <c r="C303">
        <f>_xlfn.NORM.DIST(B303,$G$5,$L$5,0)</f>
        <v>2.8116488795558832E-4</v>
      </c>
      <c r="D303" t="s">
        <v>14</v>
      </c>
      <c r="E303">
        <v>36</v>
      </c>
      <c r="F303">
        <f>_xlfn.NORM.DIST(E303,$G$25,$L$25,FALSE)</f>
        <v>3.5275038221652024E-4</v>
      </c>
    </row>
    <row r="304" spans="1:6" x14ac:dyDescent="0.25">
      <c r="A304" t="s">
        <v>20</v>
      </c>
      <c r="B304">
        <v>84</v>
      </c>
      <c r="C304">
        <f>_xlfn.NORM.DIST(B304,$G$5,$L$5,0)</f>
        <v>2.6223419645605886E-4</v>
      </c>
      <c r="D304" t="s">
        <v>14</v>
      </c>
      <c r="E304">
        <v>47</v>
      </c>
      <c r="F304">
        <f>_xlfn.NORM.DIST(E304,$G$25,$L$25,FALSE)</f>
        <v>3.5504881442521217E-4</v>
      </c>
    </row>
    <row r="305" spans="1:6" x14ac:dyDescent="0.25">
      <c r="A305" t="s">
        <v>20</v>
      </c>
      <c r="B305">
        <v>88</v>
      </c>
      <c r="C305">
        <f>_xlfn.NORM.DIST(B305,$G$5,$L$5,0)</f>
        <v>2.6273523823672505E-4</v>
      </c>
      <c r="D305" t="s">
        <v>14</v>
      </c>
      <c r="E305">
        <v>70</v>
      </c>
      <c r="F305">
        <f>_xlfn.NORM.DIST(E305,$G$25,$L$25,FALSE)</f>
        <v>3.5975047034706966E-4</v>
      </c>
    </row>
    <row r="306" spans="1:6" x14ac:dyDescent="0.25">
      <c r="A306" t="s">
        <v>20</v>
      </c>
      <c r="B306">
        <v>156</v>
      </c>
      <c r="C306">
        <f>_xlfn.NORM.DIST(B306,$G$5,$L$5,0)</f>
        <v>2.7098686875293019E-4</v>
      </c>
      <c r="D306" t="s">
        <v>14</v>
      </c>
      <c r="E306">
        <v>154</v>
      </c>
      <c r="F306">
        <f>_xlfn.NORM.DIST(E306,$G$25,$L$25,FALSE)</f>
        <v>3.7562071893751956E-4</v>
      </c>
    </row>
    <row r="307" spans="1:6" x14ac:dyDescent="0.25">
      <c r="A307" t="s">
        <v>20</v>
      </c>
      <c r="B307">
        <v>2985</v>
      </c>
      <c r="C307">
        <f>_xlfn.NORM.DIST(B307,$G$5,$L$5,0)</f>
        <v>7.6160308868068033E-5</v>
      </c>
      <c r="D307" t="s">
        <v>14</v>
      </c>
      <c r="E307">
        <v>22</v>
      </c>
      <c r="F307">
        <f>_xlfn.NORM.DIST(E307,$G$25,$L$25,FALSE)</f>
        <v>3.4978018457951655E-4</v>
      </c>
    </row>
    <row r="308" spans="1:6" x14ac:dyDescent="0.25">
      <c r="A308" t="s">
        <v>20</v>
      </c>
      <c r="B308">
        <v>762</v>
      </c>
      <c r="C308">
        <f>_xlfn.NORM.DIST(B308,$G$5,$L$5,0)</f>
        <v>3.1427974114797095E-4</v>
      </c>
      <c r="D308" t="s">
        <v>14</v>
      </c>
      <c r="E308">
        <v>1758</v>
      </c>
      <c r="F308">
        <f>_xlfn.NORM.DIST(E308,$G$25,$L$25,FALSE)</f>
        <v>1.9714229542558366E-4</v>
      </c>
    </row>
    <row r="309" spans="1:6" x14ac:dyDescent="0.25">
      <c r="A309" t="s">
        <v>20</v>
      </c>
      <c r="B309">
        <v>554</v>
      </c>
      <c r="C309">
        <f>_xlfn.NORM.DIST(B309,$G$5,$L$5,0)</f>
        <v>3.0650290108440756E-4</v>
      </c>
      <c r="D309" t="s">
        <v>14</v>
      </c>
      <c r="E309">
        <v>94</v>
      </c>
      <c r="F309">
        <f>_xlfn.NORM.DIST(E309,$G$25,$L$25,FALSE)</f>
        <v>3.644997980763446E-4</v>
      </c>
    </row>
    <row r="310" spans="1:6" x14ac:dyDescent="0.25">
      <c r="A310" t="s">
        <v>20</v>
      </c>
      <c r="B310">
        <v>135</v>
      </c>
      <c r="C310">
        <f>_xlfn.NORM.DIST(B310,$G$5,$L$5,0)</f>
        <v>2.6849391133870591E-4</v>
      </c>
      <c r="D310" t="s">
        <v>14</v>
      </c>
      <c r="E310">
        <v>33</v>
      </c>
      <c r="F310">
        <f>_xlfn.NORM.DIST(E310,$G$25,$L$25,FALSE)</f>
        <v>3.5211809961158862E-4</v>
      </c>
    </row>
    <row r="311" spans="1:6" x14ac:dyDescent="0.25">
      <c r="A311" t="s">
        <v>20</v>
      </c>
      <c r="B311">
        <v>122</v>
      </c>
      <c r="C311">
        <f>_xlfn.NORM.DIST(B311,$G$5,$L$5,0)</f>
        <v>2.6692536447858023E-4</v>
      </c>
      <c r="D311" t="s">
        <v>14</v>
      </c>
      <c r="E311">
        <v>1</v>
      </c>
      <c r="F311">
        <f>_xlfn.NORM.DIST(E311,$G$25,$L$25,FALSE)</f>
        <v>3.4523401707029774E-4</v>
      </c>
    </row>
    <row r="312" spans="1:6" x14ac:dyDescent="0.25">
      <c r="A312" t="s">
        <v>20</v>
      </c>
      <c r="B312">
        <v>221</v>
      </c>
      <c r="C312">
        <f>_xlfn.NORM.DIST(B312,$G$5,$L$5,0)</f>
        <v>2.7836515296151919E-4</v>
      </c>
      <c r="D312" t="s">
        <v>14</v>
      </c>
      <c r="E312">
        <v>31</v>
      </c>
      <c r="F312">
        <f>_xlfn.NORM.DIST(E312,$G$25,$L$25,FALSE)</f>
        <v>3.5169529949945921E-4</v>
      </c>
    </row>
    <row r="313" spans="1:6" x14ac:dyDescent="0.25">
      <c r="A313" t="s">
        <v>20</v>
      </c>
      <c r="B313">
        <v>126</v>
      </c>
      <c r="C313">
        <f>_xlfn.NORM.DIST(B313,$G$5,$L$5,0)</f>
        <v>2.6741001781149982E-4</v>
      </c>
      <c r="D313" t="s">
        <v>14</v>
      </c>
      <c r="E313">
        <v>35</v>
      </c>
      <c r="F313">
        <f>_xlfn.NORM.DIST(E313,$G$25,$L$25,FALSE)</f>
        <v>3.5253987783806804E-4</v>
      </c>
    </row>
    <row r="314" spans="1:6" x14ac:dyDescent="0.25">
      <c r="A314" t="s">
        <v>20</v>
      </c>
      <c r="B314">
        <v>1022</v>
      </c>
      <c r="C314">
        <f>_xlfn.NORM.DIST(B314,$G$5,$L$5,0)</f>
        <v>3.1220462587526547E-4</v>
      </c>
      <c r="D314" t="s">
        <v>14</v>
      </c>
      <c r="E314">
        <v>63</v>
      </c>
      <c r="F314">
        <f>_xlfn.NORM.DIST(E314,$G$25,$L$25,FALSE)</f>
        <v>3.5833475207925659E-4</v>
      </c>
    </row>
    <row r="315" spans="1:6" x14ac:dyDescent="0.25">
      <c r="A315" t="s">
        <v>20</v>
      </c>
      <c r="B315">
        <v>3177</v>
      </c>
      <c r="C315">
        <f>_xlfn.NORM.DIST(B315,$G$5,$L$5,0)</f>
        <v>5.8312769875225053E-5</v>
      </c>
      <c r="D315" t="s">
        <v>14</v>
      </c>
      <c r="E315">
        <v>526</v>
      </c>
      <c r="F315">
        <f>_xlfn.NORM.DIST(E315,$G$25,$L$25,FALSE)</f>
        <v>4.1477004505559024E-4</v>
      </c>
    </row>
    <row r="316" spans="1:6" x14ac:dyDescent="0.25">
      <c r="A316" t="s">
        <v>20</v>
      </c>
      <c r="B316">
        <v>198</v>
      </c>
      <c r="C316">
        <f>_xlfn.NORM.DIST(B316,$G$5,$L$5,0)</f>
        <v>2.7581476122152672E-4</v>
      </c>
      <c r="D316" t="s">
        <v>14</v>
      </c>
      <c r="E316">
        <v>121</v>
      </c>
      <c r="F316">
        <f>_xlfn.NORM.DIST(E316,$G$25,$L$25,FALSE)</f>
        <v>3.6964151919865475E-4</v>
      </c>
    </row>
    <row r="317" spans="1:6" x14ac:dyDescent="0.25">
      <c r="A317" t="s">
        <v>20</v>
      </c>
      <c r="B317">
        <v>85</v>
      </c>
      <c r="C317">
        <f>_xlfn.NORM.DIST(B317,$G$5,$L$5,0)</f>
        <v>2.6235961269656128E-4</v>
      </c>
      <c r="D317" t="s">
        <v>14</v>
      </c>
      <c r="E317">
        <v>67</v>
      </c>
      <c r="F317">
        <f>_xlfn.NORM.DIST(E317,$G$25,$L$25,FALSE)</f>
        <v>3.5914538858619442E-4</v>
      </c>
    </row>
    <row r="318" spans="1:6" x14ac:dyDescent="0.25">
      <c r="A318" t="s">
        <v>20</v>
      </c>
      <c r="B318">
        <v>3596</v>
      </c>
      <c r="C318">
        <f>_xlfn.NORM.DIST(B318,$G$5,$L$5,0)</f>
        <v>3.0062319772892977E-5</v>
      </c>
      <c r="D318" t="s">
        <v>14</v>
      </c>
      <c r="E318">
        <v>57</v>
      </c>
      <c r="F318">
        <f>_xlfn.NORM.DIST(E318,$G$25,$L$25,FALSE)</f>
        <v>3.5711060152961388E-4</v>
      </c>
    </row>
    <row r="319" spans="1:6" x14ac:dyDescent="0.25">
      <c r="A319" t="s">
        <v>20</v>
      </c>
      <c r="B319">
        <v>244</v>
      </c>
      <c r="C319">
        <f>_xlfn.NORM.DIST(B319,$G$5,$L$5,0)</f>
        <v>2.8084645278560243E-4</v>
      </c>
      <c r="D319" t="s">
        <v>14</v>
      </c>
      <c r="E319">
        <v>1229</v>
      </c>
      <c r="F319">
        <f>_xlfn.NORM.DIST(E319,$G$25,$L$25,FALSE)</f>
        <v>3.3197758184067792E-4</v>
      </c>
    </row>
    <row r="320" spans="1:6" x14ac:dyDescent="0.25">
      <c r="A320" t="s">
        <v>20</v>
      </c>
      <c r="B320">
        <v>5180</v>
      </c>
      <c r="C320">
        <f>_xlfn.NORM.DIST(B320,$G$5,$L$5,0)</f>
        <v>9.1315980676565213E-7</v>
      </c>
      <c r="D320" t="s">
        <v>14</v>
      </c>
      <c r="E320">
        <v>12</v>
      </c>
      <c r="F320">
        <f>_xlfn.NORM.DIST(E320,$G$25,$L$25,FALSE)</f>
        <v>3.4762867068556194E-4</v>
      </c>
    </row>
    <row r="321" spans="1:6" x14ac:dyDescent="0.25">
      <c r="A321" t="s">
        <v>20</v>
      </c>
      <c r="B321">
        <v>589</v>
      </c>
      <c r="C321">
        <f>_xlfn.NORM.DIST(B321,$G$5,$L$5,0)</f>
        <v>3.0837964109032499E-4</v>
      </c>
      <c r="D321" t="s">
        <v>14</v>
      </c>
      <c r="E321">
        <v>452</v>
      </c>
      <c r="F321">
        <f>_xlfn.NORM.DIST(E321,$G$25,$L$25,FALSE)</f>
        <v>4.1156472555694743E-4</v>
      </c>
    </row>
    <row r="322" spans="1:6" x14ac:dyDescent="0.25">
      <c r="A322" t="s">
        <v>20</v>
      </c>
      <c r="B322">
        <v>2725</v>
      </c>
      <c r="C322">
        <f>_xlfn.NORM.DIST(B322,$G$5,$L$5,0)</f>
        <v>1.0540197872346688E-4</v>
      </c>
      <c r="D322" t="s">
        <v>14</v>
      </c>
      <c r="E322">
        <v>1886</v>
      </c>
      <c r="F322">
        <f>_xlfn.NORM.DIST(E322,$G$25,$L$25,FALSE)</f>
        <v>1.6603539303685039E-4</v>
      </c>
    </row>
    <row r="323" spans="1:6" x14ac:dyDescent="0.25">
      <c r="A323" t="s">
        <v>20</v>
      </c>
      <c r="B323">
        <v>300</v>
      </c>
      <c r="C323">
        <f>_xlfn.NORM.DIST(B323,$G$5,$L$5,0)</f>
        <v>2.8658511537977015E-4</v>
      </c>
      <c r="D323" t="s">
        <v>14</v>
      </c>
      <c r="E323">
        <v>1825</v>
      </c>
      <c r="F323">
        <f>_xlfn.NORM.DIST(E323,$G$25,$L$25,FALSE)</f>
        <v>1.8059482363013917E-4</v>
      </c>
    </row>
    <row r="324" spans="1:6" x14ac:dyDescent="0.25">
      <c r="A324" t="s">
        <v>20</v>
      </c>
      <c r="B324">
        <v>144</v>
      </c>
      <c r="C324">
        <f>_xlfn.NORM.DIST(B324,$G$5,$L$5,0)</f>
        <v>2.695685796753331E-4</v>
      </c>
      <c r="D324" t="s">
        <v>14</v>
      </c>
      <c r="E324">
        <v>31</v>
      </c>
      <c r="F324">
        <f>_xlfn.NORM.DIST(E324,$G$25,$L$25,FALSE)</f>
        <v>3.5169529949945921E-4</v>
      </c>
    </row>
    <row r="325" spans="1:6" x14ac:dyDescent="0.25">
      <c r="A325" t="s">
        <v>20</v>
      </c>
      <c r="B325">
        <v>87</v>
      </c>
      <c r="C325">
        <f>_xlfn.NORM.DIST(B325,$G$5,$L$5,0)</f>
        <v>2.6261013379273805E-4</v>
      </c>
      <c r="D325" t="s">
        <v>14</v>
      </c>
      <c r="E325">
        <v>107</v>
      </c>
      <c r="F325">
        <f>_xlfn.NORM.DIST(E325,$G$25,$L$25,FALSE)</f>
        <v>3.6700268933714694E-4</v>
      </c>
    </row>
    <row r="326" spans="1:6" x14ac:dyDescent="0.25">
      <c r="A326" t="s">
        <v>20</v>
      </c>
      <c r="B326">
        <v>3116</v>
      </c>
      <c r="C326">
        <f>_xlfn.NORM.DIST(B326,$G$5,$L$5,0)</f>
        <v>6.3633961202136228E-5</v>
      </c>
      <c r="D326" t="s">
        <v>14</v>
      </c>
      <c r="E326">
        <v>27</v>
      </c>
      <c r="F326">
        <f>_xlfn.NORM.DIST(E326,$G$25,$L$25,FALSE)</f>
        <v>3.5084665320576447E-4</v>
      </c>
    </row>
    <row r="327" spans="1:6" x14ac:dyDescent="0.25">
      <c r="A327" t="s">
        <v>20</v>
      </c>
      <c r="B327">
        <v>909</v>
      </c>
      <c r="C327">
        <f>_xlfn.NORM.DIST(B327,$G$5,$L$5,0)</f>
        <v>3.1473090976229077E-4</v>
      </c>
      <c r="D327" t="s">
        <v>14</v>
      </c>
      <c r="E327">
        <v>1221</v>
      </c>
      <c r="F327">
        <f>_xlfn.NORM.DIST(E327,$G$25,$L$25,FALSE)</f>
        <v>3.3382530199343985E-4</v>
      </c>
    </row>
    <row r="328" spans="1:6" x14ac:dyDescent="0.25">
      <c r="A328" t="s">
        <v>20</v>
      </c>
      <c r="B328">
        <v>1613</v>
      </c>
      <c r="C328">
        <f>_xlfn.NORM.DIST(B328,$G$5,$L$5,0)</f>
        <v>2.6289694416839314E-4</v>
      </c>
      <c r="D328" t="s">
        <v>14</v>
      </c>
      <c r="E328">
        <v>1</v>
      </c>
      <c r="F328">
        <f>_xlfn.NORM.DIST(E328,$G$25,$L$25,FALSE)</f>
        <v>3.4523401707029774E-4</v>
      </c>
    </row>
    <row r="329" spans="1:6" x14ac:dyDescent="0.25">
      <c r="A329" t="s">
        <v>20</v>
      </c>
      <c r="B329">
        <v>136</v>
      </c>
      <c r="C329">
        <f>_xlfn.NORM.DIST(B329,$G$5,$L$5,0)</f>
        <v>2.6861377716896233E-4</v>
      </c>
      <c r="D329" t="s">
        <v>14</v>
      </c>
      <c r="E329">
        <v>16</v>
      </c>
      <c r="F329">
        <f>_xlfn.NORM.DIST(E329,$G$25,$L$25,FALSE)</f>
        <v>3.4849222133468479E-4</v>
      </c>
    </row>
    <row r="330" spans="1:6" x14ac:dyDescent="0.25">
      <c r="A330" t="s">
        <v>20</v>
      </c>
      <c r="B330">
        <v>130</v>
      </c>
      <c r="C330">
        <f>_xlfn.NORM.DIST(B330,$G$5,$L$5,0)</f>
        <v>2.6789287781867624E-4</v>
      </c>
      <c r="D330" t="s">
        <v>14</v>
      </c>
      <c r="E330">
        <v>41</v>
      </c>
      <c r="F330">
        <f>_xlfn.NORM.DIST(E330,$G$25,$L$25,FALSE)</f>
        <v>3.5379903236535119E-4</v>
      </c>
    </row>
    <row r="331" spans="1:6" x14ac:dyDescent="0.25">
      <c r="A331" t="s">
        <v>20</v>
      </c>
      <c r="B331">
        <v>102</v>
      </c>
      <c r="C331">
        <f>_xlfn.NORM.DIST(B331,$G$5,$L$5,0)</f>
        <v>2.6447565095090534E-4</v>
      </c>
      <c r="D331" t="s">
        <v>14</v>
      </c>
      <c r="E331">
        <v>523</v>
      </c>
      <c r="F331">
        <f>_xlfn.NORM.DIST(E331,$G$25,$L$25,FALSE)</f>
        <v>4.1468753527117299E-4</v>
      </c>
    </row>
    <row r="332" spans="1:6" x14ac:dyDescent="0.25">
      <c r="A332" t="s">
        <v>20</v>
      </c>
      <c r="B332">
        <v>4006</v>
      </c>
      <c r="C332">
        <f>_xlfn.NORM.DIST(B332,$G$5,$L$5,0)</f>
        <v>1.4139371628857039E-5</v>
      </c>
      <c r="D332" t="s">
        <v>14</v>
      </c>
      <c r="E332">
        <v>141</v>
      </c>
      <c r="F332">
        <f>_xlfn.NORM.DIST(E332,$G$25,$L$25,FALSE)</f>
        <v>3.73306472827788E-4</v>
      </c>
    </row>
    <row r="333" spans="1:6" x14ac:dyDescent="0.25">
      <c r="A333" t="s">
        <v>20</v>
      </c>
      <c r="B333">
        <v>1629</v>
      </c>
      <c r="C333">
        <f>_xlfn.NORM.DIST(B333,$G$5,$L$5,0)</f>
        <v>2.6088502055232626E-4</v>
      </c>
      <c r="D333" t="s">
        <v>14</v>
      </c>
      <c r="E333">
        <v>52</v>
      </c>
      <c r="F333">
        <f>_xlfn.NORM.DIST(E333,$G$25,$L$25,FALSE)</f>
        <v>3.5608304547925137E-4</v>
      </c>
    </row>
    <row r="334" spans="1:6" x14ac:dyDescent="0.25">
      <c r="A334" t="s">
        <v>20</v>
      </c>
      <c r="B334">
        <v>2188</v>
      </c>
      <c r="C334">
        <f>_xlfn.NORM.DIST(B334,$G$5,$L$5,0)</f>
        <v>1.8044830465013459E-4</v>
      </c>
      <c r="D334" t="s">
        <v>14</v>
      </c>
      <c r="E334">
        <v>225</v>
      </c>
      <c r="F334">
        <f>_xlfn.NORM.DIST(E334,$G$25,$L$25,FALSE)</f>
        <v>3.8726044383145163E-4</v>
      </c>
    </row>
    <row r="335" spans="1:6" x14ac:dyDescent="0.25">
      <c r="A335" t="s">
        <v>20</v>
      </c>
      <c r="B335">
        <v>2409</v>
      </c>
      <c r="C335">
        <f>_xlfn.NORM.DIST(B335,$G$5,$L$5,0)</f>
        <v>1.478132039395186E-4</v>
      </c>
      <c r="D335" t="s">
        <v>14</v>
      </c>
      <c r="E335">
        <v>38</v>
      </c>
      <c r="F335">
        <f>_xlfn.NORM.DIST(E335,$G$25,$L$25,FALSE)</f>
        <v>3.5317061845262194E-4</v>
      </c>
    </row>
    <row r="336" spans="1:6" x14ac:dyDescent="0.25">
      <c r="A336" t="s">
        <v>20</v>
      </c>
      <c r="B336">
        <v>194</v>
      </c>
      <c r="C336">
        <f>_xlfn.NORM.DIST(B336,$G$5,$L$5,0)</f>
        <v>2.7536433199464613E-4</v>
      </c>
      <c r="D336" t="s">
        <v>14</v>
      </c>
      <c r="E336">
        <v>15</v>
      </c>
      <c r="F336">
        <f>_xlfn.NORM.DIST(E336,$G$25,$L$25,FALSE)</f>
        <v>3.482766996430777E-4</v>
      </c>
    </row>
    <row r="337" spans="1:6" x14ac:dyDescent="0.25">
      <c r="A337" t="s">
        <v>20</v>
      </c>
      <c r="B337">
        <v>1140</v>
      </c>
      <c r="C337">
        <f>_xlfn.NORM.DIST(B337,$G$5,$L$5,0)</f>
        <v>3.0696779132956194E-4</v>
      </c>
      <c r="D337" t="s">
        <v>14</v>
      </c>
      <c r="E337">
        <v>37</v>
      </c>
      <c r="F337">
        <f>_xlfn.NORM.DIST(E337,$G$25,$L$25,FALSE)</f>
        <v>3.5296062929129565E-4</v>
      </c>
    </row>
    <row r="338" spans="1:6" x14ac:dyDescent="0.25">
      <c r="A338" t="s">
        <v>20</v>
      </c>
      <c r="B338">
        <v>102</v>
      </c>
      <c r="C338">
        <f>_xlfn.NORM.DIST(B338,$G$5,$L$5,0)</f>
        <v>2.6447565095090534E-4</v>
      </c>
      <c r="D338" t="s">
        <v>14</v>
      </c>
      <c r="E338">
        <v>112</v>
      </c>
      <c r="F338">
        <f>_xlfn.NORM.DIST(E338,$G$25,$L$25,FALSE)</f>
        <v>3.6795194233717215E-4</v>
      </c>
    </row>
    <row r="339" spans="1:6" x14ac:dyDescent="0.25">
      <c r="A339" t="s">
        <v>20</v>
      </c>
      <c r="B339">
        <v>2857</v>
      </c>
      <c r="C339">
        <f>_xlfn.NORM.DIST(B339,$G$5,$L$5,0)</f>
        <v>8.984448865338951E-5</v>
      </c>
      <c r="D339" t="s">
        <v>14</v>
      </c>
      <c r="E339">
        <v>21</v>
      </c>
      <c r="F339">
        <f>_xlfn.NORM.DIST(E339,$G$25,$L$25,FALSE)</f>
        <v>3.495661422356737E-4</v>
      </c>
    </row>
    <row r="340" spans="1:6" x14ac:dyDescent="0.25">
      <c r="A340" t="s">
        <v>20</v>
      </c>
      <c r="B340">
        <v>107</v>
      </c>
      <c r="C340">
        <f>_xlfn.NORM.DIST(B340,$G$5,$L$5,0)</f>
        <v>2.6509216346723218E-4</v>
      </c>
      <c r="D340" t="s">
        <v>14</v>
      </c>
      <c r="E340">
        <v>67</v>
      </c>
      <c r="F340">
        <f>_xlfn.NORM.DIST(E340,$G$25,$L$25,FALSE)</f>
        <v>3.5914538858619442E-4</v>
      </c>
    </row>
    <row r="341" spans="1:6" x14ac:dyDescent="0.25">
      <c r="A341" t="s">
        <v>20</v>
      </c>
      <c r="B341">
        <v>160</v>
      </c>
      <c r="C341">
        <f>_xlfn.NORM.DIST(B341,$G$5,$L$5,0)</f>
        <v>2.7145587033774955E-4</v>
      </c>
      <c r="D341" t="s">
        <v>14</v>
      </c>
      <c r="E341">
        <v>78</v>
      </c>
      <c r="F341">
        <f>_xlfn.NORM.DIST(E341,$G$25,$L$25,FALSE)</f>
        <v>3.6135175733754764E-4</v>
      </c>
    </row>
    <row r="342" spans="1:6" x14ac:dyDescent="0.25">
      <c r="A342" t="s">
        <v>20</v>
      </c>
      <c r="B342">
        <v>2230</v>
      </c>
      <c r="C342">
        <f>_xlfn.NORM.DIST(B342,$G$5,$L$5,0)</f>
        <v>1.7414280683662411E-4</v>
      </c>
      <c r="D342" t="s">
        <v>14</v>
      </c>
      <c r="E342">
        <v>67</v>
      </c>
      <c r="F342">
        <f>_xlfn.NORM.DIST(E342,$G$25,$L$25,FALSE)</f>
        <v>3.5914538858619442E-4</v>
      </c>
    </row>
    <row r="343" spans="1:6" x14ac:dyDescent="0.25">
      <c r="A343" t="s">
        <v>20</v>
      </c>
      <c r="B343">
        <v>316</v>
      </c>
      <c r="C343">
        <f>_xlfn.NORM.DIST(B343,$G$5,$L$5,0)</f>
        <v>2.8814263538748668E-4</v>
      </c>
      <c r="D343" t="s">
        <v>14</v>
      </c>
      <c r="E343">
        <v>263</v>
      </c>
      <c r="F343">
        <f>_xlfn.NORM.DIST(E343,$G$25,$L$25,FALSE)</f>
        <v>3.9275403033751347E-4</v>
      </c>
    </row>
    <row r="344" spans="1:6" x14ac:dyDescent="0.25">
      <c r="A344" t="s">
        <v>20</v>
      </c>
      <c r="B344">
        <v>117</v>
      </c>
      <c r="C344">
        <f>_xlfn.NORM.DIST(B344,$G$5,$L$5,0)</f>
        <v>2.6631704562473778E-4</v>
      </c>
      <c r="D344" t="s">
        <v>14</v>
      </c>
      <c r="E344">
        <v>1691</v>
      </c>
      <c r="F344">
        <f>_xlfn.NORM.DIST(E344,$G$25,$L$25,FALSE)</f>
        <v>2.1416025085341293E-4</v>
      </c>
    </row>
    <row r="345" spans="1:6" x14ac:dyDescent="0.25">
      <c r="A345" t="s">
        <v>20</v>
      </c>
      <c r="B345">
        <v>6406</v>
      </c>
      <c r="C345">
        <f>_xlfn.NORM.DIST(B345,$G$5,$L$5,0)</f>
        <v>2.0867307987204568E-8</v>
      </c>
      <c r="D345" t="s">
        <v>14</v>
      </c>
      <c r="E345">
        <v>181</v>
      </c>
      <c r="F345">
        <f>_xlfn.NORM.DIST(E345,$G$25,$L$25,FALSE)</f>
        <v>3.8025029948505188E-4</v>
      </c>
    </row>
    <row r="346" spans="1:6" x14ac:dyDescent="0.25">
      <c r="A346" t="s">
        <v>20</v>
      </c>
      <c r="B346">
        <v>192</v>
      </c>
      <c r="C346">
        <f>_xlfn.NORM.DIST(B346,$G$5,$L$5,0)</f>
        <v>2.7513836370265921E-4</v>
      </c>
      <c r="D346" t="s">
        <v>14</v>
      </c>
      <c r="E346">
        <v>13</v>
      </c>
      <c r="F346">
        <f>_xlfn.NORM.DIST(E346,$G$25,$L$25,FALSE)</f>
        <v>3.4784492369879376E-4</v>
      </c>
    </row>
    <row r="347" spans="1:6" x14ac:dyDescent="0.25">
      <c r="A347" t="s">
        <v>20</v>
      </c>
      <c r="B347">
        <v>26</v>
      </c>
      <c r="C347">
        <f>_xlfn.NORM.DIST(B347,$G$5,$L$5,0)</f>
        <v>2.5478967100214084E-4</v>
      </c>
      <c r="D347" t="s">
        <v>14</v>
      </c>
      <c r="E347">
        <v>1</v>
      </c>
      <c r="F347">
        <f>_xlfn.NORM.DIST(E347,$G$25,$L$25,FALSE)</f>
        <v>3.4523401707029774E-4</v>
      </c>
    </row>
    <row r="348" spans="1:6" x14ac:dyDescent="0.25">
      <c r="A348" t="s">
        <v>20</v>
      </c>
      <c r="B348">
        <v>723</v>
      </c>
      <c r="C348">
        <f>_xlfn.NORM.DIST(B348,$G$5,$L$5,0)</f>
        <v>3.1345029183557513E-4</v>
      </c>
      <c r="D348" t="s">
        <v>14</v>
      </c>
      <c r="E348">
        <v>21</v>
      </c>
      <c r="F348">
        <f>_xlfn.NORM.DIST(E348,$G$25,$L$25,FALSE)</f>
        <v>3.495661422356737E-4</v>
      </c>
    </row>
    <row r="349" spans="1:6" x14ac:dyDescent="0.25">
      <c r="A349" t="s">
        <v>20</v>
      </c>
      <c r="B349">
        <v>170</v>
      </c>
      <c r="C349">
        <f>_xlfn.NORM.DIST(B349,$G$5,$L$5,0)</f>
        <v>2.7262002631097472E-4</v>
      </c>
      <c r="D349" t="s">
        <v>14</v>
      </c>
      <c r="E349">
        <v>830</v>
      </c>
      <c r="F349">
        <f>_xlfn.NORM.DIST(E349,$G$25,$L$25,FALSE)</f>
        <v>4.0232061852836043E-4</v>
      </c>
    </row>
    <row r="350" spans="1:6" x14ac:dyDescent="0.25">
      <c r="A350" t="s">
        <v>20</v>
      </c>
      <c r="B350">
        <v>238</v>
      </c>
      <c r="C350">
        <f>_xlfn.NORM.DIST(B350,$G$5,$L$5,0)</f>
        <v>2.802059454091532E-4</v>
      </c>
      <c r="D350" t="s">
        <v>14</v>
      </c>
      <c r="E350">
        <v>130</v>
      </c>
      <c r="F350">
        <f>_xlfn.NORM.DIST(E350,$G$25,$L$25,FALSE)</f>
        <v>3.713062176623157E-4</v>
      </c>
    </row>
    <row r="351" spans="1:6" x14ac:dyDescent="0.25">
      <c r="A351" t="s">
        <v>20</v>
      </c>
      <c r="B351">
        <v>55</v>
      </c>
      <c r="C351">
        <f>_xlfn.NORM.DIST(B351,$G$5,$L$5,0)</f>
        <v>2.5855293334703833E-4</v>
      </c>
      <c r="D351" t="s">
        <v>14</v>
      </c>
      <c r="E351">
        <v>55</v>
      </c>
      <c r="F351">
        <f>_xlfn.NORM.DIST(E351,$G$25,$L$25,FALSE)</f>
        <v>3.5670038492318496E-4</v>
      </c>
    </row>
    <row r="352" spans="1:6" x14ac:dyDescent="0.25">
      <c r="A352" t="s">
        <v>20</v>
      </c>
      <c r="B352">
        <v>128</v>
      </c>
      <c r="C352">
        <f>_xlfn.NORM.DIST(B352,$G$5,$L$5,0)</f>
        <v>2.676516727867568E-4</v>
      </c>
      <c r="D352" t="s">
        <v>14</v>
      </c>
      <c r="E352">
        <v>114</v>
      </c>
      <c r="F352">
        <f>_xlfn.NORM.DIST(E352,$G$25,$L$25,FALSE)</f>
        <v>3.683295329209877E-4</v>
      </c>
    </row>
    <row r="353" spans="1:6" x14ac:dyDescent="0.25">
      <c r="A353" t="s">
        <v>20</v>
      </c>
      <c r="B353">
        <v>2144</v>
      </c>
      <c r="C353">
        <f>_xlfn.NORM.DIST(B353,$G$5,$L$5,0)</f>
        <v>1.8707820040430627E-4</v>
      </c>
      <c r="D353" t="s">
        <v>14</v>
      </c>
      <c r="E353">
        <v>594</v>
      </c>
      <c r="F353">
        <f>_xlfn.NORM.DIST(E353,$G$25,$L$25,FALSE)</f>
        <v>4.1555473327439151E-4</v>
      </c>
    </row>
    <row r="354" spans="1:6" x14ac:dyDescent="0.25">
      <c r="A354" t="s">
        <v>20</v>
      </c>
      <c r="B354">
        <v>2693</v>
      </c>
      <c r="C354">
        <f>_xlfn.NORM.DIST(B354,$G$5,$L$5,0)</f>
        <v>1.0938352532433515E-4</v>
      </c>
      <c r="D354" t="s">
        <v>14</v>
      </c>
      <c r="E354">
        <v>24</v>
      </c>
      <c r="F354">
        <f>_xlfn.NORM.DIST(E354,$G$25,$L$25,FALSE)</f>
        <v>3.5020752249571418E-4</v>
      </c>
    </row>
    <row r="355" spans="1:6" x14ac:dyDescent="0.25">
      <c r="A355" t="s">
        <v>20</v>
      </c>
      <c r="B355">
        <v>432</v>
      </c>
      <c r="C355">
        <f>_xlfn.NORM.DIST(B355,$G$5,$L$5,0)</f>
        <v>2.9826309934482035E-4</v>
      </c>
      <c r="D355" t="s">
        <v>14</v>
      </c>
      <c r="E355">
        <v>252</v>
      </c>
      <c r="F355">
        <f>_xlfn.NORM.DIST(E355,$G$25,$L$25,FALSE)</f>
        <v>3.9121885058691355E-4</v>
      </c>
    </row>
    <row r="356" spans="1:6" x14ac:dyDescent="0.25">
      <c r="A356" t="s">
        <v>20</v>
      </c>
      <c r="B356">
        <v>189</v>
      </c>
      <c r="C356">
        <f>_xlfn.NORM.DIST(B356,$G$5,$L$5,0)</f>
        <v>2.7479847349377016E-4</v>
      </c>
      <c r="D356" t="s">
        <v>14</v>
      </c>
      <c r="E356">
        <v>67</v>
      </c>
      <c r="F356">
        <f>_xlfn.NORM.DIST(E356,$G$25,$L$25,FALSE)</f>
        <v>3.5914538858619442E-4</v>
      </c>
    </row>
    <row r="357" spans="1:6" x14ac:dyDescent="0.25">
      <c r="A357" t="s">
        <v>20</v>
      </c>
      <c r="B357">
        <v>154</v>
      </c>
      <c r="C357">
        <f>_xlfn.NORM.DIST(B357,$G$5,$L$5,0)</f>
        <v>2.7075165872881884E-4</v>
      </c>
      <c r="D357" t="s">
        <v>14</v>
      </c>
      <c r="E357">
        <v>742</v>
      </c>
      <c r="F357">
        <f>_xlfn.NORM.DIST(E357,$G$25,$L$25,FALSE)</f>
        <v>4.1009293411235168E-4</v>
      </c>
    </row>
    <row r="358" spans="1:6" x14ac:dyDescent="0.25">
      <c r="A358" t="s">
        <v>20</v>
      </c>
      <c r="B358">
        <v>96</v>
      </c>
      <c r="C358">
        <f>_xlfn.NORM.DIST(B358,$G$5,$L$5,0)</f>
        <v>2.6373230015737115E-4</v>
      </c>
      <c r="D358" t="s">
        <v>14</v>
      </c>
      <c r="E358">
        <v>75</v>
      </c>
      <c r="F358">
        <f>_xlfn.NORM.DIST(E358,$G$25,$L$25,FALSE)</f>
        <v>3.6075337704939378E-4</v>
      </c>
    </row>
    <row r="359" spans="1:6" x14ac:dyDescent="0.25">
      <c r="A359" t="s">
        <v>20</v>
      </c>
      <c r="B359">
        <v>3063</v>
      </c>
      <c r="C359">
        <f>_xlfn.NORM.DIST(B359,$G$5,$L$5,0)</f>
        <v>6.8520758455154694E-5</v>
      </c>
      <c r="D359" t="s">
        <v>14</v>
      </c>
      <c r="E359">
        <v>4405</v>
      </c>
      <c r="F359">
        <f>_xlfn.NORM.DIST(E359,$G$25,$L$25,FALSE)</f>
        <v>1.5184453301002979E-7</v>
      </c>
    </row>
    <row r="360" spans="1:6" x14ac:dyDescent="0.25">
      <c r="A360" t="s">
        <v>20</v>
      </c>
      <c r="B360">
        <v>2266</v>
      </c>
      <c r="C360">
        <f>_xlfn.NORM.DIST(B360,$G$5,$L$5,0)</f>
        <v>1.687659136589244E-4</v>
      </c>
      <c r="D360" t="s">
        <v>14</v>
      </c>
      <c r="E360">
        <v>92</v>
      </c>
      <c r="F360">
        <f>_xlfn.NORM.DIST(E360,$G$25,$L$25,FALSE)</f>
        <v>3.641103293430131E-4</v>
      </c>
    </row>
    <row r="361" spans="1:6" x14ac:dyDescent="0.25">
      <c r="A361" t="s">
        <v>20</v>
      </c>
      <c r="B361">
        <v>194</v>
      </c>
      <c r="C361">
        <f>_xlfn.NORM.DIST(B361,$G$5,$L$5,0)</f>
        <v>2.7536433199464613E-4</v>
      </c>
      <c r="D361" t="s">
        <v>14</v>
      </c>
      <c r="E361">
        <v>64</v>
      </c>
      <c r="F361">
        <f>_xlfn.NORM.DIST(E361,$G$25,$L$25,FALSE)</f>
        <v>3.5853782308245628E-4</v>
      </c>
    </row>
    <row r="362" spans="1:6" x14ac:dyDescent="0.25">
      <c r="A362" t="s">
        <v>20</v>
      </c>
      <c r="B362">
        <v>129</v>
      </c>
      <c r="C362">
        <f>_xlfn.NORM.DIST(B362,$G$5,$L$5,0)</f>
        <v>2.6777233164627337E-4</v>
      </c>
      <c r="D362" t="s">
        <v>14</v>
      </c>
      <c r="E362">
        <v>64</v>
      </c>
      <c r="F362">
        <f>_xlfn.NORM.DIST(E362,$G$25,$L$25,FALSE)</f>
        <v>3.5853782308245628E-4</v>
      </c>
    </row>
    <row r="363" spans="1:6" x14ac:dyDescent="0.25">
      <c r="A363" t="s">
        <v>20</v>
      </c>
      <c r="B363">
        <v>375</v>
      </c>
      <c r="C363">
        <f>_xlfn.NORM.DIST(B363,$G$5,$L$5,0)</f>
        <v>2.9355414876697093E-4</v>
      </c>
      <c r="D363" t="s">
        <v>14</v>
      </c>
      <c r="E363">
        <v>842</v>
      </c>
      <c r="F363">
        <f>_xlfn.NORM.DIST(E363,$G$25,$L$25,FALSE)</f>
        <v>4.0101106616730254E-4</v>
      </c>
    </row>
    <row r="364" spans="1:6" x14ac:dyDescent="0.25">
      <c r="A364" t="s">
        <v>20</v>
      </c>
      <c r="B364">
        <v>409</v>
      </c>
      <c r="C364">
        <f>_xlfn.NORM.DIST(B364,$G$5,$L$5,0)</f>
        <v>2.9642625149410622E-4</v>
      </c>
      <c r="D364" t="s">
        <v>14</v>
      </c>
      <c r="E364">
        <v>112</v>
      </c>
      <c r="F364">
        <f>_xlfn.NORM.DIST(E364,$G$25,$L$25,FALSE)</f>
        <v>3.6795194233717215E-4</v>
      </c>
    </row>
    <row r="365" spans="1:6" x14ac:dyDescent="0.25">
      <c r="A365" t="s">
        <v>20</v>
      </c>
      <c r="B365">
        <v>234</v>
      </c>
      <c r="C365">
        <f>_xlfn.NORM.DIST(B365,$G$5,$L$5,0)</f>
        <v>2.7977626236509712E-4</v>
      </c>
      <c r="D365" t="s">
        <v>14</v>
      </c>
      <c r="E365">
        <v>374</v>
      </c>
      <c r="F365">
        <f>_xlfn.NORM.DIST(E365,$G$25,$L$25,FALSE)</f>
        <v>4.0559556716696478E-4</v>
      </c>
    </row>
    <row r="366" spans="1:6" x14ac:dyDescent="0.25">
      <c r="A366" t="s">
        <v>20</v>
      </c>
      <c r="B366">
        <v>3016</v>
      </c>
      <c r="C366">
        <f>_xlfn.NORM.DIST(B366,$G$5,$L$5,0)</f>
        <v>7.3060243496283827E-5</v>
      </c>
    </row>
    <row r="367" spans="1:6" x14ac:dyDescent="0.25">
      <c r="A367" t="s">
        <v>20</v>
      </c>
      <c r="B367">
        <v>264</v>
      </c>
      <c r="C367">
        <f>_xlfn.NORM.DIST(B367,$G$5,$L$5,0)</f>
        <v>2.8294618451831183E-4</v>
      </c>
    </row>
    <row r="368" spans="1:6" x14ac:dyDescent="0.25">
      <c r="A368" t="s">
        <v>20</v>
      </c>
      <c r="B368">
        <v>272</v>
      </c>
      <c r="C368">
        <f>_xlfn.NORM.DIST(B368,$G$5,$L$5,0)</f>
        <v>2.8377064340287414E-4</v>
      </c>
    </row>
    <row r="369" spans="1:3" x14ac:dyDescent="0.25">
      <c r="A369" t="s">
        <v>20</v>
      </c>
      <c r="B369">
        <v>419</v>
      </c>
      <c r="C369">
        <f>_xlfn.NORM.DIST(B369,$G$5,$L$5,0)</f>
        <v>2.9723553645938545E-4</v>
      </c>
    </row>
    <row r="370" spans="1:3" x14ac:dyDescent="0.25">
      <c r="A370" t="s">
        <v>20</v>
      </c>
      <c r="B370">
        <v>1621</v>
      </c>
      <c r="C370">
        <f>_xlfn.NORM.DIST(B370,$G$5,$L$5,0)</f>
        <v>2.6189427714166144E-4</v>
      </c>
    </row>
    <row r="371" spans="1:3" x14ac:dyDescent="0.25">
      <c r="A371" t="s">
        <v>20</v>
      </c>
      <c r="B371">
        <v>1101</v>
      </c>
      <c r="C371">
        <f>_xlfn.NORM.DIST(B371,$G$5,$L$5,0)</f>
        <v>3.0898554468941722E-4</v>
      </c>
    </row>
    <row r="372" spans="1:3" x14ac:dyDescent="0.25">
      <c r="A372" t="s">
        <v>20</v>
      </c>
      <c r="B372">
        <v>1073</v>
      </c>
      <c r="C372">
        <f>_xlfn.NORM.DIST(B372,$G$5,$L$5,0)</f>
        <v>3.1026080162502621E-4</v>
      </c>
    </row>
    <row r="373" spans="1:3" x14ac:dyDescent="0.25">
      <c r="A373" t="s">
        <v>20</v>
      </c>
      <c r="B373">
        <v>331</v>
      </c>
      <c r="C373">
        <f>_xlfn.NORM.DIST(B373,$G$5,$L$5,0)</f>
        <v>2.8956850479935155E-4</v>
      </c>
    </row>
    <row r="374" spans="1:3" x14ac:dyDescent="0.25">
      <c r="A374" t="s">
        <v>20</v>
      </c>
      <c r="B374">
        <v>1170</v>
      </c>
      <c r="C374">
        <f>_xlfn.NORM.DIST(B374,$G$5,$L$5,0)</f>
        <v>3.0522755186064701E-4</v>
      </c>
    </row>
    <row r="375" spans="1:3" x14ac:dyDescent="0.25">
      <c r="A375" t="s">
        <v>20</v>
      </c>
      <c r="B375">
        <v>363</v>
      </c>
      <c r="C375">
        <f>_xlfn.NORM.DIST(B375,$G$5,$L$5,0)</f>
        <v>2.924967696066185E-4</v>
      </c>
    </row>
    <row r="376" spans="1:3" x14ac:dyDescent="0.25">
      <c r="A376" t="s">
        <v>20</v>
      </c>
      <c r="B376">
        <v>103</v>
      </c>
      <c r="C376">
        <f>_xlfn.NORM.DIST(B376,$G$5,$L$5,0)</f>
        <v>2.6459916869658163E-4</v>
      </c>
    </row>
    <row r="377" spans="1:3" x14ac:dyDescent="0.25">
      <c r="A377" t="s">
        <v>20</v>
      </c>
      <c r="B377">
        <v>147</v>
      </c>
      <c r="C377">
        <f>_xlfn.NORM.DIST(B377,$G$5,$L$5,0)</f>
        <v>2.6992472720164493E-4</v>
      </c>
    </row>
    <row r="378" spans="1:3" x14ac:dyDescent="0.25">
      <c r="A378" t="s">
        <v>20</v>
      </c>
      <c r="B378">
        <v>110</v>
      </c>
      <c r="C378">
        <f>_xlfn.NORM.DIST(B378,$G$5,$L$5,0)</f>
        <v>2.6546077381447134E-4</v>
      </c>
    </row>
    <row r="379" spans="1:3" x14ac:dyDescent="0.25">
      <c r="A379" t="s">
        <v>20</v>
      </c>
      <c r="B379">
        <v>134</v>
      </c>
      <c r="C379">
        <f>_xlfn.NORM.DIST(B379,$G$5,$L$5,0)</f>
        <v>2.6837393161638405E-4</v>
      </c>
    </row>
    <row r="380" spans="1:3" x14ac:dyDescent="0.25">
      <c r="A380" t="s">
        <v>20</v>
      </c>
      <c r="B380">
        <v>269</v>
      </c>
      <c r="C380">
        <f>_xlfn.NORM.DIST(B380,$G$5,$L$5,0)</f>
        <v>2.8346251610407382E-4</v>
      </c>
    </row>
    <row r="381" spans="1:3" x14ac:dyDescent="0.25">
      <c r="A381" t="s">
        <v>20</v>
      </c>
      <c r="B381">
        <v>175</v>
      </c>
      <c r="C381">
        <f>_xlfn.NORM.DIST(B381,$G$5,$L$5,0)</f>
        <v>2.7319758550059758E-4</v>
      </c>
    </row>
    <row r="382" spans="1:3" x14ac:dyDescent="0.25">
      <c r="A382" t="s">
        <v>20</v>
      </c>
      <c r="B382">
        <v>69</v>
      </c>
      <c r="C382">
        <f>_xlfn.NORM.DIST(B382,$G$5,$L$5,0)</f>
        <v>2.6034064598545324E-4</v>
      </c>
    </row>
    <row r="383" spans="1:3" x14ac:dyDescent="0.25">
      <c r="A383" t="s">
        <v>20</v>
      </c>
      <c r="B383">
        <v>190</v>
      </c>
      <c r="C383">
        <f>_xlfn.NORM.DIST(B383,$G$5,$L$5,0)</f>
        <v>2.7491189500934254E-4</v>
      </c>
    </row>
    <row r="384" spans="1:3" x14ac:dyDescent="0.25">
      <c r="A384" t="s">
        <v>20</v>
      </c>
      <c r="B384">
        <v>237</v>
      </c>
      <c r="C384">
        <f>_xlfn.NORM.DIST(B384,$G$5,$L$5,0)</f>
        <v>2.8009872486090893E-4</v>
      </c>
    </row>
    <row r="385" spans="1:3" x14ac:dyDescent="0.25">
      <c r="A385" t="s">
        <v>20</v>
      </c>
      <c r="B385">
        <v>196</v>
      </c>
      <c r="C385">
        <f>_xlfn.NORM.DIST(B385,$G$5,$L$5,0)</f>
        <v>2.7558979834640333E-4</v>
      </c>
    </row>
    <row r="386" spans="1:3" x14ac:dyDescent="0.25">
      <c r="A386" t="s">
        <v>20</v>
      </c>
      <c r="B386">
        <v>7295</v>
      </c>
      <c r="C386">
        <f>_xlfn.NORM.DIST(B386,$G$5,$L$5,0)</f>
        <v>7.4961697630571546E-10</v>
      </c>
    </row>
    <row r="387" spans="1:3" x14ac:dyDescent="0.25">
      <c r="A387" t="s">
        <v>20</v>
      </c>
      <c r="B387">
        <v>2893</v>
      </c>
      <c r="C387">
        <f>_xlfn.NORM.DIST(B387,$G$5,$L$5,0)</f>
        <v>8.5853245685064652E-5</v>
      </c>
    </row>
    <row r="388" spans="1:3" x14ac:dyDescent="0.25">
      <c r="A388" t="s">
        <v>20</v>
      </c>
      <c r="B388">
        <v>820</v>
      </c>
      <c r="C388">
        <f>_xlfn.NORM.DIST(B388,$G$5,$L$5,0)</f>
        <v>3.1496427577965566E-4</v>
      </c>
    </row>
    <row r="389" spans="1:3" x14ac:dyDescent="0.25">
      <c r="A389" t="s">
        <v>20</v>
      </c>
      <c r="B389">
        <v>2038</v>
      </c>
      <c r="C389">
        <f>_xlfn.NORM.DIST(B389,$G$5,$L$5,0)</f>
        <v>2.030585063228997E-4</v>
      </c>
    </row>
    <row r="390" spans="1:3" x14ac:dyDescent="0.25">
      <c r="A390" t="s">
        <v>20</v>
      </c>
      <c r="B390">
        <v>116</v>
      </c>
      <c r="C390">
        <f>_xlfn.NORM.DIST(B390,$G$5,$L$5,0)</f>
        <v>2.6619505025113533E-4</v>
      </c>
    </row>
    <row r="391" spans="1:3" x14ac:dyDescent="0.25">
      <c r="A391" t="s">
        <v>20</v>
      </c>
      <c r="B391">
        <v>1345</v>
      </c>
      <c r="C391">
        <f>_xlfn.NORM.DIST(B391,$G$5,$L$5,0)</f>
        <v>2.9198610589395305E-4</v>
      </c>
    </row>
    <row r="392" spans="1:3" x14ac:dyDescent="0.25">
      <c r="A392" t="s">
        <v>20</v>
      </c>
      <c r="B392">
        <v>168</v>
      </c>
      <c r="C392">
        <f>_xlfn.NORM.DIST(B392,$G$5,$L$5,0)</f>
        <v>2.723881554669055E-4</v>
      </c>
    </row>
    <row r="393" spans="1:3" x14ac:dyDescent="0.25">
      <c r="A393" t="s">
        <v>20</v>
      </c>
      <c r="B393">
        <v>137</v>
      </c>
      <c r="C393">
        <f>_xlfn.NORM.DIST(B393,$G$5,$L$5,0)</f>
        <v>2.6873352890675721E-4</v>
      </c>
    </row>
    <row r="394" spans="1:3" x14ac:dyDescent="0.25">
      <c r="A394" t="s">
        <v>20</v>
      </c>
      <c r="B394">
        <v>186</v>
      </c>
      <c r="C394">
        <f>_xlfn.NORM.DIST(B394,$G$5,$L$5,0)</f>
        <v>2.7445746258669722E-4</v>
      </c>
    </row>
    <row r="395" spans="1:3" x14ac:dyDescent="0.25">
      <c r="A395" t="s">
        <v>20</v>
      </c>
      <c r="B395">
        <v>125</v>
      </c>
      <c r="C395">
        <f>_xlfn.NORM.DIST(B395,$G$5,$L$5,0)</f>
        <v>2.6728902209861648E-4</v>
      </c>
    </row>
    <row r="396" spans="1:3" x14ac:dyDescent="0.25">
      <c r="A396" t="s">
        <v>20</v>
      </c>
      <c r="B396">
        <v>202</v>
      </c>
      <c r="C396">
        <f>_xlfn.NORM.DIST(B396,$G$5,$L$5,0)</f>
        <v>2.7626317040884183E-4</v>
      </c>
    </row>
    <row r="397" spans="1:3" x14ac:dyDescent="0.25">
      <c r="A397" t="s">
        <v>20</v>
      </c>
      <c r="B397">
        <v>103</v>
      </c>
      <c r="C397">
        <f>_xlfn.NORM.DIST(B397,$G$5,$L$5,0)</f>
        <v>2.6459916869658163E-4</v>
      </c>
    </row>
    <row r="398" spans="1:3" x14ac:dyDescent="0.25">
      <c r="A398" t="s">
        <v>20</v>
      </c>
      <c r="B398">
        <v>1785</v>
      </c>
      <c r="C398">
        <f>_xlfn.NORM.DIST(B398,$G$5,$L$5,0)</f>
        <v>2.4004098530632027E-4</v>
      </c>
    </row>
    <row r="399" spans="1:3" x14ac:dyDescent="0.25">
      <c r="A399" t="s">
        <v>20</v>
      </c>
      <c r="B399">
        <v>157</v>
      </c>
      <c r="C399">
        <f>_xlfn.NORM.DIST(B399,$G$5,$L$5,0)</f>
        <v>2.711042967535191E-4</v>
      </c>
    </row>
    <row r="400" spans="1:3" x14ac:dyDescent="0.25">
      <c r="A400" t="s">
        <v>20</v>
      </c>
      <c r="B400">
        <v>555</v>
      </c>
      <c r="C400">
        <f>_xlfn.NORM.DIST(B400,$G$5,$L$5,0)</f>
        <v>3.0655961371851034E-4</v>
      </c>
    </row>
    <row r="401" spans="1:3" x14ac:dyDescent="0.25">
      <c r="A401" t="s">
        <v>20</v>
      </c>
      <c r="B401">
        <v>297</v>
      </c>
      <c r="C401">
        <f>_xlfn.NORM.DIST(B401,$G$5,$L$5,0)</f>
        <v>2.862889301869922E-4</v>
      </c>
    </row>
    <row r="402" spans="1:3" x14ac:dyDescent="0.25">
      <c r="A402" t="s">
        <v>20</v>
      </c>
      <c r="B402">
        <v>123</v>
      </c>
      <c r="C402">
        <f>_xlfn.NORM.DIST(B402,$G$5,$L$5,0)</f>
        <v>2.6704669523037333E-4</v>
      </c>
    </row>
    <row r="403" spans="1:3" x14ac:dyDescent="0.25">
      <c r="A403" t="s">
        <v>20</v>
      </c>
      <c r="B403">
        <v>3036</v>
      </c>
      <c r="C403">
        <f>_xlfn.NORM.DIST(B403,$G$5,$L$5,0)</f>
        <v>7.1104874517668488E-5</v>
      </c>
    </row>
    <row r="404" spans="1:3" x14ac:dyDescent="0.25">
      <c r="A404" t="s">
        <v>20</v>
      </c>
      <c r="B404">
        <v>144</v>
      </c>
      <c r="C404">
        <f>_xlfn.NORM.DIST(B404,$G$5,$L$5,0)</f>
        <v>2.695685796753331E-4</v>
      </c>
    </row>
    <row r="405" spans="1:3" x14ac:dyDescent="0.25">
      <c r="A405" t="s">
        <v>20</v>
      </c>
      <c r="B405">
        <v>121</v>
      </c>
      <c r="C405">
        <f>_xlfn.NORM.DIST(B405,$G$5,$L$5,0)</f>
        <v>2.6680392245091267E-4</v>
      </c>
    </row>
    <row r="406" spans="1:3" x14ac:dyDescent="0.25">
      <c r="A406" t="s">
        <v>20</v>
      </c>
      <c r="B406">
        <v>181</v>
      </c>
      <c r="C406">
        <f>_xlfn.NORM.DIST(B406,$G$5,$L$5,0)</f>
        <v>2.7388663480872711E-4</v>
      </c>
    </row>
    <row r="407" spans="1:3" x14ac:dyDescent="0.25">
      <c r="A407" t="s">
        <v>20</v>
      </c>
      <c r="B407">
        <v>122</v>
      </c>
      <c r="C407">
        <f>_xlfn.NORM.DIST(B407,$G$5,$L$5,0)</f>
        <v>2.6692536447858023E-4</v>
      </c>
    </row>
    <row r="408" spans="1:3" x14ac:dyDescent="0.25">
      <c r="A408" t="s">
        <v>20</v>
      </c>
      <c r="B408">
        <v>1071</v>
      </c>
      <c r="C408">
        <f>_xlfn.NORM.DIST(B408,$G$5,$L$5,0)</f>
        <v>3.1034628574756355E-4</v>
      </c>
    </row>
    <row r="409" spans="1:3" x14ac:dyDescent="0.25">
      <c r="A409" t="s">
        <v>20</v>
      </c>
      <c r="B409">
        <v>980</v>
      </c>
      <c r="C409">
        <f>_xlfn.NORM.DIST(B409,$G$5,$L$5,0)</f>
        <v>3.1343255201594407E-4</v>
      </c>
    </row>
    <row r="410" spans="1:3" x14ac:dyDescent="0.25">
      <c r="A410" t="s">
        <v>20</v>
      </c>
      <c r="B410">
        <v>536</v>
      </c>
      <c r="C410">
        <f>_xlfn.NORM.DIST(B410,$G$5,$L$5,0)</f>
        <v>3.0545128771356813E-4</v>
      </c>
    </row>
    <row r="411" spans="1:3" x14ac:dyDescent="0.25">
      <c r="A411" t="s">
        <v>20</v>
      </c>
      <c r="B411">
        <v>1991</v>
      </c>
      <c r="C411">
        <f>_xlfn.NORM.DIST(B411,$G$5,$L$5,0)</f>
        <v>2.1010254839429378E-4</v>
      </c>
    </row>
    <row r="412" spans="1:3" x14ac:dyDescent="0.25">
      <c r="A412" t="s">
        <v>20</v>
      </c>
      <c r="B412">
        <v>180</v>
      </c>
      <c r="C412">
        <f>_xlfn.NORM.DIST(B412,$G$5,$L$5,0)</f>
        <v>2.7377209955685878E-4</v>
      </c>
    </row>
    <row r="413" spans="1:3" x14ac:dyDescent="0.25">
      <c r="A413" t="s">
        <v>20</v>
      </c>
      <c r="B413">
        <v>130</v>
      </c>
      <c r="C413">
        <f>_xlfn.NORM.DIST(B413,$G$5,$L$5,0)</f>
        <v>2.6789287781867624E-4</v>
      </c>
    </row>
    <row r="414" spans="1:3" x14ac:dyDescent="0.25">
      <c r="A414" t="s">
        <v>20</v>
      </c>
      <c r="B414">
        <v>122</v>
      </c>
      <c r="C414">
        <f>_xlfn.NORM.DIST(B414,$G$5,$L$5,0)</f>
        <v>2.6692536447858023E-4</v>
      </c>
    </row>
    <row r="415" spans="1:3" x14ac:dyDescent="0.25">
      <c r="A415" t="s">
        <v>20</v>
      </c>
      <c r="B415">
        <v>140</v>
      </c>
      <c r="C415">
        <f>_xlfn.NORM.DIST(B415,$G$5,$L$5,0)</f>
        <v>2.6909209756327697E-4</v>
      </c>
    </row>
    <row r="416" spans="1:3" x14ac:dyDescent="0.25">
      <c r="A416" t="s">
        <v>20</v>
      </c>
      <c r="B416">
        <v>3388</v>
      </c>
      <c r="C416">
        <f>_xlfn.NORM.DIST(B416,$G$5,$L$5,0)</f>
        <v>4.2345454313105259E-5</v>
      </c>
    </row>
    <row r="417" spans="1:3" x14ac:dyDescent="0.25">
      <c r="A417" t="s">
        <v>20</v>
      </c>
      <c r="B417">
        <v>280</v>
      </c>
      <c r="C417">
        <f>_xlfn.NORM.DIST(B417,$G$5,$L$5,0)</f>
        <v>2.8458614490564453E-4</v>
      </c>
    </row>
    <row r="418" spans="1:3" x14ac:dyDescent="0.25">
      <c r="A418" t="s">
        <v>20</v>
      </c>
      <c r="B418">
        <v>366</v>
      </c>
      <c r="C418">
        <f>_xlfn.NORM.DIST(B418,$G$5,$L$5,0)</f>
        <v>2.9276322177864333E-4</v>
      </c>
    </row>
    <row r="419" spans="1:3" x14ac:dyDescent="0.25">
      <c r="A419" t="s">
        <v>20</v>
      </c>
      <c r="B419">
        <v>270</v>
      </c>
      <c r="C419">
        <f>_xlfn.NORM.DIST(B419,$G$5,$L$5,0)</f>
        <v>2.8356536486615698E-4</v>
      </c>
    </row>
    <row r="420" spans="1:3" x14ac:dyDescent="0.25">
      <c r="A420" t="s">
        <v>20</v>
      </c>
      <c r="B420">
        <v>137</v>
      </c>
      <c r="C420">
        <f>_xlfn.NORM.DIST(B420,$G$5,$L$5,0)</f>
        <v>2.6873352890675721E-4</v>
      </c>
    </row>
    <row r="421" spans="1:3" x14ac:dyDescent="0.25">
      <c r="A421" t="s">
        <v>20</v>
      </c>
      <c r="B421">
        <v>3205</v>
      </c>
      <c r="C421">
        <f>_xlfn.NORM.DIST(B421,$G$5,$L$5,0)</f>
        <v>5.5978060481109431E-5</v>
      </c>
    </row>
    <row r="422" spans="1:3" x14ac:dyDescent="0.25">
      <c r="A422" t="s">
        <v>20</v>
      </c>
      <c r="B422">
        <v>288</v>
      </c>
      <c r="C422">
        <f>_xlfn.NORM.DIST(B422,$G$5,$L$5,0)</f>
        <v>2.8539259808976341E-4</v>
      </c>
    </row>
    <row r="423" spans="1:3" x14ac:dyDescent="0.25">
      <c r="A423" t="s">
        <v>20</v>
      </c>
      <c r="B423">
        <v>148</v>
      </c>
      <c r="C423">
        <f>_xlfn.NORM.DIST(B423,$G$5,$L$5,0)</f>
        <v>2.7004321073211695E-4</v>
      </c>
    </row>
    <row r="424" spans="1:3" x14ac:dyDescent="0.25">
      <c r="A424" t="s">
        <v>20</v>
      </c>
      <c r="B424">
        <v>114</v>
      </c>
      <c r="C424">
        <f>_xlfn.NORM.DIST(B424,$G$5,$L$5,0)</f>
        <v>2.6595072952160191E-4</v>
      </c>
    </row>
    <row r="425" spans="1:3" x14ac:dyDescent="0.25">
      <c r="A425" t="s">
        <v>20</v>
      </c>
      <c r="B425">
        <v>1518</v>
      </c>
      <c r="C425">
        <f>_xlfn.NORM.DIST(B425,$G$5,$L$5,0)</f>
        <v>2.7426302097617909E-4</v>
      </c>
    </row>
    <row r="426" spans="1:3" x14ac:dyDescent="0.25">
      <c r="A426" t="s">
        <v>20</v>
      </c>
      <c r="B426">
        <v>166</v>
      </c>
      <c r="C426">
        <f>_xlfn.NORM.DIST(B426,$G$5,$L$5,0)</f>
        <v>2.7215580287666278E-4</v>
      </c>
    </row>
    <row r="427" spans="1:3" x14ac:dyDescent="0.25">
      <c r="A427" t="s">
        <v>20</v>
      </c>
      <c r="B427">
        <v>100</v>
      </c>
      <c r="C427">
        <f>_xlfn.NORM.DIST(B427,$G$5,$L$5,0)</f>
        <v>2.642282940248234E-4</v>
      </c>
    </row>
    <row r="428" spans="1:3" x14ac:dyDescent="0.25">
      <c r="A428" t="s">
        <v>20</v>
      </c>
      <c r="B428">
        <v>235</v>
      </c>
      <c r="C428">
        <f>_xlfn.NORM.DIST(B428,$G$5,$L$5,0)</f>
        <v>2.7988388315370227E-4</v>
      </c>
    </row>
    <row r="429" spans="1:3" x14ac:dyDescent="0.25">
      <c r="A429" t="s">
        <v>20</v>
      </c>
      <c r="B429">
        <v>148</v>
      </c>
      <c r="C429">
        <f>_xlfn.NORM.DIST(B429,$G$5,$L$5,0)</f>
        <v>2.7004321073211695E-4</v>
      </c>
    </row>
    <row r="430" spans="1:3" x14ac:dyDescent="0.25">
      <c r="A430" t="s">
        <v>20</v>
      </c>
      <c r="B430">
        <v>198</v>
      </c>
      <c r="C430">
        <f>_xlfn.NORM.DIST(B430,$G$5,$L$5,0)</f>
        <v>2.7581476122152672E-4</v>
      </c>
    </row>
    <row r="431" spans="1:3" x14ac:dyDescent="0.25">
      <c r="A431" t="s">
        <v>20</v>
      </c>
      <c r="B431">
        <v>150</v>
      </c>
      <c r="C431">
        <f>_xlfn.NORM.DIST(B431,$G$5,$L$5,0)</f>
        <v>2.7027982813219835E-4</v>
      </c>
    </row>
    <row r="432" spans="1:3" x14ac:dyDescent="0.25">
      <c r="A432" t="s">
        <v>20</v>
      </c>
      <c r="B432">
        <v>216</v>
      </c>
      <c r="C432">
        <f>_xlfn.NORM.DIST(B432,$G$5,$L$5,0)</f>
        <v>2.7781651840043332E-4</v>
      </c>
    </row>
    <row r="433" spans="1:3" x14ac:dyDescent="0.25">
      <c r="A433" t="s">
        <v>20</v>
      </c>
      <c r="B433">
        <v>5139</v>
      </c>
      <c r="C433">
        <f>_xlfn.NORM.DIST(B433,$G$5,$L$5,0)</f>
        <v>1.0195128021473011E-6</v>
      </c>
    </row>
    <row r="434" spans="1:3" x14ac:dyDescent="0.25">
      <c r="A434" t="s">
        <v>20</v>
      </c>
      <c r="B434">
        <v>2353</v>
      </c>
      <c r="C434">
        <f>_xlfn.NORM.DIST(B434,$G$5,$L$5,0)</f>
        <v>1.5592599961537678E-4</v>
      </c>
    </row>
    <row r="435" spans="1:3" x14ac:dyDescent="0.25">
      <c r="A435" t="s">
        <v>20</v>
      </c>
      <c r="B435">
        <v>78</v>
      </c>
      <c r="C435">
        <f>_xlfn.NORM.DIST(B435,$G$5,$L$5,0)</f>
        <v>2.614795323024145E-4</v>
      </c>
    </row>
    <row r="436" spans="1:3" x14ac:dyDescent="0.25">
      <c r="A436" t="s">
        <v>20</v>
      </c>
      <c r="B436">
        <v>174</v>
      </c>
      <c r="C436">
        <f>_xlfn.NORM.DIST(B436,$G$5,$L$5,0)</f>
        <v>2.7308231649290747E-4</v>
      </c>
    </row>
    <row r="437" spans="1:3" x14ac:dyDescent="0.25">
      <c r="A437" t="s">
        <v>20</v>
      </c>
      <c r="B437">
        <v>164</v>
      </c>
      <c r="C437">
        <f>_xlfn.NORM.DIST(B437,$G$5,$L$5,0)</f>
        <v>2.7192297011000835E-4</v>
      </c>
    </row>
    <row r="438" spans="1:3" x14ac:dyDescent="0.25">
      <c r="A438" t="s">
        <v>20</v>
      </c>
      <c r="B438">
        <v>161</v>
      </c>
      <c r="C438">
        <f>_xlfn.NORM.DIST(B438,$G$5,$L$5,0)</f>
        <v>2.7157282406864414E-4</v>
      </c>
    </row>
    <row r="439" spans="1:3" x14ac:dyDescent="0.25">
      <c r="A439" t="s">
        <v>20</v>
      </c>
      <c r="B439">
        <v>138</v>
      </c>
      <c r="C439">
        <f>_xlfn.NORM.DIST(B439,$G$5,$L$5,0)</f>
        <v>2.688531663518186E-4</v>
      </c>
    </row>
    <row r="440" spans="1:3" x14ac:dyDescent="0.25">
      <c r="A440" t="s">
        <v>20</v>
      </c>
      <c r="B440">
        <v>3308</v>
      </c>
      <c r="C440">
        <f>_xlfn.NORM.DIST(B440,$G$5,$L$5,0)</f>
        <v>4.7963535583332019E-5</v>
      </c>
    </row>
    <row r="441" spans="1:3" x14ac:dyDescent="0.25">
      <c r="A441" t="s">
        <v>20</v>
      </c>
      <c r="B441">
        <v>127</v>
      </c>
      <c r="C441">
        <f>_xlfn.NORM.DIST(B441,$G$5,$L$5,0)</f>
        <v>2.675309014413759E-4</v>
      </c>
    </row>
    <row r="442" spans="1:3" x14ac:dyDescent="0.25">
      <c r="A442" t="s">
        <v>20</v>
      </c>
      <c r="B442">
        <v>207</v>
      </c>
      <c r="C442">
        <f>_xlfn.NORM.DIST(B442,$G$5,$L$5,0)</f>
        <v>2.7682082256838661E-4</v>
      </c>
    </row>
    <row r="443" spans="1:3" x14ac:dyDescent="0.25">
      <c r="A443" t="s">
        <v>20</v>
      </c>
      <c r="B443">
        <v>181</v>
      </c>
      <c r="C443">
        <f>_xlfn.NORM.DIST(B443,$G$5,$L$5,0)</f>
        <v>2.7388663480872711E-4</v>
      </c>
    </row>
    <row r="444" spans="1:3" x14ac:dyDescent="0.25">
      <c r="A444" t="s">
        <v>20</v>
      </c>
      <c r="B444">
        <v>110</v>
      </c>
      <c r="C444">
        <f>_xlfn.NORM.DIST(B444,$G$5,$L$5,0)</f>
        <v>2.6546077381447134E-4</v>
      </c>
    </row>
    <row r="445" spans="1:3" x14ac:dyDescent="0.25">
      <c r="A445" t="s">
        <v>20</v>
      </c>
      <c r="B445">
        <v>185</v>
      </c>
      <c r="C445">
        <f>_xlfn.NORM.DIST(B445,$G$5,$L$5,0)</f>
        <v>2.7434354414158571E-4</v>
      </c>
    </row>
    <row r="446" spans="1:3" x14ac:dyDescent="0.25">
      <c r="A446" t="s">
        <v>20</v>
      </c>
      <c r="B446">
        <v>121</v>
      </c>
      <c r="C446">
        <f>_xlfn.NORM.DIST(B446,$G$5,$L$5,0)</f>
        <v>2.6680392245091267E-4</v>
      </c>
    </row>
    <row r="447" spans="1:3" x14ac:dyDescent="0.25">
      <c r="A447" t="s">
        <v>20</v>
      </c>
      <c r="B447">
        <v>106</v>
      </c>
      <c r="C447">
        <f>_xlfn.NORM.DIST(B447,$G$5,$L$5,0)</f>
        <v>2.6496907661431297E-4</v>
      </c>
    </row>
    <row r="448" spans="1:3" x14ac:dyDescent="0.25">
      <c r="A448" t="s">
        <v>20</v>
      </c>
      <c r="B448">
        <v>142</v>
      </c>
      <c r="C448">
        <f>_xlfn.NORM.DIST(B448,$G$5,$L$5,0)</f>
        <v>2.693305692036654E-4</v>
      </c>
    </row>
    <row r="449" spans="1:3" x14ac:dyDescent="0.25">
      <c r="A449" t="s">
        <v>20</v>
      </c>
      <c r="B449">
        <v>233</v>
      </c>
      <c r="C449">
        <f>_xlfn.NORM.DIST(B449,$G$5,$L$5,0)</f>
        <v>2.796685085336927E-4</v>
      </c>
    </row>
    <row r="450" spans="1:3" x14ac:dyDescent="0.25">
      <c r="A450" t="s">
        <v>20</v>
      </c>
      <c r="B450">
        <v>218</v>
      </c>
      <c r="C450">
        <f>_xlfn.NORM.DIST(B450,$G$5,$L$5,0)</f>
        <v>2.7803636256857407E-4</v>
      </c>
    </row>
    <row r="451" spans="1:3" x14ac:dyDescent="0.25">
      <c r="A451" t="s">
        <v>20</v>
      </c>
      <c r="B451">
        <v>76</v>
      </c>
      <c r="C451">
        <f>_xlfn.NORM.DIST(B451,$G$5,$L$5,0)</f>
        <v>2.6122715712313194E-4</v>
      </c>
    </row>
    <row r="452" spans="1:3" x14ac:dyDescent="0.25">
      <c r="A452" t="s">
        <v>20</v>
      </c>
      <c r="B452">
        <v>43</v>
      </c>
      <c r="C452">
        <f>_xlfn.NORM.DIST(B452,$G$5,$L$5,0)</f>
        <v>2.570053755312885E-4</v>
      </c>
    </row>
    <row r="453" spans="1:3" x14ac:dyDescent="0.25">
      <c r="A453" t="s">
        <v>20</v>
      </c>
      <c r="B453">
        <v>221</v>
      </c>
      <c r="C453">
        <f>_xlfn.NORM.DIST(B453,$G$5,$L$5,0)</f>
        <v>2.7836515296151919E-4</v>
      </c>
    </row>
    <row r="454" spans="1:3" x14ac:dyDescent="0.25">
      <c r="A454" t="s">
        <v>20</v>
      </c>
      <c r="B454">
        <v>2805</v>
      </c>
      <c r="C454">
        <f>_xlfn.NORM.DIST(B454,$G$5,$L$5,0)</f>
        <v>9.5802626955358399E-5</v>
      </c>
    </row>
    <row r="455" spans="1:3" x14ac:dyDescent="0.25">
      <c r="A455" t="s">
        <v>20</v>
      </c>
      <c r="B455">
        <v>68</v>
      </c>
      <c r="C455">
        <f>_xlfn.NORM.DIST(B455,$G$5,$L$5,0)</f>
        <v>2.6021359820159776E-4</v>
      </c>
    </row>
    <row r="456" spans="1:3" x14ac:dyDescent="0.25">
      <c r="A456" t="s">
        <v>20</v>
      </c>
      <c r="B456">
        <v>183</v>
      </c>
      <c r="C456">
        <f>_xlfn.NORM.DIST(B456,$G$5,$L$5,0)</f>
        <v>2.7411533619808414E-4</v>
      </c>
    </row>
    <row r="457" spans="1:3" x14ac:dyDescent="0.25">
      <c r="A457" t="s">
        <v>20</v>
      </c>
      <c r="B457">
        <v>133</v>
      </c>
      <c r="C457">
        <f>_xlfn.NORM.DIST(B457,$G$5,$L$5,0)</f>
        <v>2.6825383820251633E-4</v>
      </c>
    </row>
    <row r="458" spans="1:3" x14ac:dyDescent="0.25">
      <c r="A458" t="s">
        <v>20</v>
      </c>
      <c r="B458">
        <v>2489</v>
      </c>
      <c r="C458">
        <f>_xlfn.NORM.DIST(B458,$G$5,$L$5,0)</f>
        <v>1.3648637489149381E-4</v>
      </c>
    </row>
    <row r="459" spans="1:3" x14ac:dyDescent="0.25">
      <c r="A459" t="s">
        <v>20</v>
      </c>
      <c r="B459">
        <v>69</v>
      </c>
      <c r="C459">
        <f>_xlfn.NORM.DIST(B459,$G$5,$L$5,0)</f>
        <v>2.6034064598545324E-4</v>
      </c>
    </row>
    <row r="460" spans="1:3" x14ac:dyDescent="0.25">
      <c r="A460" t="s">
        <v>20</v>
      </c>
      <c r="B460">
        <v>279</v>
      </c>
      <c r="C460">
        <f>_xlfn.NORM.DIST(B460,$G$5,$L$5,0)</f>
        <v>2.8448470019067551E-4</v>
      </c>
    </row>
    <row r="461" spans="1:3" x14ac:dyDescent="0.25">
      <c r="A461" t="s">
        <v>20</v>
      </c>
      <c r="B461">
        <v>210</v>
      </c>
      <c r="C461">
        <f>_xlfn.NORM.DIST(B461,$G$5,$L$5,0)</f>
        <v>2.7715387974323706E-4</v>
      </c>
    </row>
    <row r="462" spans="1:3" x14ac:dyDescent="0.25">
      <c r="A462" t="s">
        <v>20</v>
      </c>
      <c r="B462">
        <v>2100</v>
      </c>
      <c r="C462">
        <f>_xlfn.NORM.DIST(B462,$G$5,$L$5,0)</f>
        <v>1.9371764038855288E-4</v>
      </c>
    </row>
    <row r="463" spans="1:3" x14ac:dyDescent="0.25">
      <c r="A463" t="s">
        <v>20</v>
      </c>
      <c r="B463">
        <v>252</v>
      </c>
      <c r="C463">
        <f>_xlfn.NORM.DIST(B463,$G$5,$L$5,0)</f>
        <v>2.8169290201087002E-4</v>
      </c>
    </row>
    <row r="464" spans="1:3" x14ac:dyDescent="0.25">
      <c r="A464" t="s">
        <v>20</v>
      </c>
      <c r="B464">
        <v>1280</v>
      </c>
      <c r="C464">
        <f>_xlfn.NORM.DIST(B464,$G$5,$L$5,0)</f>
        <v>2.9749852032289674E-4</v>
      </c>
    </row>
    <row r="465" spans="1:3" x14ac:dyDescent="0.25">
      <c r="A465" t="s">
        <v>20</v>
      </c>
      <c r="B465">
        <v>157</v>
      </c>
      <c r="C465">
        <f>_xlfn.NORM.DIST(B465,$G$5,$L$5,0)</f>
        <v>2.711042967535191E-4</v>
      </c>
    </row>
    <row r="466" spans="1:3" x14ac:dyDescent="0.25">
      <c r="A466" t="s">
        <v>20</v>
      </c>
      <c r="B466">
        <v>194</v>
      </c>
      <c r="C466">
        <f>_xlfn.NORM.DIST(B466,$G$5,$L$5,0)</f>
        <v>2.7536433199464613E-4</v>
      </c>
    </row>
    <row r="467" spans="1:3" x14ac:dyDescent="0.25">
      <c r="A467" t="s">
        <v>20</v>
      </c>
      <c r="B467">
        <v>82</v>
      </c>
      <c r="C467">
        <f>_xlfn.NORM.DIST(B467,$G$5,$L$5,0)</f>
        <v>2.6198305362016254E-4</v>
      </c>
    </row>
    <row r="468" spans="1:3" x14ac:dyDescent="0.25">
      <c r="A468" t="s">
        <v>20</v>
      </c>
      <c r="B468">
        <v>4233</v>
      </c>
      <c r="C468">
        <f>_xlfn.NORM.DIST(B468,$G$5,$L$5,0)</f>
        <v>8.9016914742698969E-6</v>
      </c>
    </row>
    <row r="469" spans="1:3" x14ac:dyDescent="0.25">
      <c r="A469" t="s">
        <v>20</v>
      </c>
      <c r="B469">
        <v>1297</v>
      </c>
      <c r="C469">
        <f>_xlfn.NORM.DIST(B469,$G$5,$L$5,0)</f>
        <v>2.9612218381648884E-4</v>
      </c>
    </row>
    <row r="470" spans="1:3" x14ac:dyDescent="0.25">
      <c r="A470" t="s">
        <v>20</v>
      </c>
      <c r="B470">
        <v>165</v>
      </c>
      <c r="C470">
        <f>_xlfn.NORM.DIST(B470,$G$5,$L$5,0)</f>
        <v>2.7203944641718877E-4</v>
      </c>
    </row>
    <row r="471" spans="1:3" x14ac:dyDescent="0.25">
      <c r="A471" t="s">
        <v>20</v>
      </c>
      <c r="B471">
        <v>119</v>
      </c>
      <c r="C471">
        <f>_xlfn.NORM.DIST(B471,$G$5,$L$5,0)</f>
        <v>2.6656070537637113E-4</v>
      </c>
    </row>
    <row r="472" spans="1:3" x14ac:dyDescent="0.25">
      <c r="A472" t="s">
        <v>20</v>
      </c>
      <c r="B472">
        <v>1797</v>
      </c>
      <c r="C472">
        <f>_xlfn.NORM.DIST(B472,$G$5,$L$5,0)</f>
        <v>2.3835844558175705E-4</v>
      </c>
    </row>
    <row r="473" spans="1:3" x14ac:dyDescent="0.25">
      <c r="A473" t="s">
        <v>20</v>
      </c>
      <c r="B473">
        <v>261</v>
      </c>
      <c r="C473">
        <f>_xlfn.NORM.DIST(B473,$G$5,$L$5,0)</f>
        <v>2.826347218115872E-4</v>
      </c>
    </row>
    <row r="474" spans="1:3" x14ac:dyDescent="0.25">
      <c r="A474" t="s">
        <v>20</v>
      </c>
      <c r="B474">
        <v>157</v>
      </c>
      <c r="C474">
        <f>_xlfn.NORM.DIST(B474,$G$5,$L$5,0)</f>
        <v>2.711042967535191E-4</v>
      </c>
    </row>
    <row r="475" spans="1:3" x14ac:dyDescent="0.25">
      <c r="A475" t="s">
        <v>20</v>
      </c>
      <c r="B475">
        <v>3533</v>
      </c>
      <c r="C475">
        <f>_xlfn.NORM.DIST(B475,$G$5,$L$5,0)</f>
        <v>3.3444455823205272E-5</v>
      </c>
    </row>
    <row r="476" spans="1:3" x14ac:dyDescent="0.25">
      <c r="A476" t="s">
        <v>20</v>
      </c>
      <c r="B476">
        <v>155</v>
      </c>
      <c r="C476">
        <f>_xlfn.NORM.DIST(B476,$G$5,$L$5,0)</f>
        <v>2.7086932267876058E-4</v>
      </c>
    </row>
    <row r="477" spans="1:3" x14ac:dyDescent="0.25">
      <c r="A477" t="s">
        <v>20</v>
      </c>
      <c r="B477">
        <v>132</v>
      </c>
      <c r="C477">
        <f>_xlfn.NORM.DIST(B477,$G$5,$L$5,0)</f>
        <v>2.6813363129774535E-4</v>
      </c>
    </row>
    <row r="478" spans="1:3" x14ac:dyDescent="0.25">
      <c r="A478" t="s">
        <v>20</v>
      </c>
      <c r="B478">
        <v>1354</v>
      </c>
      <c r="C478">
        <f>_xlfn.NORM.DIST(B478,$G$5,$L$5,0)</f>
        <v>2.9117046348169789E-4</v>
      </c>
    </row>
    <row r="479" spans="1:3" x14ac:dyDescent="0.25">
      <c r="A479" t="s">
        <v>20</v>
      </c>
      <c r="B479">
        <v>48</v>
      </c>
      <c r="C479">
        <f>_xlfn.NORM.DIST(B479,$G$5,$L$5,0)</f>
        <v>2.5765187452426221E-4</v>
      </c>
    </row>
    <row r="480" spans="1:3" x14ac:dyDescent="0.25">
      <c r="A480" t="s">
        <v>20</v>
      </c>
      <c r="B480">
        <v>110</v>
      </c>
      <c r="C480">
        <f>_xlfn.NORM.DIST(B480,$G$5,$L$5,0)</f>
        <v>2.6546077381447134E-4</v>
      </c>
    </row>
    <row r="481" spans="1:3" x14ac:dyDescent="0.25">
      <c r="A481" t="s">
        <v>20</v>
      </c>
      <c r="B481">
        <v>172</v>
      </c>
      <c r="C481">
        <f>_xlfn.NORM.DIST(B481,$G$5,$L$5,0)</f>
        <v>2.7285141384137762E-4</v>
      </c>
    </row>
    <row r="482" spans="1:3" x14ac:dyDescent="0.25">
      <c r="A482" t="s">
        <v>20</v>
      </c>
      <c r="B482">
        <v>307</v>
      </c>
      <c r="C482">
        <f>_xlfn.NORM.DIST(B482,$G$5,$L$5,0)</f>
        <v>2.8727113545604766E-4</v>
      </c>
    </row>
    <row r="483" spans="1:3" x14ac:dyDescent="0.25">
      <c r="A483" t="s">
        <v>20</v>
      </c>
      <c r="B483">
        <v>160</v>
      </c>
      <c r="C483">
        <f>_xlfn.NORM.DIST(B483,$G$5,$L$5,0)</f>
        <v>2.7145587033774955E-4</v>
      </c>
    </row>
    <row r="484" spans="1:3" x14ac:dyDescent="0.25">
      <c r="A484" t="s">
        <v>20</v>
      </c>
      <c r="B484">
        <v>1467</v>
      </c>
      <c r="C484">
        <f>_xlfn.NORM.DIST(B484,$G$5,$L$5,0)</f>
        <v>2.7991547739930676E-4</v>
      </c>
    </row>
    <row r="485" spans="1:3" x14ac:dyDescent="0.25">
      <c r="A485" t="s">
        <v>20</v>
      </c>
      <c r="B485">
        <v>2662</v>
      </c>
      <c r="C485">
        <f>_xlfn.NORM.DIST(B485,$G$5,$L$5,0)</f>
        <v>1.1331498539630743E-4</v>
      </c>
    </row>
    <row r="486" spans="1:3" x14ac:dyDescent="0.25">
      <c r="A486" t="s">
        <v>20</v>
      </c>
      <c r="B486">
        <v>452</v>
      </c>
      <c r="C486">
        <f>_xlfn.NORM.DIST(B486,$G$5,$L$5,0)</f>
        <v>2.9978919840203451E-4</v>
      </c>
    </row>
    <row r="487" spans="1:3" x14ac:dyDescent="0.25">
      <c r="A487" t="s">
        <v>20</v>
      </c>
      <c r="B487">
        <v>158</v>
      </c>
      <c r="C487">
        <f>_xlfn.NORM.DIST(B487,$G$5,$L$5,0)</f>
        <v>2.7122160648285426E-4</v>
      </c>
    </row>
    <row r="488" spans="1:3" x14ac:dyDescent="0.25">
      <c r="A488" t="s">
        <v>20</v>
      </c>
      <c r="B488">
        <v>225</v>
      </c>
      <c r="C488">
        <f>_xlfn.NORM.DIST(B488,$G$5,$L$5,0)</f>
        <v>2.7880171065352628E-4</v>
      </c>
    </row>
    <row r="489" spans="1:3" x14ac:dyDescent="0.25">
      <c r="A489" t="s">
        <v>20</v>
      </c>
      <c r="B489">
        <v>65</v>
      </c>
      <c r="C489">
        <f>_xlfn.NORM.DIST(B489,$G$5,$L$5,0)</f>
        <v>2.5983185440840825E-4</v>
      </c>
    </row>
    <row r="490" spans="1:3" x14ac:dyDescent="0.25">
      <c r="A490" t="s">
        <v>20</v>
      </c>
      <c r="B490">
        <v>163</v>
      </c>
      <c r="C490">
        <f>_xlfn.NORM.DIST(B490,$G$5,$L$5,0)</f>
        <v>2.7180637415169328E-4</v>
      </c>
    </row>
    <row r="491" spans="1:3" x14ac:dyDescent="0.25">
      <c r="A491" t="s">
        <v>20</v>
      </c>
      <c r="B491">
        <v>85</v>
      </c>
      <c r="C491">
        <f>_xlfn.NORM.DIST(B491,$G$5,$L$5,0)</f>
        <v>2.6235961269656128E-4</v>
      </c>
    </row>
    <row r="492" spans="1:3" x14ac:dyDescent="0.25">
      <c r="A492" t="s">
        <v>20</v>
      </c>
      <c r="B492">
        <v>217</v>
      </c>
      <c r="C492">
        <f>_xlfn.NORM.DIST(B492,$G$5,$L$5,0)</f>
        <v>2.7792650541625031E-4</v>
      </c>
    </row>
    <row r="493" spans="1:3" x14ac:dyDescent="0.25">
      <c r="A493" t="s">
        <v>20</v>
      </c>
      <c r="B493">
        <v>150</v>
      </c>
      <c r="C493">
        <f>_xlfn.NORM.DIST(B493,$G$5,$L$5,0)</f>
        <v>2.7027982813219835E-4</v>
      </c>
    </row>
    <row r="494" spans="1:3" x14ac:dyDescent="0.25">
      <c r="A494" t="s">
        <v>20</v>
      </c>
      <c r="B494">
        <v>3272</v>
      </c>
      <c r="C494">
        <f>_xlfn.NORM.DIST(B494,$G$5,$L$5,0)</f>
        <v>5.0663198452249831E-5</v>
      </c>
    </row>
    <row r="495" spans="1:3" x14ac:dyDescent="0.25">
      <c r="A495" t="s">
        <v>20</v>
      </c>
      <c r="B495">
        <v>300</v>
      </c>
      <c r="C495">
        <f>_xlfn.NORM.DIST(B495,$G$5,$L$5,0)</f>
        <v>2.8658511537977015E-4</v>
      </c>
    </row>
    <row r="496" spans="1:3" x14ac:dyDescent="0.25">
      <c r="A496" t="s">
        <v>20</v>
      </c>
      <c r="B496">
        <v>126</v>
      </c>
      <c r="C496">
        <f>_xlfn.NORM.DIST(B496,$G$5,$L$5,0)</f>
        <v>2.6741001781149982E-4</v>
      </c>
    </row>
    <row r="497" spans="1:3" x14ac:dyDescent="0.25">
      <c r="A497" t="s">
        <v>20</v>
      </c>
      <c r="B497">
        <v>2320</v>
      </c>
      <c r="C497">
        <f>_xlfn.NORM.DIST(B497,$G$5,$L$5,0)</f>
        <v>1.607664160510193E-4</v>
      </c>
    </row>
    <row r="498" spans="1:3" x14ac:dyDescent="0.25">
      <c r="A498" t="s">
        <v>20</v>
      </c>
      <c r="B498">
        <v>81</v>
      </c>
      <c r="C498">
        <f>_xlfn.NORM.DIST(B498,$G$5,$L$5,0)</f>
        <v>2.6185732743702844E-4</v>
      </c>
    </row>
    <row r="499" spans="1:3" x14ac:dyDescent="0.25">
      <c r="A499" t="s">
        <v>20</v>
      </c>
      <c r="B499">
        <v>1887</v>
      </c>
      <c r="C499">
        <f>_xlfn.NORM.DIST(B499,$G$5,$L$5,0)</f>
        <v>2.2546330161783966E-4</v>
      </c>
    </row>
    <row r="500" spans="1:3" x14ac:dyDescent="0.25">
      <c r="A500" t="s">
        <v>20</v>
      </c>
      <c r="B500">
        <v>4358</v>
      </c>
      <c r="C500">
        <f>_xlfn.NORM.DIST(B500,$G$5,$L$5,0)</f>
        <v>6.8054069168620248E-6</v>
      </c>
    </row>
    <row r="501" spans="1:3" x14ac:dyDescent="0.25">
      <c r="A501" t="s">
        <v>20</v>
      </c>
      <c r="B501">
        <v>53</v>
      </c>
      <c r="C501">
        <f>_xlfn.NORM.DIST(B501,$G$5,$L$5,0)</f>
        <v>2.5829597237651348E-4</v>
      </c>
    </row>
    <row r="502" spans="1:3" x14ac:dyDescent="0.25">
      <c r="A502" t="s">
        <v>20</v>
      </c>
      <c r="B502">
        <v>2414</v>
      </c>
      <c r="C502">
        <f>_xlfn.NORM.DIST(B502,$G$5,$L$5,0)</f>
        <v>1.4709571504724982E-4</v>
      </c>
    </row>
    <row r="503" spans="1:3" x14ac:dyDescent="0.25">
      <c r="A503" t="s">
        <v>20</v>
      </c>
      <c r="B503">
        <v>80</v>
      </c>
      <c r="C503">
        <f>_xlfn.NORM.DIST(B503,$G$5,$L$5,0)</f>
        <v>2.6173149835210054E-4</v>
      </c>
    </row>
    <row r="504" spans="1:3" x14ac:dyDescent="0.25">
      <c r="A504" t="s">
        <v>20</v>
      </c>
      <c r="B504">
        <v>193</v>
      </c>
      <c r="C504">
        <f>_xlfn.NORM.DIST(B504,$G$5,$L$5,0)</f>
        <v>2.7525141049505847E-4</v>
      </c>
    </row>
    <row r="505" spans="1:3" x14ac:dyDescent="0.25">
      <c r="A505" t="s">
        <v>20</v>
      </c>
      <c r="B505">
        <v>52</v>
      </c>
      <c r="C505">
        <f>_xlfn.NORM.DIST(B505,$G$5,$L$5,0)</f>
        <v>2.5816734615144389E-4</v>
      </c>
    </row>
    <row r="506" spans="1:3" x14ac:dyDescent="0.25">
      <c r="A506" t="s">
        <v>20</v>
      </c>
      <c r="B506">
        <v>290</v>
      </c>
      <c r="C506">
        <f>_xlfn.NORM.DIST(B506,$G$5,$L$5,0)</f>
        <v>2.8559278700770281E-4</v>
      </c>
    </row>
    <row r="507" spans="1:3" x14ac:dyDescent="0.25">
      <c r="A507" t="s">
        <v>20</v>
      </c>
      <c r="B507">
        <v>122</v>
      </c>
      <c r="C507">
        <f>_xlfn.NORM.DIST(B507,$G$5,$L$5,0)</f>
        <v>2.6692536447858023E-4</v>
      </c>
    </row>
    <row r="508" spans="1:3" x14ac:dyDescent="0.25">
      <c r="A508" t="s">
        <v>20</v>
      </c>
      <c r="B508">
        <v>1470</v>
      </c>
      <c r="C508">
        <f>_xlfn.NORM.DIST(B508,$G$5,$L$5,0)</f>
        <v>2.7959233329896032E-4</v>
      </c>
    </row>
    <row r="509" spans="1:3" x14ac:dyDescent="0.25">
      <c r="A509" t="s">
        <v>20</v>
      </c>
      <c r="B509">
        <v>165</v>
      </c>
      <c r="C509">
        <f>_xlfn.NORM.DIST(B509,$G$5,$L$5,0)</f>
        <v>2.7203944641718877E-4</v>
      </c>
    </row>
    <row r="510" spans="1:3" x14ac:dyDescent="0.25">
      <c r="A510" t="s">
        <v>20</v>
      </c>
      <c r="B510">
        <v>182</v>
      </c>
      <c r="C510">
        <f>_xlfn.NORM.DIST(B510,$G$5,$L$5,0)</f>
        <v>2.7400104708717379E-4</v>
      </c>
    </row>
    <row r="511" spans="1:3" x14ac:dyDescent="0.25">
      <c r="A511" t="s">
        <v>20</v>
      </c>
      <c r="B511">
        <v>199</v>
      </c>
      <c r="C511">
        <f>_xlfn.NORM.DIST(B511,$G$5,$L$5,0)</f>
        <v>2.7592705337591136E-4</v>
      </c>
    </row>
    <row r="512" spans="1:3" x14ac:dyDescent="0.25">
      <c r="A512" t="s">
        <v>20</v>
      </c>
      <c r="B512">
        <v>56</v>
      </c>
      <c r="C512">
        <f>_xlfn.NORM.DIST(B512,$G$5,$L$5,0)</f>
        <v>2.5868126767522056E-4</v>
      </c>
    </row>
    <row r="513" spans="1:3" x14ac:dyDescent="0.25">
      <c r="A513" t="s">
        <v>20</v>
      </c>
      <c r="B513">
        <v>1460</v>
      </c>
      <c r="C513">
        <f>_xlfn.NORM.DIST(B513,$G$5,$L$5,0)</f>
        <v>2.8066480677697072E-4</v>
      </c>
    </row>
    <row r="514" spans="1:3" x14ac:dyDescent="0.25">
      <c r="A514" t="s">
        <v>20</v>
      </c>
      <c r="B514">
        <v>123</v>
      </c>
      <c r="C514">
        <f>_xlfn.NORM.DIST(B514,$G$5,$L$5,0)</f>
        <v>2.6704669523037333E-4</v>
      </c>
    </row>
    <row r="515" spans="1:3" x14ac:dyDescent="0.25">
      <c r="A515" t="s">
        <v>20</v>
      </c>
      <c r="B515">
        <v>159</v>
      </c>
      <c r="C515">
        <f>_xlfn.NORM.DIST(B515,$G$5,$L$5,0)</f>
        <v>2.7133879774339818E-4</v>
      </c>
    </row>
    <row r="516" spans="1:3" x14ac:dyDescent="0.25">
      <c r="A516" t="s">
        <v>20</v>
      </c>
      <c r="B516">
        <v>110</v>
      </c>
      <c r="C516">
        <f>_xlfn.NORM.DIST(B516,$G$5,$L$5,0)</f>
        <v>2.6546077381447134E-4</v>
      </c>
    </row>
    <row r="517" spans="1:3" x14ac:dyDescent="0.25">
      <c r="A517" t="s">
        <v>20</v>
      </c>
      <c r="B517">
        <v>236</v>
      </c>
      <c r="C517">
        <f>_xlfn.NORM.DIST(B517,$G$5,$L$5,0)</f>
        <v>2.7999137071406215E-4</v>
      </c>
    </row>
    <row r="518" spans="1:3" x14ac:dyDescent="0.25">
      <c r="A518" t="s">
        <v>20</v>
      </c>
      <c r="B518">
        <v>191</v>
      </c>
      <c r="C518">
        <f>_xlfn.NORM.DIST(B518,$G$5,$L$5,0)</f>
        <v>2.7502519180988886E-4</v>
      </c>
    </row>
    <row r="519" spans="1:3" x14ac:dyDescent="0.25">
      <c r="A519" t="s">
        <v>20</v>
      </c>
      <c r="B519">
        <v>3934</v>
      </c>
      <c r="C519">
        <f>_xlfn.NORM.DIST(B519,$G$5,$L$5,0)</f>
        <v>1.6265011973901733E-5</v>
      </c>
    </row>
    <row r="520" spans="1:3" x14ac:dyDescent="0.25">
      <c r="A520" t="s">
        <v>20</v>
      </c>
      <c r="B520">
        <v>80</v>
      </c>
      <c r="C520">
        <f>_xlfn.NORM.DIST(B520,$G$5,$L$5,0)</f>
        <v>2.6173149835210054E-4</v>
      </c>
    </row>
    <row r="521" spans="1:3" x14ac:dyDescent="0.25">
      <c r="A521" t="s">
        <v>20</v>
      </c>
      <c r="B521">
        <v>462</v>
      </c>
      <c r="C521">
        <f>_xlfn.NORM.DIST(B521,$G$5,$L$5,0)</f>
        <v>3.0052705717074582E-4</v>
      </c>
    </row>
    <row r="522" spans="1:3" x14ac:dyDescent="0.25">
      <c r="A522" t="s">
        <v>20</v>
      </c>
      <c r="B522">
        <v>179</v>
      </c>
      <c r="C522">
        <f>_xlfn.NORM.DIST(B522,$G$5,$L$5,0)</f>
        <v>2.7365744152583235E-4</v>
      </c>
    </row>
    <row r="523" spans="1:3" x14ac:dyDescent="0.25">
      <c r="A523" t="s">
        <v>20</v>
      </c>
      <c r="B523">
        <v>1866</v>
      </c>
      <c r="C523">
        <f>_xlfn.NORM.DIST(B523,$G$5,$L$5,0)</f>
        <v>2.2851157048309908E-4</v>
      </c>
    </row>
    <row r="524" spans="1:3" x14ac:dyDescent="0.25">
      <c r="A524" t="s">
        <v>20</v>
      </c>
      <c r="B524">
        <v>156</v>
      </c>
      <c r="C524">
        <f>_xlfn.NORM.DIST(B524,$G$5,$L$5,0)</f>
        <v>2.7098686875293019E-4</v>
      </c>
    </row>
    <row r="525" spans="1:3" x14ac:dyDescent="0.25">
      <c r="A525" t="s">
        <v>20</v>
      </c>
      <c r="B525">
        <v>255</v>
      </c>
      <c r="C525">
        <f>_xlfn.NORM.DIST(B525,$G$5,$L$5,0)</f>
        <v>2.8200807566759718E-4</v>
      </c>
    </row>
    <row r="526" spans="1:3" x14ac:dyDescent="0.25">
      <c r="A526" t="s">
        <v>20</v>
      </c>
      <c r="B526">
        <v>2261</v>
      </c>
      <c r="C526">
        <f>_xlfn.NORM.DIST(B526,$G$5,$L$5,0)</f>
        <v>1.6951085143446725E-4</v>
      </c>
    </row>
    <row r="527" spans="1:3" x14ac:dyDescent="0.25">
      <c r="A527" t="s">
        <v>20</v>
      </c>
      <c r="B527">
        <v>40</v>
      </c>
      <c r="C527">
        <f>_xlfn.NORM.DIST(B527,$G$5,$L$5,0)</f>
        <v>2.5661633446864759E-4</v>
      </c>
    </row>
    <row r="528" spans="1:3" x14ac:dyDescent="0.25">
      <c r="A528" t="s">
        <v>20</v>
      </c>
      <c r="B528">
        <v>2289</v>
      </c>
      <c r="C528">
        <f>_xlfn.NORM.DIST(B528,$G$5,$L$5,0)</f>
        <v>1.653479341814154E-4</v>
      </c>
    </row>
    <row r="529" spans="1:3" x14ac:dyDescent="0.25">
      <c r="A529" t="s">
        <v>20</v>
      </c>
      <c r="B529">
        <v>65</v>
      </c>
      <c r="C529">
        <f>_xlfn.NORM.DIST(B529,$G$5,$L$5,0)</f>
        <v>2.5983185440840825E-4</v>
      </c>
    </row>
    <row r="530" spans="1:3" x14ac:dyDescent="0.25">
      <c r="A530" t="s">
        <v>20</v>
      </c>
      <c r="B530">
        <v>3777</v>
      </c>
      <c r="C530">
        <f>_xlfn.NORM.DIST(B530,$G$5,$L$5,0)</f>
        <v>2.1828100140512824E-5</v>
      </c>
    </row>
    <row r="531" spans="1:3" x14ac:dyDescent="0.25">
      <c r="A531" t="s">
        <v>20</v>
      </c>
      <c r="B531">
        <v>184</v>
      </c>
      <c r="C531">
        <f>_xlfn.NORM.DIST(B531,$G$5,$L$5,0)</f>
        <v>2.7422950194749319E-4</v>
      </c>
    </row>
    <row r="532" spans="1:3" x14ac:dyDescent="0.25">
      <c r="A532" t="s">
        <v>20</v>
      </c>
      <c r="B532">
        <v>85</v>
      </c>
      <c r="C532">
        <f>_xlfn.NORM.DIST(B532,$G$5,$L$5,0)</f>
        <v>2.6235961269656128E-4</v>
      </c>
    </row>
    <row r="533" spans="1:3" x14ac:dyDescent="0.25">
      <c r="A533" t="s">
        <v>20</v>
      </c>
      <c r="B533">
        <v>144</v>
      </c>
      <c r="C533">
        <f>_xlfn.NORM.DIST(B533,$G$5,$L$5,0)</f>
        <v>2.695685796753331E-4</v>
      </c>
    </row>
    <row r="534" spans="1:3" x14ac:dyDescent="0.25">
      <c r="A534" t="s">
        <v>20</v>
      </c>
      <c r="B534">
        <v>1902</v>
      </c>
      <c r="C534">
        <f>_xlfn.NORM.DIST(B534,$G$5,$L$5,0)</f>
        <v>2.2327329287663951E-4</v>
      </c>
    </row>
    <row r="535" spans="1:3" x14ac:dyDescent="0.25">
      <c r="A535" t="s">
        <v>20</v>
      </c>
      <c r="B535">
        <v>105</v>
      </c>
      <c r="C535">
        <f>_xlfn.NORM.DIST(B535,$G$5,$L$5,0)</f>
        <v>2.648458817323063E-4</v>
      </c>
    </row>
    <row r="536" spans="1:3" x14ac:dyDescent="0.25">
      <c r="A536" t="s">
        <v>20</v>
      </c>
      <c r="B536">
        <v>132</v>
      </c>
      <c r="C536">
        <f>_xlfn.NORM.DIST(B536,$G$5,$L$5,0)</f>
        <v>2.6813363129774535E-4</v>
      </c>
    </row>
    <row r="537" spans="1:3" x14ac:dyDescent="0.25">
      <c r="A537" t="s">
        <v>20</v>
      </c>
      <c r="B537">
        <v>96</v>
      </c>
      <c r="C537">
        <f>_xlfn.NORM.DIST(B537,$G$5,$L$5,0)</f>
        <v>2.6373230015737115E-4</v>
      </c>
    </row>
    <row r="538" spans="1:3" x14ac:dyDescent="0.25">
      <c r="A538" t="s">
        <v>20</v>
      </c>
      <c r="B538">
        <v>114</v>
      </c>
      <c r="C538">
        <f>_xlfn.NORM.DIST(B538,$G$5,$L$5,0)</f>
        <v>2.6595072952160191E-4</v>
      </c>
    </row>
    <row r="539" spans="1:3" x14ac:dyDescent="0.25">
      <c r="A539" t="s">
        <v>20</v>
      </c>
      <c r="B539">
        <v>203</v>
      </c>
      <c r="C539">
        <f>_xlfn.NORM.DIST(B539,$G$5,$L$5,0)</f>
        <v>2.7637495563913994E-4</v>
      </c>
    </row>
    <row r="540" spans="1:3" x14ac:dyDescent="0.25">
      <c r="A540" t="s">
        <v>20</v>
      </c>
      <c r="B540">
        <v>1559</v>
      </c>
      <c r="C540">
        <f>_xlfn.NORM.DIST(B540,$G$5,$L$5,0)</f>
        <v>2.6948459157974738E-4</v>
      </c>
    </row>
    <row r="541" spans="1:3" x14ac:dyDescent="0.25">
      <c r="A541" t="s">
        <v>20</v>
      </c>
      <c r="B541">
        <v>1548</v>
      </c>
      <c r="C541">
        <f>_xlfn.NORM.DIST(B541,$G$5,$L$5,0)</f>
        <v>2.7078624123905333E-4</v>
      </c>
    </row>
    <row r="542" spans="1:3" x14ac:dyDescent="0.25">
      <c r="A542" t="s">
        <v>20</v>
      </c>
      <c r="B542">
        <v>80</v>
      </c>
      <c r="C542">
        <f>_xlfn.NORM.DIST(B542,$G$5,$L$5,0)</f>
        <v>2.6173149835210054E-4</v>
      </c>
    </row>
    <row r="543" spans="1:3" x14ac:dyDescent="0.25">
      <c r="A543" t="s">
        <v>20</v>
      </c>
      <c r="B543">
        <v>131</v>
      </c>
      <c r="C543">
        <f>_xlfn.NORM.DIST(B543,$G$5,$L$5,0)</f>
        <v>2.6801331110283636E-4</v>
      </c>
    </row>
    <row r="544" spans="1:3" x14ac:dyDescent="0.25">
      <c r="A544" t="s">
        <v>20</v>
      </c>
      <c r="B544">
        <v>112</v>
      </c>
      <c r="C544">
        <f>_xlfn.NORM.DIST(B544,$G$5,$L$5,0)</f>
        <v>2.6570597016793652E-4</v>
      </c>
    </row>
    <row r="545" spans="1:3" x14ac:dyDescent="0.25">
      <c r="A545" t="s">
        <v>20</v>
      </c>
      <c r="B545">
        <v>155</v>
      </c>
      <c r="C545">
        <f>_xlfn.NORM.DIST(B545,$G$5,$L$5,0)</f>
        <v>2.7086932267876058E-4</v>
      </c>
    </row>
    <row r="546" spans="1:3" x14ac:dyDescent="0.25">
      <c r="A546" t="s">
        <v>20</v>
      </c>
      <c r="B546">
        <v>266</v>
      </c>
      <c r="C546">
        <f>_xlfn.NORM.DIST(B546,$G$5,$L$5,0)</f>
        <v>2.8315313399032314E-4</v>
      </c>
    </row>
    <row r="547" spans="1:3" x14ac:dyDescent="0.25">
      <c r="A547" t="s">
        <v>20</v>
      </c>
      <c r="B547">
        <v>155</v>
      </c>
      <c r="C547">
        <f>_xlfn.NORM.DIST(B547,$G$5,$L$5,0)</f>
        <v>2.7086932267876058E-4</v>
      </c>
    </row>
    <row r="548" spans="1:3" x14ac:dyDescent="0.25">
      <c r="A548" t="s">
        <v>20</v>
      </c>
      <c r="B548">
        <v>207</v>
      </c>
      <c r="C548">
        <f>_xlfn.NORM.DIST(B548,$G$5,$L$5,0)</f>
        <v>2.7682082256838661E-4</v>
      </c>
    </row>
    <row r="549" spans="1:3" x14ac:dyDescent="0.25">
      <c r="A549" t="s">
        <v>20</v>
      </c>
      <c r="B549">
        <v>245</v>
      </c>
      <c r="C549">
        <f>_xlfn.NORM.DIST(B549,$G$5,$L$5,0)</f>
        <v>2.809527329762415E-4</v>
      </c>
    </row>
    <row r="550" spans="1:3" x14ac:dyDescent="0.25">
      <c r="A550" t="s">
        <v>20</v>
      </c>
      <c r="B550">
        <v>1573</v>
      </c>
      <c r="C550">
        <f>_xlfn.NORM.DIST(B550,$G$5,$L$5,0)</f>
        <v>2.6780776045116689E-4</v>
      </c>
    </row>
    <row r="551" spans="1:3" x14ac:dyDescent="0.25">
      <c r="A551" t="s">
        <v>20</v>
      </c>
      <c r="B551">
        <v>114</v>
      </c>
      <c r="C551">
        <f>_xlfn.NORM.DIST(B551,$G$5,$L$5,0)</f>
        <v>2.6595072952160191E-4</v>
      </c>
    </row>
    <row r="552" spans="1:3" x14ac:dyDescent="0.25">
      <c r="A552" t="s">
        <v>20</v>
      </c>
      <c r="B552">
        <v>93</v>
      </c>
      <c r="C552">
        <f>_xlfn.NORM.DIST(B552,$G$5,$L$5,0)</f>
        <v>2.6335919119062953E-4</v>
      </c>
    </row>
    <row r="553" spans="1:3" x14ac:dyDescent="0.25">
      <c r="A553" t="s">
        <v>20</v>
      </c>
      <c r="B553">
        <v>1681</v>
      </c>
      <c r="C553">
        <f>_xlfn.NORM.DIST(B553,$G$5,$L$5,0)</f>
        <v>2.5417157258518172E-4</v>
      </c>
    </row>
    <row r="554" spans="1:3" x14ac:dyDescent="0.25">
      <c r="A554" t="s">
        <v>20</v>
      </c>
      <c r="B554">
        <v>32</v>
      </c>
      <c r="C554">
        <f>_xlfn.NORM.DIST(B554,$G$5,$L$5,0)</f>
        <v>2.5557475471478796E-4</v>
      </c>
    </row>
    <row r="555" spans="1:3" x14ac:dyDescent="0.25">
      <c r="A555" t="s">
        <v>20</v>
      </c>
      <c r="B555">
        <v>135</v>
      </c>
      <c r="C555">
        <f>_xlfn.NORM.DIST(B555,$G$5,$L$5,0)</f>
        <v>2.6849391133870591E-4</v>
      </c>
    </row>
    <row r="556" spans="1:3" x14ac:dyDescent="0.25">
      <c r="A556" t="s">
        <v>20</v>
      </c>
      <c r="B556">
        <v>140</v>
      </c>
      <c r="C556">
        <f>_xlfn.NORM.DIST(B556,$G$5,$L$5,0)</f>
        <v>2.6909209756327697E-4</v>
      </c>
    </row>
    <row r="557" spans="1:3" x14ac:dyDescent="0.25">
      <c r="A557" t="s">
        <v>20</v>
      </c>
      <c r="B557">
        <v>92</v>
      </c>
      <c r="C557">
        <f>_xlfn.NORM.DIST(B557,$G$5,$L$5,0)</f>
        <v>2.6323461052016615E-4</v>
      </c>
    </row>
    <row r="558" spans="1:3" x14ac:dyDescent="0.25">
      <c r="A558" t="s">
        <v>20</v>
      </c>
      <c r="B558">
        <v>1015</v>
      </c>
      <c r="C558">
        <f>_xlfn.NORM.DIST(B558,$G$5,$L$5,0)</f>
        <v>3.1243281504471815E-4</v>
      </c>
    </row>
    <row r="559" spans="1:3" x14ac:dyDescent="0.25">
      <c r="A559" t="s">
        <v>20</v>
      </c>
      <c r="B559">
        <v>323</v>
      </c>
      <c r="C559">
        <f>_xlfn.NORM.DIST(B559,$G$5,$L$5,0)</f>
        <v>2.888122087950547E-4</v>
      </c>
    </row>
    <row r="560" spans="1:3" x14ac:dyDescent="0.25">
      <c r="A560" t="s">
        <v>20</v>
      </c>
      <c r="B560">
        <v>2326</v>
      </c>
      <c r="C560">
        <f>_xlfn.NORM.DIST(B560,$G$5,$L$5,0)</f>
        <v>1.5988337514974304E-4</v>
      </c>
    </row>
    <row r="561" spans="1:3" x14ac:dyDescent="0.25">
      <c r="A561" t="s">
        <v>20</v>
      </c>
      <c r="B561">
        <v>381</v>
      </c>
      <c r="C561">
        <f>_xlfn.NORM.DIST(B561,$G$5,$L$5,0)</f>
        <v>2.9407436660584509E-4</v>
      </c>
    </row>
    <row r="562" spans="1:3" x14ac:dyDescent="0.25">
      <c r="A562" t="s">
        <v>20</v>
      </c>
      <c r="B562">
        <v>480</v>
      </c>
      <c r="C562">
        <f>_xlfn.NORM.DIST(B562,$G$5,$L$5,0)</f>
        <v>3.0181234328181816E-4</v>
      </c>
    </row>
    <row r="563" spans="1:3" x14ac:dyDescent="0.25">
      <c r="A563" t="s">
        <v>20</v>
      </c>
      <c r="B563">
        <v>226</v>
      </c>
      <c r="C563">
        <f>_xlfn.NORM.DIST(B563,$G$5,$L$5,0)</f>
        <v>2.7891052213008195E-4</v>
      </c>
    </row>
    <row r="564" spans="1:3" x14ac:dyDescent="0.25">
      <c r="A564" t="s">
        <v>20</v>
      </c>
      <c r="B564">
        <v>241</v>
      </c>
      <c r="C564">
        <f>_xlfn.NORM.DIST(B564,$G$5,$L$5,0)</f>
        <v>2.8052680361406859E-4</v>
      </c>
    </row>
    <row r="565" spans="1:3" x14ac:dyDescent="0.25">
      <c r="A565" t="s">
        <v>20</v>
      </c>
      <c r="B565">
        <v>132</v>
      </c>
      <c r="C565">
        <f>_xlfn.NORM.DIST(B565,$G$5,$L$5,0)</f>
        <v>2.6813363129774535E-4</v>
      </c>
    </row>
    <row r="566" spans="1:3" x14ac:dyDescent="0.25">
      <c r="A566" t="s">
        <v>20</v>
      </c>
      <c r="B566">
        <v>2043</v>
      </c>
      <c r="C566">
        <f>_xlfn.NORM.DIST(B566,$G$5,$L$5,0)</f>
        <v>2.0230677593777841E-4</v>
      </c>
    </row>
  </sheetData>
  <mergeCells count="2">
    <mergeCell ref="G3:L3"/>
    <mergeCell ref="G23:L23"/>
  </mergeCells>
  <conditionalFormatting sqref="A1 A567:A1048576">
    <cfRule type="cellIs" dxfId="19" priority="13" operator="equal">
      <formula>"live"</formula>
    </cfRule>
    <cfRule type="cellIs" dxfId="18" priority="14" operator="equal">
      <formula>"canceled"</formula>
    </cfRule>
    <cfRule type="cellIs" dxfId="17" priority="15" operator="equal">
      <formula>"failed"</formula>
    </cfRule>
    <cfRule type="cellIs" dxfId="16" priority="16" operator="equal">
      <formula>"successful"</formula>
    </cfRule>
  </conditionalFormatting>
  <conditionalFormatting sqref="D1 D366:D1048576">
    <cfRule type="cellIs" dxfId="15" priority="9" operator="equal">
      <formula>"live"</formula>
    </cfRule>
    <cfRule type="cellIs" dxfId="14" priority="10" operator="equal">
      <formula>"canceled"</formula>
    </cfRule>
    <cfRule type="cellIs" dxfId="13" priority="11" operator="equal">
      <formula>"failed"</formula>
    </cfRule>
    <cfRule type="cellIs" dxfId="12" priority="12" operator="equal">
      <formula>"successful"</formula>
    </cfRule>
  </conditionalFormatting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586-85E9-449E-94FF-C89227F834C3}">
  <dimension ref="A1:H13"/>
  <sheetViews>
    <sheetView workbookViewId="0">
      <selection activeCell="D38" sqref="D38"/>
    </sheetView>
  </sheetViews>
  <sheetFormatPr defaultRowHeight="15.75" x14ac:dyDescent="0.25"/>
  <cols>
    <col min="1" max="1" width="27" customWidth="1"/>
    <col min="2" max="2" width="22.375" customWidth="1"/>
    <col min="3" max="3" width="14.75" customWidth="1"/>
    <col min="4" max="4" width="16.875" customWidth="1"/>
    <col min="5" max="5" width="13" customWidth="1"/>
    <col min="6" max="6" width="22" customWidth="1"/>
    <col min="7" max="7" width="20" customWidth="1"/>
    <col min="8" max="8" width="19" customWidth="1"/>
  </cols>
  <sheetData>
    <row r="1" spans="1:8" s="11" customFormat="1" x14ac:dyDescent="0.25">
      <c r="A1" s="11" t="s">
        <v>2086</v>
      </c>
      <c r="B1" s="10" t="s">
        <v>2087</v>
      </c>
      <c r="C1" s="10" t="s">
        <v>2088</v>
      </c>
      <c r="D1" s="11" t="s">
        <v>2105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25">
      <c r="A2" t="s">
        <v>2093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COUNTIFS(Crowdfunding!D:D,"&lt;1000")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2094</v>
      </c>
      <c r="B3">
        <f>COUNTIFS(Crowdfunding!D:D,"&gt;999",Crowdfunding!D:D,"&lt;5000",Crowdfunding!F:F,"successful")</f>
        <v>191</v>
      </c>
      <c r="C3">
        <f>COUNTIFS(Crowdfunding!D:D,"&gt;999",Crowdfunding!D:D,"&lt;5000",Crowdfunding!F:F,"failed")</f>
        <v>38</v>
      </c>
      <c r="D3">
        <f>COUNTIFS(Crowdfunding!D:D,"&gt;999",Crowdfunding!D:D,"&lt;5000",Crowdfunding!F:F,"canceled")</f>
        <v>2</v>
      </c>
      <c r="E3">
        <f>SUM(B3:D3)</f>
        <v>231</v>
      </c>
      <c r="F3" s="12">
        <f t="shared" ref="F3:F13" si="0">B3/E3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8" x14ac:dyDescent="0.25">
      <c r="A4" t="s">
        <v>2095</v>
      </c>
      <c r="B4">
        <f>COUNTIFS(Crowdfunding!D:D,"&gt;4999",Crowdfunding!D:D,"&lt;10000",Crowdfunding!F:F,"successful")</f>
        <v>164</v>
      </c>
      <c r="C4">
        <f>COUNTIFS(Crowdfunding!D:D,"&gt;4999",Crowdfunding!D:D,"&lt;10000",Crowdfunding!F:F,"failed")</f>
        <v>126</v>
      </c>
      <c r="D4">
        <f>COUNTIFS(Crowdfunding!D:D,"&gt;4999",Crowdfunding!D:D,"&lt;10000",Crowdfunding!F:F,"canceled")</f>
        <v>25</v>
      </c>
      <c r="E4">
        <f t="shared" ref="E4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5">
      <c r="A5" t="s">
        <v>2096</v>
      </c>
      <c r="B5">
        <f>COUNTIFS(Crowdfunding!D:D,"&gt;9999",Crowdfunding!D:D,"&lt;15000",Crowdfunding!F:F,"successful")</f>
        <v>4</v>
      </c>
      <c r="C5">
        <f>COUNTIFS(Crowdfunding!D:D,"&gt;9999",Crowdfunding!D:D,"&lt;15000",Crowdfunding!F:F,"failed")</f>
        <v>5</v>
      </c>
      <c r="D5">
        <f>COUNTIFS(Crowdfunding!D:D,"&gt;9999",Crowdfunding!D:D,"&lt;15000",Crowdfunding!F:F,"canceled")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5">
      <c r="A6" t="s">
        <v>2097</v>
      </c>
      <c r="B6">
        <f>COUNTIFS(Crowdfunding!D:D,"&gt;14999",Crowdfunding!D:D,"&lt;20000",Crowdfunding!F:F,"successful")</f>
        <v>10</v>
      </c>
      <c r="C6">
        <f>COUNTIFS(Crowdfunding!D:D,"&gt;14999",Crowdfunding!D:D,"&lt;20000",Crowdfunding!F:F,"failed")</f>
        <v>0</v>
      </c>
      <c r="D6">
        <f>COUNTIFS(Crowdfunding!D:D,"&gt;14999",Crowdfunding!D:D,"&lt;20000",Crowdfunding!F:F,"canceled")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t="s">
        <v>2098</v>
      </c>
      <c r="B7">
        <f>COUNTIFS(Crowdfunding!D:D,"&gt;19999",Crowdfunding!D:D,"&lt;25000",Crowdfunding!F:F,"successful")</f>
        <v>7</v>
      </c>
      <c r="C7">
        <f>COUNTIFS(Crowdfunding!D:D,"&gt;19999",Crowdfunding!D:D,"&lt;25000",Crowdfunding!F:F,"failed")</f>
        <v>0</v>
      </c>
      <c r="D7">
        <f>COUNTIFS(Crowdfunding!D:D,"&gt;19999",Crowdfunding!D:D,"&lt;25000",Crowdfunding!F:F,"canceled")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t="s">
        <v>2099</v>
      </c>
      <c r="B8">
        <f>COUNTIFS(Crowdfunding!D:D,"&gt;24999",Crowdfunding!D:D,"&lt;30000",Crowdfunding!F:F,"successful")</f>
        <v>11</v>
      </c>
      <c r="C8">
        <f>COUNTIFS(Crowdfunding!D:D,"&gt;24999",Crowdfunding!D:D,"&lt;30000",Crowdfunding!F:F,"failed")</f>
        <v>3</v>
      </c>
      <c r="D8">
        <f>COUNTIFS(Crowdfunding!D:D,"&gt;24999",Crowdfunding!D:D,"&lt;30000",Crowdfunding!F:F,"canceled")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5">
      <c r="A9" t="s">
        <v>2100</v>
      </c>
      <c r="B9">
        <f>COUNTIFS(Crowdfunding!D:D,"&gt;29999",Crowdfunding!D:D,"&lt;35000",Crowdfunding!F:F,"successful")</f>
        <v>7</v>
      </c>
      <c r="C9">
        <f>COUNTIFS(Crowdfunding!D:D,"&gt;29999",Crowdfunding!D:D,"&lt;35000",Crowdfunding!F:F,"failed")</f>
        <v>0</v>
      </c>
      <c r="D9">
        <f>COUNTIFS(Crowdfunding!D:D,"&gt;29999",Crowdfunding!D:D,"&lt;35000",Crowdfunding!F:F,"canceled")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t="s">
        <v>2101</v>
      </c>
      <c r="B10">
        <f>COUNTIFS(Crowdfunding!D:D,"&gt;34999",Crowdfunding!D:D,"&lt;40000",Crowdfunding!F:F,"successful")</f>
        <v>8</v>
      </c>
      <c r="C10">
        <f>COUNTIFS(Crowdfunding!D:D,"&gt;34999",Crowdfunding!D:D,"&lt;40000",Crowdfunding!F:F,"failed")</f>
        <v>3</v>
      </c>
      <c r="D10">
        <f>COUNTIFS(Crowdfunding!D:D,"&gt;34999",Crowdfunding!D:D,"&lt;40000",Crowdfunding!F:F,"canceled")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5">
      <c r="A11" t="s">
        <v>2102</v>
      </c>
      <c r="B11">
        <f>COUNTIFS(Crowdfunding!D:D,"&gt;39999",Crowdfunding!D:D,"&lt;45000",Crowdfunding!F:F,"successful")</f>
        <v>11</v>
      </c>
      <c r="C11">
        <f>COUNTIFS(Crowdfunding!D:D,"&gt;39999",Crowdfunding!D:D,"&lt;45000",Crowdfunding!F:F,"failed")</f>
        <v>3</v>
      </c>
      <c r="D11">
        <f>COUNTIFS(Crowdfunding!D:D,"&gt;39999",Crowdfunding!D:D,"&lt;45000",Crowdfunding!F:F,"canceled")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5">
      <c r="A12" t="s">
        <v>2103</v>
      </c>
      <c r="B12">
        <f>COUNTIFS(Crowdfunding!D:D,"&gt;44999",Crowdfunding!D:D,"&lt;50000",Crowdfunding!F:F,"successful")</f>
        <v>8</v>
      </c>
      <c r="C12">
        <f>COUNTIFS(Crowdfunding!D:D,"&gt;44999",Crowdfunding!D:D,"&lt;50000",Crowdfunding!F:F,"failed")</f>
        <v>3</v>
      </c>
      <c r="D12">
        <f>COUNTIFS(Crowdfunding!D:D,"&gt;44999",Crowdfunding!D:D,"&lt;50000",Crowdfunding!F:F,"canceled")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5">
      <c r="A13" t="s">
        <v>2104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1432-C94F-444C-B431-996AC57F2DF2}">
  <dimension ref="A1:E14"/>
  <sheetViews>
    <sheetView workbookViewId="0">
      <selection activeCell="J26" sqref="J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8.625" bestFit="1" customWidth="1"/>
    <col min="43" max="43" width="11.75" bestFit="1" customWidth="1"/>
    <col min="44" max="44" width="11" bestFit="1" customWidth="1"/>
  </cols>
  <sheetData>
    <row r="1" spans="1:5" x14ac:dyDescent="0.25">
      <c r="A1" s="4" t="s">
        <v>6</v>
      </c>
      <c r="B1" t="s">
        <v>2068</v>
      </c>
    </row>
    <row r="3" spans="1:5" x14ac:dyDescent="0.25">
      <c r="A3" s="4" t="s">
        <v>2069</v>
      </c>
      <c r="B3" s="4" t="s">
        <v>2067</v>
      </c>
    </row>
    <row r="4" spans="1:5" x14ac:dyDescent="0.25">
      <c r="A4" s="4" t="s">
        <v>2065</v>
      </c>
      <c r="B4" t="s">
        <v>74</v>
      </c>
      <c r="C4" t="s">
        <v>14</v>
      </c>
      <c r="D4" t="s">
        <v>20</v>
      </c>
      <c r="E4" t="s">
        <v>2066</v>
      </c>
    </row>
    <row r="5" spans="1:5" x14ac:dyDescent="0.25">
      <c r="A5" s="5" t="s">
        <v>2040</v>
      </c>
      <c r="B5" s="9">
        <v>11</v>
      </c>
      <c r="C5" s="9">
        <v>60</v>
      </c>
      <c r="D5" s="9">
        <v>102</v>
      </c>
      <c r="E5" s="9">
        <v>173</v>
      </c>
    </row>
    <row r="6" spans="1:5" x14ac:dyDescent="0.25">
      <c r="A6" s="5" t="s">
        <v>2032</v>
      </c>
      <c r="B6" s="9">
        <v>4</v>
      </c>
      <c r="C6" s="9">
        <v>20</v>
      </c>
      <c r="D6" s="9">
        <v>22</v>
      </c>
      <c r="E6" s="9">
        <v>46</v>
      </c>
    </row>
    <row r="7" spans="1:5" x14ac:dyDescent="0.25">
      <c r="A7" s="5" t="s">
        <v>2049</v>
      </c>
      <c r="B7" s="9">
        <v>1</v>
      </c>
      <c r="C7" s="9">
        <v>23</v>
      </c>
      <c r="D7" s="9">
        <v>21</v>
      </c>
      <c r="E7" s="9">
        <v>45</v>
      </c>
    </row>
    <row r="8" spans="1:5" x14ac:dyDescent="0.25">
      <c r="A8" s="5" t="s">
        <v>2063</v>
      </c>
      <c r="B8" s="9"/>
      <c r="C8" s="9"/>
      <c r="D8" s="9">
        <v>4</v>
      </c>
      <c r="E8" s="9">
        <v>4</v>
      </c>
    </row>
    <row r="9" spans="1:5" x14ac:dyDescent="0.25">
      <c r="A9" s="5" t="s">
        <v>2034</v>
      </c>
      <c r="B9" s="9">
        <v>10</v>
      </c>
      <c r="C9" s="9">
        <v>66</v>
      </c>
      <c r="D9" s="9">
        <v>99</v>
      </c>
      <c r="E9" s="9">
        <v>175</v>
      </c>
    </row>
    <row r="10" spans="1:5" x14ac:dyDescent="0.25">
      <c r="A10" s="5" t="s">
        <v>2053</v>
      </c>
      <c r="B10" s="9">
        <v>4</v>
      </c>
      <c r="C10" s="9">
        <v>11</v>
      </c>
      <c r="D10" s="9">
        <v>26</v>
      </c>
      <c r="E10" s="9">
        <v>41</v>
      </c>
    </row>
    <row r="11" spans="1:5" x14ac:dyDescent="0.25">
      <c r="A11" s="5" t="s">
        <v>2046</v>
      </c>
      <c r="B11" s="9">
        <v>2</v>
      </c>
      <c r="C11" s="9">
        <v>24</v>
      </c>
      <c r="D11" s="9">
        <v>40</v>
      </c>
      <c r="E11" s="9">
        <v>66</v>
      </c>
    </row>
    <row r="12" spans="1:5" x14ac:dyDescent="0.25">
      <c r="A12" s="5" t="s">
        <v>2036</v>
      </c>
      <c r="B12" s="9">
        <v>2</v>
      </c>
      <c r="C12" s="9">
        <v>28</v>
      </c>
      <c r="D12" s="9">
        <v>64</v>
      </c>
      <c r="E12" s="9">
        <v>94</v>
      </c>
    </row>
    <row r="13" spans="1:5" x14ac:dyDescent="0.25">
      <c r="A13" s="5" t="s">
        <v>2038</v>
      </c>
      <c r="B13" s="9">
        <v>23</v>
      </c>
      <c r="C13" s="9">
        <v>132</v>
      </c>
      <c r="D13" s="9">
        <v>187</v>
      </c>
      <c r="E13" s="9">
        <v>342</v>
      </c>
    </row>
    <row r="14" spans="1:5" x14ac:dyDescent="0.25">
      <c r="A14" s="5" t="s">
        <v>2066</v>
      </c>
      <c r="B14" s="9">
        <v>57</v>
      </c>
      <c r="C14" s="9">
        <v>364</v>
      </c>
      <c r="D14" s="9">
        <v>565</v>
      </c>
      <c r="E14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51E9-3F3B-4880-BFC2-FC3CDC55048D}">
  <dimension ref="A2:E19"/>
  <sheetViews>
    <sheetView workbookViewId="0">
      <selection activeCell="G26" sqref="G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2" width="11" bestFit="1" customWidth="1"/>
  </cols>
  <sheetData>
    <row r="2" spans="1:5" x14ac:dyDescent="0.25">
      <c r="A2" s="4" t="s">
        <v>2070</v>
      </c>
      <c r="B2" t="s">
        <v>2068</v>
      </c>
    </row>
    <row r="3" spans="1:5" x14ac:dyDescent="0.25">
      <c r="A3" s="4" t="s">
        <v>2085</v>
      </c>
      <c r="B3" t="s">
        <v>2068</v>
      </c>
    </row>
    <row r="5" spans="1:5" x14ac:dyDescent="0.25">
      <c r="A5" s="4" t="s">
        <v>2069</v>
      </c>
      <c r="B5" s="4" t="s">
        <v>2067</v>
      </c>
    </row>
    <row r="6" spans="1:5" x14ac:dyDescent="0.25">
      <c r="A6" s="4" t="s">
        <v>2065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25">
      <c r="A7" s="5" t="s">
        <v>2080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5">
      <c r="A8" s="5" t="s">
        <v>2073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5">
      <c r="A9" s="5" t="s">
        <v>2074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5">
      <c r="A10" s="5" t="s">
        <v>2081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5">
      <c r="A11" s="5" t="s">
        <v>2082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5">
      <c r="A12" s="5" t="s">
        <v>2084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5">
      <c r="A13" s="5" t="s">
        <v>2075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5">
      <c r="A14" s="5" t="s">
        <v>2076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5">
      <c r="A15" s="5" t="s">
        <v>2077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5">
      <c r="A16" s="5" t="s">
        <v>2078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5">
      <c r="A17" s="5" t="s">
        <v>2083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5">
      <c r="A18" s="5" t="s">
        <v>2079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5">
      <c r="A19" s="5" t="s">
        <v>2066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Phat Du</cp:lastModifiedBy>
  <dcterms:created xsi:type="dcterms:W3CDTF">2021-09-29T18:52:28Z</dcterms:created>
  <dcterms:modified xsi:type="dcterms:W3CDTF">2022-07-17T05:52:13Z</dcterms:modified>
</cp:coreProperties>
</file>