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20A8A718-68E6-4D1D-AAC5-78FC7692D75B}" xr6:coauthVersionLast="47" xr6:coauthVersionMax="47" xr10:uidLastSave="{00000000-0000-0000-0000-000000000000}"/>
  <bookViews>
    <workbookView xWindow="-120" yWindow="-120" windowWidth="24240" windowHeight="13140" xr2:uid="{1F977004-A12D-47CA-BAC2-9D34EBC4AB6C}"/>
  </bookViews>
  <sheets>
    <sheet name="Model - 10 Year" sheetId="3" r:id="rId1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3" l="1"/>
  <c r="I12" i="3"/>
  <c r="J12" i="3"/>
  <c r="K12" i="3"/>
  <c r="L12" i="3"/>
  <c r="M12" i="3"/>
  <c r="N12" i="3"/>
  <c r="O12" i="3"/>
  <c r="P12" i="3"/>
  <c r="Q12" i="3"/>
  <c r="H14" i="3"/>
  <c r="I14" i="3"/>
  <c r="J14" i="3"/>
  <c r="K14" i="3"/>
  <c r="L14" i="3"/>
  <c r="M14" i="3"/>
  <c r="N14" i="3"/>
  <c r="O14" i="3"/>
  <c r="P14" i="3"/>
  <c r="Q14" i="3"/>
  <c r="H30" i="3"/>
  <c r="H6" i="3"/>
  <c r="G28" i="3"/>
  <c r="H28" i="3"/>
  <c r="H29" i="3"/>
  <c r="I6" i="3"/>
  <c r="I29" i="3"/>
  <c r="J6" i="3"/>
  <c r="K6" i="3"/>
  <c r="L6" i="3"/>
  <c r="M6" i="3"/>
  <c r="N6" i="3"/>
  <c r="H13" i="3"/>
  <c r="I13" i="3"/>
  <c r="J13" i="3"/>
  <c r="K13" i="3"/>
  <c r="L13" i="3"/>
  <c r="M13" i="3"/>
  <c r="N13" i="3"/>
  <c r="O13" i="3"/>
  <c r="O6" i="3"/>
  <c r="P13" i="3"/>
  <c r="P6" i="3"/>
  <c r="Q6" i="3"/>
  <c r="G31" i="3"/>
  <c r="G29" i="3"/>
  <c r="J29" i="3"/>
  <c r="K29" i="3"/>
  <c r="L29" i="3"/>
  <c r="M29" i="3"/>
  <c r="N29" i="3"/>
  <c r="O29" i="3"/>
  <c r="P29" i="3"/>
  <c r="Q29" i="3"/>
  <c r="Q13" i="3"/>
  <c r="G30" i="3"/>
  <c r="H5" i="3"/>
  <c r="Q30" i="3"/>
  <c r="P30" i="3"/>
  <c r="O30" i="3"/>
  <c r="N30" i="3"/>
  <c r="M30" i="3"/>
  <c r="L30" i="3"/>
  <c r="K30" i="3"/>
  <c r="J30" i="3"/>
  <c r="I30" i="3"/>
  <c r="Q28" i="3"/>
  <c r="P28" i="3"/>
  <c r="O28" i="3"/>
  <c r="N28" i="3"/>
  <c r="M28" i="3"/>
  <c r="L28" i="3"/>
  <c r="K28" i="3"/>
  <c r="J28" i="3"/>
  <c r="I28" i="3"/>
  <c r="H27" i="3"/>
  <c r="I27" i="3"/>
  <c r="J27" i="3"/>
  <c r="K27" i="3"/>
  <c r="L27" i="3"/>
  <c r="M27" i="3"/>
  <c r="N27" i="3"/>
  <c r="O27" i="3"/>
  <c r="P27" i="3"/>
  <c r="I5" i="3"/>
  <c r="J5" i="3"/>
  <c r="K5" i="3"/>
  <c r="L5" i="3"/>
  <c r="M5" i="3"/>
  <c r="N5" i="3"/>
  <c r="O5" i="3"/>
  <c r="P5" i="3"/>
  <c r="Q5" i="3"/>
</calcChain>
</file>

<file path=xl/sharedStrings.xml><?xml version="1.0" encoding="utf-8"?>
<sst xmlns="http://schemas.openxmlformats.org/spreadsheetml/2006/main" count="24" uniqueCount="23">
  <si>
    <t>($ in millions)</t>
  </si>
  <si>
    <t>Revenue</t>
  </si>
  <si>
    <t>% Growth</t>
  </si>
  <si>
    <t>Net Income</t>
  </si>
  <si>
    <t>Valuation Model Inputs</t>
  </si>
  <si>
    <t>Valuation Model Ouptuts</t>
  </si>
  <si>
    <t>% Change</t>
  </si>
  <si>
    <t>Operating Expenses</t>
  </si>
  <si>
    <t>% Gross Profit Margin</t>
  </si>
  <si>
    <t>Interest Expenses</t>
  </si>
  <si>
    <t>Other Expenses</t>
  </si>
  <si>
    <t>PE Ratio at Current Stock Price:</t>
  </si>
  <si>
    <t>Stock Price at Current PE Ratio:</t>
  </si>
  <si>
    <t>Stock Price at Competitor PE Ratio:</t>
  </si>
  <si>
    <t>Year 10</t>
  </si>
  <si>
    <t>Current Stock Price</t>
  </si>
  <si>
    <t>Competitor PE Ratio</t>
  </si>
  <si>
    <t>Equity Capital Opportunity Cost</t>
  </si>
  <si>
    <t>Terminal Growth Rate</t>
  </si>
  <si>
    <t>Predicted Stock Price:</t>
  </si>
  <si>
    <t>Marginal Tax Rate</t>
  </si>
  <si>
    <t xml:space="preserve">Number of Shares Outstanding </t>
  </si>
  <si>
    <t>Book Value (End of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</si>
</sst>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164" formatCode="#,##0_);\(#,##0\);\-\-_);@_)"/>
    <numFmt numFmtId="165" formatCode="&quot;Year&quot;\ 0_)"/>
    <numFmt numFmtId="166" formatCode="&quot;$&quot;#,##0_);\(&quot;$&quot;#,##0\);\-\-_);@_)"/>
    <numFmt numFmtId="167" formatCode="#,##0.0%_);\(#,##0.0%\);\-\-_);@_)"/>
    <numFmt numFmtId="168" formatCode="#,##0.0_);\(#,##0.0\);\-\-_);@_)"/>
    <numFmt numFmtId="169" formatCode="&quot;$&quot;#,##0.00_);\(&quot;$&quot;#,##0.00\);\-\-_);@_)"/>
    <numFmt numFmtId="170" formatCode="0.0&quot;x&quot;_)"/>
    <numFmt numFmtId="171" formatCode="#,##0.00_);\(#,##0.00\);\-\-_);@_)"/>
    <numFmt numFmtId="172" formatCode="#,##0.0%_);\-#,##0.0%_);\-\-_);@_)"/>
    <numFmt numFmtId="173" formatCode="&quot;$&quot;#,##0_);\-&quot;$&quot;#,##0_);\-\-_);@_)"/>
  </numFmts>
  <fonts count="23" x14ac:knownFonts="1">
    <font>
      <sz val="10"/>
      <color theme="1"/>
      <name val="Arial"/>
      <family val="2"/>
      <scheme val="minor"/>
    </font>
    <font>
      <i/>
      <sz val="10"/>
      <color rgb="FF9C0006"/>
      <name val="Arial"/>
      <family val="2"/>
      <scheme val="minor"/>
    </font>
    <font>
      <sz val="10"/>
      <color rgb="FF006100"/>
      <name val="Arial"/>
      <family val="2"/>
      <scheme val="minor"/>
    </font>
    <font>
      <sz val="10"/>
      <color rgb="FF9C57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3F3F76"/>
      <name val="Arial"/>
      <family val="2"/>
      <scheme val="minor"/>
    </font>
    <font>
      <sz val="10"/>
      <color rgb="FFFA7D00"/>
      <name val="Arial"/>
      <family val="2"/>
      <scheme val="minor"/>
    </font>
    <font>
      <i/>
      <sz val="10"/>
      <color rgb="FF7F7F7F"/>
      <name val="Arial"/>
      <family val="2"/>
    </font>
    <font>
      <b/>
      <sz val="10"/>
      <color rgb="FFFA7D00"/>
      <name val="Perpetua"/>
      <family val="1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rgb="FF0000FF"/>
      <name val="Arial"/>
      <family val="2"/>
      <scheme val="major"/>
    </font>
    <font>
      <sz val="10"/>
      <color rgb="FF0000FF"/>
      <name val="Arial"/>
      <family val="2"/>
      <scheme val="major"/>
    </font>
    <font>
      <sz val="10"/>
      <name val="Arial"/>
      <family val="2"/>
      <scheme val="major"/>
    </font>
    <font>
      <b/>
      <sz val="10"/>
      <color theme="0"/>
      <name val="Arial"/>
      <family val="2"/>
      <scheme val="major"/>
    </font>
    <font>
      <b/>
      <sz val="10"/>
      <color rgb="FFFFFF00"/>
      <name val="Arial"/>
      <family val="2"/>
      <scheme val="major"/>
    </font>
    <font>
      <sz val="10"/>
      <color theme="4" tint="0.59999389629810485"/>
      <name val="Arial"/>
      <family val="2"/>
      <scheme val="major"/>
    </font>
    <font>
      <b/>
      <sz val="10"/>
      <color theme="4" tint="0.59999389629810485"/>
      <name val="Arial"/>
      <family val="2"/>
      <scheme val="major"/>
    </font>
    <font>
      <b/>
      <sz val="10"/>
      <name val="Arial"/>
      <family val="2"/>
      <scheme val="major"/>
    </font>
    <font>
      <sz val="10"/>
      <color rgb="FF7F17AD"/>
      <name val="Arial"/>
      <family val="2"/>
      <scheme val="major"/>
    </font>
    <font>
      <sz val="10"/>
      <color rgb="FF1D2DA7"/>
      <name val="Arial"/>
      <family val="2"/>
      <scheme val="major"/>
    </font>
    <font>
      <b/>
      <sz val="10"/>
      <color rgb="FF1D2DA7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4" fillId="2" borderId="1" applyNumberFormat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2" applyNumberFormat="0" applyAlignment="0" applyProtection="0"/>
    <xf numFmtId="0" fontId="9" fillId="7" borderId="2" applyNumberFormat="0" applyAlignment="0" applyProtection="0"/>
    <xf numFmtId="0" fontId="7" fillId="0" borderId="3" applyNumberFormat="0" applyFill="0" applyAlignment="0" applyProtection="0"/>
    <xf numFmtId="0" fontId="5" fillId="8" borderId="4" applyNumberFormat="0" applyAlignment="0" applyProtection="0"/>
    <xf numFmtId="0" fontId="8" fillId="0" borderId="0" applyNumberFormat="0" applyFill="0" applyBorder="0" applyAlignment="0" applyProtection="0"/>
  </cellStyleXfs>
  <cellXfs count="99">
    <xf numFmtId="0" fontId="0" fillId="0" borderId="0" xfId="0"/>
    <xf numFmtId="164" fontId="10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/>
    <xf numFmtId="49" fontId="10" fillId="0" borderId="0" xfId="0" applyNumberFormat="1" applyFont="1"/>
    <xf numFmtId="164" fontId="11" fillId="0" borderId="0" xfId="0" applyNumberFormat="1" applyFont="1" applyAlignment="1">
      <alignment horizontal="right"/>
    </xf>
    <xf numFmtId="167" fontId="13" fillId="0" borderId="0" xfId="0" applyNumberFormat="1" applyFont="1" applyAlignment="1">
      <alignment horizontal="center"/>
    </xf>
    <xf numFmtId="166" fontId="11" fillId="0" borderId="0" xfId="0" applyNumberFormat="1" applyFont="1"/>
    <xf numFmtId="164" fontId="14" fillId="0" borderId="0" xfId="0" applyNumberFormat="1" applyFont="1"/>
    <xf numFmtId="49" fontId="11" fillId="0" borderId="0" xfId="0" applyNumberFormat="1" applyFont="1"/>
    <xf numFmtId="168" fontId="10" fillId="0" borderId="0" xfId="0" applyNumberFormat="1" applyFont="1"/>
    <xf numFmtId="166" fontId="10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left"/>
    </xf>
    <xf numFmtId="169" fontId="11" fillId="0" borderId="0" xfId="0" applyNumberFormat="1" applyFont="1" applyAlignment="1">
      <alignment horizontal="right"/>
    </xf>
    <xf numFmtId="170" fontId="12" fillId="0" borderId="0" xfId="0" applyNumberFormat="1" applyFont="1" applyAlignment="1">
      <alignment horizontal="right"/>
    </xf>
    <xf numFmtId="171" fontId="10" fillId="0" borderId="0" xfId="0" applyNumberFormat="1" applyFont="1"/>
    <xf numFmtId="49" fontId="19" fillId="9" borderId="11" xfId="0" applyNumberFormat="1" applyFont="1" applyFill="1" applyBorder="1"/>
    <xf numFmtId="166" fontId="19" fillId="9" borderId="12" xfId="0" applyNumberFormat="1" applyFont="1" applyFill="1" applyBorder="1"/>
    <xf numFmtId="49" fontId="14" fillId="9" borderId="11" xfId="0" applyNumberFormat="1" applyFont="1" applyFill="1" applyBorder="1" applyAlignment="1">
      <alignment horizontal="left" indent="1"/>
    </xf>
    <xf numFmtId="164" fontId="10" fillId="9" borderId="0" xfId="0" applyNumberFormat="1" applyFont="1" applyFill="1"/>
    <xf numFmtId="164" fontId="10" fillId="9" borderId="12" xfId="0" applyNumberFormat="1" applyFont="1" applyFill="1" applyBorder="1"/>
    <xf numFmtId="49" fontId="19" fillId="9" borderId="13" xfId="0" applyNumberFormat="1" applyFont="1" applyFill="1" applyBorder="1"/>
    <xf numFmtId="49" fontId="14" fillId="9" borderId="14" xfId="0" applyNumberFormat="1" applyFont="1" applyFill="1" applyBorder="1"/>
    <xf numFmtId="164" fontId="17" fillId="9" borderId="14" xfId="0" applyNumberFormat="1" applyFont="1" applyFill="1" applyBorder="1" applyAlignment="1">
      <alignment horizontal="right"/>
    </xf>
    <xf numFmtId="164" fontId="17" fillId="9" borderId="14" xfId="0" applyNumberFormat="1" applyFont="1" applyFill="1" applyBorder="1"/>
    <xf numFmtId="164" fontId="10" fillId="9" borderId="14" xfId="0" applyNumberFormat="1" applyFont="1" applyFill="1" applyBorder="1"/>
    <xf numFmtId="164" fontId="10" fillId="9" borderId="15" xfId="0" applyNumberFormat="1" applyFont="1" applyFill="1" applyBorder="1"/>
    <xf numFmtId="164" fontId="10" fillId="9" borderId="0" xfId="0" applyNumberFormat="1" applyFont="1" applyFill="1" applyAlignment="1">
      <alignment horizontal="right"/>
    </xf>
    <xf numFmtId="164" fontId="11" fillId="9" borderId="11" xfId="0" applyNumberFormat="1" applyFont="1" applyFill="1" applyBorder="1"/>
    <xf numFmtId="49" fontId="11" fillId="9" borderId="11" xfId="0" applyNumberFormat="1" applyFont="1" applyFill="1" applyBorder="1"/>
    <xf numFmtId="164" fontId="11" fillId="9" borderId="0" xfId="0" applyNumberFormat="1" applyFont="1" applyFill="1"/>
    <xf numFmtId="164" fontId="11" fillId="9" borderId="0" xfId="0" applyNumberFormat="1" applyFont="1" applyFill="1" applyAlignment="1">
      <alignment horizontal="right"/>
    </xf>
    <xf numFmtId="49" fontId="11" fillId="9" borderId="13" xfId="0" applyNumberFormat="1" applyFont="1" applyFill="1" applyBorder="1"/>
    <xf numFmtId="164" fontId="11" fillId="9" borderId="14" xfId="0" applyNumberFormat="1" applyFont="1" applyFill="1" applyBorder="1"/>
    <xf numFmtId="164" fontId="11" fillId="9" borderId="14" xfId="0" applyNumberFormat="1" applyFont="1" applyFill="1" applyBorder="1" applyAlignment="1">
      <alignment horizontal="right"/>
    </xf>
    <xf numFmtId="169" fontId="11" fillId="9" borderId="14" xfId="0" applyNumberFormat="1" applyFont="1" applyFill="1" applyBorder="1"/>
    <xf numFmtId="164" fontId="10" fillId="9" borderId="14" xfId="0" applyNumberFormat="1" applyFont="1" applyFill="1" applyBorder="1" applyAlignment="1">
      <alignment horizontal="right"/>
    </xf>
    <xf numFmtId="49" fontId="11" fillId="10" borderId="8" xfId="0" applyNumberFormat="1" applyFont="1" applyFill="1" applyBorder="1"/>
    <xf numFmtId="164" fontId="15" fillId="10" borderId="9" xfId="0" applyNumberFormat="1" applyFont="1" applyFill="1" applyBorder="1"/>
    <xf numFmtId="164" fontId="16" fillId="10" borderId="9" xfId="0" applyNumberFormat="1" applyFont="1" applyFill="1" applyBorder="1" applyAlignment="1">
      <alignment horizontal="right"/>
    </xf>
    <xf numFmtId="164" fontId="16" fillId="10" borderId="9" xfId="0" applyNumberFormat="1" applyFont="1" applyFill="1" applyBorder="1"/>
    <xf numFmtId="164" fontId="16" fillId="10" borderId="10" xfId="0" applyNumberFormat="1" applyFont="1" applyFill="1" applyBorder="1"/>
    <xf numFmtId="166" fontId="14" fillId="9" borderId="12" xfId="0" applyNumberFormat="1" applyFont="1" applyFill="1" applyBorder="1"/>
    <xf numFmtId="164" fontId="14" fillId="9" borderId="12" xfId="0" applyNumberFormat="1" applyFont="1" applyFill="1" applyBorder="1"/>
    <xf numFmtId="49" fontId="11" fillId="11" borderId="8" xfId="0" applyNumberFormat="1" applyFont="1" applyFill="1" applyBorder="1"/>
    <xf numFmtId="164" fontId="11" fillId="11" borderId="9" xfId="0" applyNumberFormat="1" applyFont="1" applyFill="1" applyBorder="1"/>
    <xf numFmtId="164" fontId="11" fillId="11" borderId="9" xfId="0" applyNumberFormat="1" applyFont="1" applyFill="1" applyBorder="1" applyAlignment="1">
      <alignment horizontal="right"/>
    </xf>
    <xf numFmtId="164" fontId="11" fillId="11" borderId="10" xfId="0" applyNumberFormat="1" applyFont="1" applyFill="1" applyBorder="1"/>
    <xf numFmtId="49" fontId="10" fillId="11" borderId="13" xfId="0" quotePrefix="1" applyNumberFormat="1" applyFont="1" applyFill="1" applyBorder="1"/>
    <xf numFmtId="164" fontId="10" fillId="11" borderId="14" xfId="0" quotePrefix="1" applyNumberFormat="1" applyFont="1" applyFill="1" applyBorder="1"/>
    <xf numFmtId="164" fontId="10" fillId="11" borderId="14" xfId="0" applyNumberFormat="1" applyFont="1" applyFill="1" applyBorder="1" applyAlignment="1">
      <alignment horizontal="right"/>
    </xf>
    <xf numFmtId="164" fontId="10" fillId="11" borderId="14" xfId="0" applyNumberFormat="1" applyFont="1" applyFill="1" applyBorder="1"/>
    <xf numFmtId="165" fontId="11" fillId="11" borderId="14" xfId="0" applyNumberFormat="1" applyFont="1" applyFill="1" applyBorder="1" applyAlignment="1">
      <alignment horizontal="right"/>
    </xf>
    <xf numFmtId="165" fontId="11" fillId="11" borderId="15" xfId="0" applyNumberFormat="1" applyFont="1" applyFill="1" applyBorder="1" applyAlignment="1">
      <alignment horizontal="right"/>
    </xf>
    <xf numFmtId="49" fontId="14" fillId="10" borderId="13" xfId="0" quotePrefix="1" applyNumberFormat="1" applyFont="1" applyFill="1" applyBorder="1"/>
    <xf numFmtId="164" fontId="14" fillId="10" borderId="14" xfId="0" quotePrefix="1" applyNumberFormat="1" applyFont="1" applyFill="1" applyBorder="1"/>
    <xf numFmtId="164" fontId="17" fillId="10" borderId="14" xfId="0" applyNumberFormat="1" applyFont="1" applyFill="1" applyBorder="1" applyAlignment="1">
      <alignment horizontal="right"/>
    </xf>
    <xf numFmtId="164" fontId="17" fillId="10" borderId="14" xfId="0" applyNumberFormat="1" applyFont="1" applyFill="1" applyBorder="1"/>
    <xf numFmtId="165" fontId="19" fillId="10" borderId="14" xfId="0" applyNumberFormat="1" applyFont="1" applyFill="1" applyBorder="1" applyAlignment="1">
      <alignment horizontal="right"/>
    </xf>
    <xf numFmtId="165" fontId="19" fillId="10" borderId="15" xfId="0" applyNumberFormat="1" applyFont="1" applyFill="1" applyBorder="1" applyAlignment="1">
      <alignment horizontal="right"/>
    </xf>
    <xf numFmtId="49" fontId="19" fillId="9" borderId="5" xfId="0" applyNumberFormat="1" applyFont="1" applyFill="1" applyBorder="1"/>
    <xf numFmtId="164" fontId="19" fillId="9" borderId="6" xfId="0" applyNumberFormat="1" applyFont="1" applyFill="1" applyBorder="1"/>
    <xf numFmtId="164" fontId="18" fillId="9" borderId="6" xfId="0" applyNumberFormat="1" applyFont="1" applyFill="1" applyBorder="1" applyAlignment="1">
      <alignment horizontal="right"/>
    </xf>
    <xf numFmtId="164" fontId="18" fillId="9" borderId="6" xfId="0" applyNumberFormat="1" applyFont="1" applyFill="1" applyBorder="1"/>
    <xf numFmtId="166" fontId="19" fillId="9" borderId="6" xfId="0" applyNumberFormat="1" applyFont="1" applyFill="1" applyBorder="1"/>
    <xf numFmtId="166" fontId="19" fillId="9" borderId="7" xfId="0" applyNumberFormat="1" applyFont="1" applyFill="1" applyBorder="1"/>
    <xf numFmtId="171" fontId="10" fillId="9" borderId="0" xfId="0" applyNumberFormat="1" applyFont="1" applyFill="1"/>
    <xf numFmtId="171" fontId="10" fillId="9" borderId="12" xfId="0" applyNumberFormat="1" applyFont="1" applyFill="1" applyBorder="1"/>
    <xf numFmtId="169" fontId="10" fillId="9" borderId="0" xfId="0" applyNumberFormat="1" applyFont="1" applyFill="1"/>
    <xf numFmtId="7" fontId="10" fillId="9" borderId="0" xfId="0" applyNumberFormat="1" applyFont="1" applyFill="1"/>
    <xf numFmtId="169" fontId="10" fillId="9" borderId="12" xfId="0" applyNumberFormat="1" applyFont="1" applyFill="1" applyBorder="1"/>
    <xf numFmtId="166" fontId="10" fillId="9" borderId="14" xfId="0" applyNumberFormat="1" applyFont="1" applyFill="1" applyBorder="1"/>
    <xf numFmtId="172" fontId="21" fillId="9" borderId="12" xfId="0" applyNumberFormat="1" applyFont="1" applyFill="1" applyBorder="1"/>
    <xf numFmtId="167" fontId="21" fillId="9" borderId="12" xfId="0" applyNumberFormat="1" applyFont="1" applyFill="1" applyBorder="1"/>
    <xf numFmtId="173" fontId="21" fillId="9" borderId="12" xfId="0" applyNumberFormat="1" applyFont="1" applyFill="1" applyBorder="1"/>
    <xf numFmtId="166" fontId="22" fillId="9" borderId="6" xfId="0" applyNumberFormat="1" applyFont="1" applyFill="1" applyBorder="1"/>
    <xf numFmtId="167" fontId="21" fillId="9" borderId="14" xfId="0" applyNumberFormat="1" applyFont="1" applyFill="1" applyBorder="1"/>
    <xf numFmtId="164" fontId="19" fillId="9" borderId="0" xfId="0" applyNumberFormat="1" applyFont="1" applyFill="1"/>
    <xf numFmtId="164" fontId="18" fillId="9" borderId="0" xfId="0" applyNumberFormat="1" applyFont="1" applyFill="1" applyAlignment="1">
      <alignment horizontal="right"/>
    </xf>
    <xf numFmtId="164" fontId="18" fillId="9" borderId="0" xfId="0" applyNumberFormat="1" applyFont="1" applyFill="1"/>
    <xf numFmtId="166" fontId="22" fillId="9" borderId="0" xfId="0" applyNumberFormat="1" applyFont="1" applyFill="1"/>
    <xf numFmtId="166" fontId="19" fillId="9" borderId="0" xfId="0" applyNumberFormat="1" applyFont="1" applyFill="1"/>
    <xf numFmtId="164" fontId="14" fillId="9" borderId="0" xfId="0" applyNumberFormat="1" applyFont="1" applyFill="1" applyAlignment="1">
      <alignment horizontal="left" indent="1"/>
    </xf>
    <xf numFmtId="164" fontId="17" fillId="9" borderId="0" xfId="0" applyNumberFormat="1" applyFont="1" applyFill="1" applyAlignment="1">
      <alignment horizontal="right"/>
    </xf>
    <xf numFmtId="164" fontId="17" fillId="9" borderId="0" xfId="0" applyNumberFormat="1" applyFont="1" applyFill="1"/>
    <xf numFmtId="164" fontId="20" fillId="9" borderId="0" xfId="0" applyNumberFormat="1" applyFont="1" applyFill="1"/>
    <xf numFmtId="172" fontId="21" fillId="9" borderId="0" xfId="0" applyNumberFormat="1" applyFont="1" applyFill="1"/>
    <xf numFmtId="167" fontId="21" fillId="9" borderId="0" xfId="0" applyNumberFormat="1" applyFont="1" applyFill="1"/>
    <xf numFmtId="173" fontId="21" fillId="9" borderId="0" xfId="0" applyNumberFormat="1" applyFont="1" applyFill="1"/>
    <xf numFmtId="164" fontId="14" fillId="9" borderId="0" xfId="0" applyNumberFormat="1" applyFont="1" applyFill="1"/>
    <xf numFmtId="167" fontId="17" fillId="9" borderId="0" xfId="0" applyNumberFormat="1" applyFont="1" applyFill="1" applyAlignment="1">
      <alignment horizontal="center"/>
    </xf>
    <xf numFmtId="166" fontId="21" fillId="9" borderId="0" xfId="0" applyNumberFormat="1" applyFont="1" applyFill="1"/>
    <xf numFmtId="166" fontId="14" fillId="9" borderId="0" xfId="0" applyNumberFormat="1" applyFont="1" applyFill="1"/>
    <xf numFmtId="164" fontId="21" fillId="9" borderId="0" xfId="0" applyNumberFormat="1" applyFont="1" applyFill="1"/>
    <xf numFmtId="169" fontId="21" fillId="9" borderId="0" xfId="0" applyNumberFormat="1" applyFont="1" applyFill="1"/>
    <xf numFmtId="49" fontId="14" fillId="9" borderId="0" xfId="0" applyNumberFormat="1" applyFont="1" applyFill="1"/>
    <xf numFmtId="171" fontId="21" fillId="9" borderId="0" xfId="0" applyNumberFormat="1" applyFont="1" applyFill="1"/>
  </cellXfs>
  <cellStyles count="10">
    <cellStyle name="Bad" xfId="3" builtinId="27" customBuiltin="1"/>
    <cellStyle name="Calculation" xfId="6" builtinId="22" customBuiltin="1"/>
    <cellStyle name="Check Cell" xfId="8" builtinId="23" customBuiltin="1"/>
    <cellStyle name="Explanatory Text" xfId="9" builtinId="53" customBuiltin="1"/>
    <cellStyle name="Good" xfId="2" builtinId="26" customBuiltin="1"/>
    <cellStyle name="Input" xfId="5" builtinId="20" customBuiltin="1"/>
    <cellStyle name="Linked Cell" xfId="7" builtinId="24" customBuiltin="1"/>
    <cellStyle name="Neutral" xfId="4" builtinId="28" customBuiltin="1"/>
    <cellStyle name="Normal" xfId="0" builtinId="0" customBuiltin="1"/>
    <cellStyle name="Note" xfId="1" builtinId="10" customBuiltin="1"/>
  </cellStyles>
  <dxfs count="0"/>
  <tableStyles count="0" defaultTableStyle="TableStyleMedium2" defaultPivotStyle="PivotStyleLight16"/>
  <colors>
    <mruColors>
      <color rgb="FF1D2DA7"/>
      <color rgb="FF7CEC28"/>
      <color rgb="FF7F17AD"/>
      <color rgb="FFC065E5"/>
      <color rgb="FFE909D9"/>
      <color rgb="FF13076F"/>
      <color rgb="FFFF9999"/>
      <color rgb="FF170882"/>
      <color rgb="FF790563"/>
      <color rgb="FFF44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0577-127A-419B-B302-B2836B42A040}">
  <sheetPr>
    <tabColor rgb="FFDFE9F4"/>
  </sheetPr>
  <dimension ref="A3:Q54"/>
  <sheetViews>
    <sheetView showGridLines="0" tabSelected="1" zoomScaleNormal="100" workbookViewId="0">
      <selection activeCell="B14" sqref="B14"/>
    </sheetView>
  </sheetViews>
  <sheetFormatPr defaultColWidth="9.42578125" defaultRowHeight="13.15" customHeight="1" x14ac:dyDescent="0.2"/>
  <cols>
    <col min="1" max="1" width="2.28515625" style="1" bestFit="1" customWidth="1"/>
    <col min="2" max="4" width="9.42578125" style="4"/>
    <col min="5" max="5" width="9.42578125" style="2"/>
    <col min="6" max="6" width="9.42578125" style="1"/>
    <col min="7" max="7" width="9.7109375" style="1" bestFit="1" customWidth="1"/>
    <col min="8" max="16" width="9.5703125" style="1" bestFit="1" customWidth="1"/>
    <col min="17" max="17" width="9.5703125" style="1" customWidth="1"/>
    <col min="18" max="16384" width="9.42578125" style="1"/>
  </cols>
  <sheetData>
    <row r="3" spans="1:17" ht="13.15" customHeight="1" x14ac:dyDescent="0.2">
      <c r="B3" s="1"/>
      <c r="C3" s="1"/>
      <c r="D3" s="1"/>
    </row>
    <row r="4" spans="1:17" s="3" customFormat="1" ht="13.15" customHeight="1" x14ac:dyDescent="0.2">
      <c r="A4" s="1"/>
      <c r="B4" s="39" t="s">
        <v>4</v>
      </c>
      <c r="C4" s="40"/>
      <c r="D4" s="40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 ht="13.15" customHeight="1" x14ac:dyDescent="0.2">
      <c r="B5" s="56" t="s">
        <v>0</v>
      </c>
      <c r="C5" s="57"/>
      <c r="D5" s="57"/>
      <c r="E5" s="58"/>
      <c r="F5" s="59"/>
      <c r="G5" s="60">
        <v>0</v>
      </c>
      <c r="H5" s="60">
        <f>+G5+1</f>
        <v>1</v>
      </c>
      <c r="I5" s="60">
        <f t="shared" ref="I5:Q5" si="0">+H5+1</f>
        <v>2</v>
      </c>
      <c r="J5" s="60">
        <f t="shared" si="0"/>
        <v>3</v>
      </c>
      <c r="K5" s="60">
        <f t="shared" si="0"/>
        <v>4</v>
      </c>
      <c r="L5" s="60">
        <f t="shared" si="0"/>
        <v>5</v>
      </c>
      <c r="M5" s="60">
        <f t="shared" si="0"/>
        <v>6</v>
      </c>
      <c r="N5" s="60">
        <f t="shared" si="0"/>
        <v>7</v>
      </c>
      <c r="O5" s="60">
        <f t="shared" si="0"/>
        <v>8</v>
      </c>
      <c r="P5" s="60">
        <f t="shared" si="0"/>
        <v>9</v>
      </c>
      <c r="Q5" s="61">
        <f t="shared" si="0"/>
        <v>10</v>
      </c>
    </row>
    <row r="6" spans="1:17" s="3" customFormat="1" ht="13.15" customHeight="1" x14ac:dyDescent="0.2">
      <c r="B6" s="18" t="s">
        <v>1</v>
      </c>
      <c r="C6" s="79"/>
      <c r="D6" s="79"/>
      <c r="E6" s="80"/>
      <c r="F6" s="81"/>
      <c r="G6" s="82">
        <v>1000</v>
      </c>
      <c r="H6" s="83">
        <f t="shared" ref="H6:P6" si="1">+G6*(1+H7)</f>
        <v>1100</v>
      </c>
      <c r="I6" s="83">
        <f t="shared" si="1"/>
        <v>1210</v>
      </c>
      <c r="J6" s="83">
        <f t="shared" si="1"/>
        <v>1331</v>
      </c>
      <c r="K6" s="83">
        <f t="shared" si="1"/>
        <v>1464.1000000000001</v>
      </c>
      <c r="L6" s="83">
        <f t="shared" si="1"/>
        <v>1610.5100000000002</v>
      </c>
      <c r="M6" s="83">
        <f t="shared" si="1"/>
        <v>1771.5610000000004</v>
      </c>
      <c r="N6" s="83">
        <f t="shared" si="1"/>
        <v>1948.7171000000005</v>
      </c>
      <c r="O6" s="83">
        <f t="shared" si="1"/>
        <v>2143.5888100000006</v>
      </c>
      <c r="P6" s="83">
        <f t="shared" si="1"/>
        <v>2357.9476910000008</v>
      </c>
      <c r="Q6" s="19">
        <f t="shared" ref="Q6" si="2">+P6*(1+Q7)</f>
        <v>2593.7424601000012</v>
      </c>
    </row>
    <row r="7" spans="1:17" ht="13.15" customHeight="1" x14ac:dyDescent="0.2">
      <c r="B7" s="20" t="s">
        <v>2</v>
      </c>
      <c r="C7" s="84"/>
      <c r="D7" s="84"/>
      <c r="E7" s="85"/>
      <c r="F7" s="86"/>
      <c r="G7" s="87"/>
      <c r="H7" s="88">
        <v>0.1</v>
      </c>
      <c r="I7" s="88">
        <v>0.1</v>
      </c>
      <c r="J7" s="88">
        <v>0.1</v>
      </c>
      <c r="K7" s="88">
        <v>0.1</v>
      </c>
      <c r="L7" s="88">
        <v>0.1</v>
      </c>
      <c r="M7" s="88">
        <v>0.1</v>
      </c>
      <c r="N7" s="88">
        <v>0.1</v>
      </c>
      <c r="O7" s="88">
        <v>0.1</v>
      </c>
      <c r="P7" s="88">
        <v>0.1</v>
      </c>
      <c r="Q7" s="74">
        <v>0.1</v>
      </c>
    </row>
    <row r="8" spans="1:17" ht="13.15" customHeight="1" x14ac:dyDescent="0.2">
      <c r="B8" s="20" t="s">
        <v>8</v>
      </c>
      <c r="C8" s="84"/>
      <c r="D8" s="84"/>
      <c r="E8" s="85"/>
      <c r="F8" s="86"/>
      <c r="G8" s="87"/>
      <c r="H8" s="89">
        <v>0.5</v>
      </c>
      <c r="I8" s="89">
        <v>0.5</v>
      </c>
      <c r="J8" s="89">
        <v>0.5</v>
      </c>
      <c r="K8" s="89">
        <v>0.5</v>
      </c>
      <c r="L8" s="89">
        <v>0.5</v>
      </c>
      <c r="M8" s="89">
        <v>0.5</v>
      </c>
      <c r="N8" s="89">
        <v>0.5</v>
      </c>
      <c r="O8" s="89">
        <v>0.5</v>
      </c>
      <c r="P8" s="89">
        <v>0.5</v>
      </c>
      <c r="Q8" s="75">
        <v>0.5</v>
      </c>
    </row>
    <row r="9" spans="1:17" ht="13.15" customHeight="1" x14ac:dyDescent="0.2">
      <c r="B9" s="18" t="s">
        <v>7</v>
      </c>
      <c r="C9" s="84"/>
      <c r="D9" s="84"/>
      <c r="E9" s="85"/>
      <c r="F9" s="86"/>
      <c r="G9" s="90"/>
      <c r="H9" s="90">
        <v>500</v>
      </c>
      <c r="I9" s="90">
        <v>500</v>
      </c>
      <c r="J9" s="90">
        <v>500</v>
      </c>
      <c r="K9" s="90">
        <v>500</v>
      </c>
      <c r="L9" s="90">
        <v>500</v>
      </c>
      <c r="M9" s="90">
        <v>500</v>
      </c>
      <c r="N9" s="90">
        <v>500</v>
      </c>
      <c r="O9" s="90">
        <v>500</v>
      </c>
      <c r="P9" s="90">
        <v>500</v>
      </c>
      <c r="Q9" s="76">
        <v>500</v>
      </c>
    </row>
    <row r="10" spans="1:17" ht="13.15" customHeight="1" x14ac:dyDescent="0.2">
      <c r="B10" s="18" t="s">
        <v>9</v>
      </c>
      <c r="C10" s="84"/>
      <c r="D10" s="84"/>
      <c r="E10" s="85"/>
      <c r="F10" s="86"/>
      <c r="G10" s="87"/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76">
        <v>0</v>
      </c>
    </row>
    <row r="11" spans="1:17" ht="13.15" customHeight="1" x14ac:dyDescent="0.2">
      <c r="B11" s="18" t="s">
        <v>10</v>
      </c>
      <c r="C11" s="84"/>
      <c r="D11" s="84"/>
      <c r="E11" s="85"/>
      <c r="F11" s="86"/>
      <c r="G11" s="87"/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  <c r="P11" s="90">
        <v>0</v>
      </c>
      <c r="Q11" s="76">
        <v>0</v>
      </c>
    </row>
    <row r="12" spans="1:17" s="3" customFormat="1" ht="13.15" customHeight="1" x14ac:dyDescent="0.2">
      <c r="B12" s="62" t="s">
        <v>3</v>
      </c>
      <c r="C12" s="63"/>
      <c r="D12" s="63"/>
      <c r="E12" s="64"/>
      <c r="F12" s="65"/>
      <c r="G12" s="77">
        <v>500</v>
      </c>
      <c r="H12" s="66">
        <f>(H6*H8-SUM(H9:H11))*(1-$G$18)</f>
        <v>42.5</v>
      </c>
      <c r="I12" s="66">
        <f t="shared" ref="I12:Q12" si="3">(I6*I8-SUM(I9:I11))*(1-$G$18)</f>
        <v>89.25</v>
      </c>
      <c r="J12" s="66">
        <f t="shared" si="3"/>
        <v>140.67499999999998</v>
      </c>
      <c r="K12" s="66">
        <f t="shared" si="3"/>
        <v>197.24250000000006</v>
      </c>
      <c r="L12" s="66">
        <f t="shared" si="3"/>
        <v>259.4667500000001</v>
      </c>
      <c r="M12" s="66">
        <f t="shared" si="3"/>
        <v>327.91342500000013</v>
      </c>
      <c r="N12" s="66">
        <f t="shared" si="3"/>
        <v>403.20476750000023</v>
      </c>
      <c r="O12" s="66">
        <f t="shared" si="3"/>
        <v>486.02524425000024</v>
      </c>
      <c r="P12" s="66">
        <f t="shared" si="3"/>
        <v>577.12776867500031</v>
      </c>
      <c r="Q12" s="67">
        <f t="shared" si="3"/>
        <v>677.34054554250042</v>
      </c>
    </row>
    <row r="13" spans="1:17" ht="13.15" customHeight="1" x14ac:dyDescent="0.2">
      <c r="B13" s="18" t="s">
        <v>22</v>
      </c>
      <c r="C13" s="91"/>
      <c r="D13" s="91"/>
      <c r="E13" s="85"/>
      <c r="F13" s="92"/>
      <c r="G13" s="93">
        <v>1000</v>
      </c>
      <c r="H13" s="94">
        <f>G13+G12</f>
        <v>1500</v>
      </c>
      <c r="I13" s="94">
        <f t="shared" ref="I13:Q13" si="4">H13+H12</f>
        <v>1542.5</v>
      </c>
      <c r="J13" s="94">
        <f t="shared" si="4"/>
        <v>1631.75</v>
      </c>
      <c r="K13" s="94">
        <f t="shared" si="4"/>
        <v>1772.425</v>
      </c>
      <c r="L13" s="94">
        <f t="shared" si="4"/>
        <v>1969.6675</v>
      </c>
      <c r="M13" s="94">
        <f t="shared" si="4"/>
        <v>2229.1342500000001</v>
      </c>
      <c r="N13" s="94">
        <f t="shared" si="4"/>
        <v>2557.0476750000003</v>
      </c>
      <c r="O13" s="94">
        <f t="shared" si="4"/>
        <v>2960.2524425000006</v>
      </c>
      <c r="P13" s="94">
        <f t="shared" si="4"/>
        <v>3446.2776867500006</v>
      </c>
      <c r="Q13" s="44">
        <f t="shared" si="4"/>
        <v>4023.405455425001</v>
      </c>
    </row>
    <row r="14" spans="1:17" ht="13.15" customHeight="1" x14ac:dyDescent="0.2">
      <c r="B14" s="18" t="s">
        <v>21</v>
      </c>
      <c r="C14" s="91"/>
      <c r="D14" s="91"/>
      <c r="E14" s="85"/>
      <c r="F14" s="92"/>
      <c r="G14" s="95">
        <v>1000</v>
      </c>
      <c r="H14" s="91">
        <f>G14*H15</f>
        <v>1000</v>
      </c>
      <c r="I14" s="91">
        <f t="shared" ref="I14:P14" si="5">H14*I15</f>
        <v>1000</v>
      </c>
      <c r="J14" s="91">
        <f t="shared" si="5"/>
        <v>1000</v>
      </c>
      <c r="K14" s="91">
        <f t="shared" si="5"/>
        <v>1000</v>
      </c>
      <c r="L14" s="91">
        <f t="shared" si="5"/>
        <v>1000</v>
      </c>
      <c r="M14" s="91">
        <f t="shared" si="5"/>
        <v>1000</v>
      </c>
      <c r="N14" s="91">
        <f t="shared" si="5"/>
        <v>1000</v>
      </c>
      <c r="O14" s="91">
        <f t="shared" si="5"/>
        <v>1000</v>
      </c>
      <c r="P14" s="91">
        <f t="shared" si="5"/>
        <v>1000</v>
      </c>
      <c r="Q14" s="45">
        <f>P14*P15</f>
        <v>1000</v>
      </c>
    </row>
    <row r="15" spans="1:17" ht="13.15" customHeight="1" x14ac:dyDescent="0.2">
      <c r="B15" s="20" t="s">
        <v>6</v>
      </c>
      <c r="C15" s="91"/>
      <c r="D15" s="91"/>
      <c r="E15" s="85"/>
      <c r="F15" s="92"/>
      <c r="G15" s="95"/>
      <c r="H15" s="88">
        <v>1</v>
      </c>
      <c r="I15" s="88">
        <v>1</v>
      </c>
      <c r="J15" s="88">
        <v>1</v>
      </c>
      <c r="K15" s="88">
        <v>1</v>
      </c>
      <c r="L15" s="88">
        <v>1</v>
      </c>
      <c r="M15" s="88">
        <v>1</v>
      </c>
      <c r="N15" s="88">
        <v>1</v>
      </c>
      <c r="O15" s="88">
        <v>1</v>
      </c>
      <c r="P15" s="88">
        <v>1</v>
      </c>
      <c r="Q15" s="74">
        <v>1</v>
      </c>
    </row>
    <row r="16" spans="1:17" ht="13.15" customHeight="1" x14ac:dyDescent="0.2">
      <c r="B16" s="18" t="s">
        <v>15</v>
      </c>
      <c r="C16" s="91"/>
      <c r="D16" s="91"/>
      <c r="E16" s="85"/>
      <c r="F16" s="92"/>
      <c r="G16" s="96">
        <v>5</v>
      </c>
      <c r="H16" s="21"/>
      <c r="I16" s="21"/>
      <c r="J16" s="21"/>
      <c r="K16" s="21"/>
      <c r="L16" s="21"/>
      <c r="M16" s="21"/>
      <c r="N16" s="21"/>
      <c r="O16" s="21"/>
      <c r="P16" s="21"/>
      <c r="Q16" s="22"/>
    </row>
    <row r="17" spans="2:17" ht="13.15" customHeight="1" x14ac:dyDescent="0.2">
      <c r="B17" s="18" t="s">
        <v>16</v>
      </c>
      <c r="C17" s="91"/>
      <c r="D17" s="91"/>
      <c r="E17" s="85"/>
      <c r="F17" s="92"/>
      <c r="G17" s="98">
        <v>15</v>
      </c>
      <c r="H17" s="21"/>
      <c r="I17" s="21"/>
      <c r="J17" s="21"/>
      <c r="K17" s="21"/>
      <c r="L17" s="21"/>
      <c r="M17" s="21"/>
      <c r="N17" s="21"/>
      <c r="O17" s="21"/>
      <c r="P17" s="21"/>
      <c r="Q17" s="22"/>
    </row>
    <row r="18" spans="2:17" ht="13.15" customHeight="1" x14ac:dyDescent="0.2">
      <c r="B18" s="18" t="s">
        <v>20</v>
      </c>
      <c r="C18" s="91"/>
      <c r="D18" s="91"/>
      <c r="E18" s="85"/>
      <c r="F18" s="92"/>
      <c r="G18" s="89">
        <v>0.15</v>
      </c>
      <c r="H18" s="21"/>
      <c r="I18" s="21"/>
      <c r="J18" s="21"/>
      <c r="K18" s="21"/>
      <c r="L18" s="21"/>
      <c r="M18" s="21"/>
      <c r="N18" s="21"/>
      <c r="O18" s="21"/>
      <c r="P18" s="21"/>
      <c r="Q18" s="22"/>
    </row>
    <row r="19" spans="2:17" ht="13.15" customHeight="1" x14ac:dyDescent="0.2">
      <c r="B19" s="18" t="s">
        <v>17</v>
      </c>
      <c r="C19" s="97"/>
      <c r="D19" s="97"/>
      <c r="E19" s="85"/>
      <c r="F19" s="86"/>
      <c r="G19" s="89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2"/>
    </row>
    <row r="20" spans="2:17" ht="13.15" customHeight="1" x14ac:dyDescent="0.2">
      <c r="B20" s="23" t="s">
        <v>18</v>
      </c>
      <c r="C20" s="24"/>
      <c r="D20" s="24"/>
      <c r="E20" s="25"/>
      <c r="F20" s="26"/>
      <c r="G20" s="78">
        <v>0.05</v>
      </c>
      <c r="H20" s="27"/>
      <c r="I20" s="27"/>
      <c r="J20" s="27"/>
      <c r="K20" s="27"/>
      <c r="L20" s="27"/>
      <c r="M20" s="27"/>
      <c r="N20" s="27"/>
      <c r="O20" s="27"/>
      <c r="P20" s="27"/>
      <c r="Q20" s="28"/>
    </row>
    <row r="22" spans="2:17" ht="13.15" customHeight="1" x14ac:dyDescent="0.2">
      <c r="C22" s="10"/>
      <c r="D22" s="1"/>
      <c r="F22" s="6"/>
    </row>
    <row r="23" spans="2:17" ht="13.15" customHeight="1" x14ac:dyDescent="0.2">
      <c r="C23" s="10"/>
      <c r="D23" s="1"/>
      <c r="F23" s="2"/>
      <c r="G23" s="8"/>
      <c r="H23" s="17"/>
      <c r="I23" s="17"/>
      <c r="J23" s="17"/>
      <c r="K23" s="17"/>
      <c r="L23" s="17"/>
    </row>
    <row r="24" spans="2:17" s="3" customFormat="1" ht="13.15" customHeight="1" x14ac:dyDescent="0.2">
      <c r="B24" s="9"/>
      <c r="E24" s="5"/>
      <c r="G24" s="7"/>
      <c r="H24" s="7"/>
      <c r="I24" s="7"/>
      <c r="J24" s="7"/>
      <c r="K24" s="7"/>
      <c r="L24" s="7"/>
    </row>
    <row r="25" spans="2:17" ht="13.15" customHeight="1" x14ac:dyDescent="0.2">
      <c r="C25" s="1"/>
      <c r="D25" s="1"/>
      <c r="F25" s="6"/>
      <c r="H25" s="10"/>
      <c r="I25" s="10"/>
      <c r="J25" s="10"/>
      <c r="K25" s="10"/>
      <c r="L25" s="10"/>
    </row>
    <row r="26" spans="2:17" s="3" customFormat="1" ht="13.15" customHeight="1" x14ac:dyDescent="0.2">
      <c r="B26" s="46" t="s">
        <v>5</v>
      </c>
      <c r="C26" s="47"/>
      <c r="D26" s="47"/>
      <c r="E26" s="48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9"/>
    </row>
    <row r="27" spans="2:17" ht="13.15" customHeight="1" x14ac:dyDescent="0.2">
      <c r="B27" s="50" t="s">
        <v>0</v>
      </c>
      <c r="C27" s="51"/>
      <c r="D27" s="51"/>
      <c r="E27" s="52"/>
      <c r="F27" s="53"/>
      <c r="G27" s="54">
        <v>0</v>
      </c>
      <c r="H27" s="54">
        <f>+G27+1</f>
        <v>1</v>
      </c>
      <c r="I27" s="54">
        <f t="shared" ref="I27:P27" si="6">+H27+1</f>
        <v>2</v>
      </c>
      <c r="J27" s="54">
        <f t="shared" si="6"/>
        <v>3</v>
      </c>
      <c r="K27" s="54">
        <f t="shared" si="6"/>
        <v>4</v>
      </c>
      <c r="L27" s="54">
        <f t="shared" si="6"/>
        <v>5</v>
      </c>
      <c r="M27" s="54">
        <f t="shared" si="6"/>
        <v>6</v>
      </c>
      <c r="N27" s="54">
        <f t="shared" si="6"/>
        <v>7</v>
      </c>
      <c r="O27" s="54">
        <f t="shared" si="6"/>
        <v>8</v>
      </c>
      <c r="P27" s="54">
        <f t="shared" si="6"/>
        <v>9</v>
      </c>
      <c r="Q27" s="55" t="s">
        <v>14</v>
      </c>
    </row>
    <row r="28" spans="2:17" ht="13.15" customHeight="1" x14ac:dyDescent="0.2">
      <c r="B28" s="30" t="s">
        <v>11</v>
      </c>
      <c r="C28" s="21"/>
      <c r="D28" s="21"/>
      <c r="E28" s="29"/>
      <c r="F28" s="21"/>
      <c r="G28" s="68">
        <f>$G$16*G14/G12</f>
        <v>10</v>
      </c>
      <c r="H28" s="68">
        <f>$G$16*H14/H12</f>
        <v>117.64705882352941</v>
      </c>
      <c r="I28" s="68">
        <f t="shared" ref="I28:Q28" si="7">$G$16*I14/I12</f>
        <v>56.022408963585434</v>
      </c>
      <c r="J28" s="68">
        <f t="shared" si="7"/>
        <v>35.542918073573844</v>
      </c>
      <c r="K28" s="68">
        <f t="shared" si="7"/>
        <v>25.34950631836444</v>
      </c>
      <c r="L28" s="68">
        <f t="shared" si="7"/>
        <v>19.270291858205329</v>
      </c>
      <c r="M28" s="68">
        <f t="shared" si="7"/>
        <v>15.247927101490273</v>
      </c>
      <c r="N28" s="68">
        <f t="shared" si="7"/>
        <v>12.400647023599484</v>
      </c>
      <c r="O28" s="68">
        <f t="shared" si="7"/>
        <v>10.287531479389813</v>
      </c>
      <c r="P28" s="68">
        <f t="shared" si="7"/>
        <v>8.6635928322756985</v>
      </c>
      <c r="Q28" s="69">
        <f t="shared" si="7"/>
        <v>7.38181116264842</v>
      </c>
    </row>
    <row r="29" spans="2:17" ht="13.15" customHeight="1" x14ac:dyDescent="0.2">
      <c r="B29" s="31" t="s">
        <v>12</v>
      </c>
      <c r="C29" s="32"/>
      <c r="D29" s="32"/>
      <c r="E29" s="33"/>
      <c r="F29" s="32"/>
      <c r="G29" s="70">
        <f>$G$28*G12/G14</f>
        <v>5</v>
      </c>
      <c r="H29" s="71">
        <f>$G$28*H12/H14</f>
        <v>0.42499999999999999</v>
      </c>
      <c r="I29" s="70">
        <f>$G$28*I12/I14</f>
        <v>0.89249999999999996</v>
      </c>
      <c r="J29" s="70">
        <f t="shared" ref="J29:Q29" si="8">$G$28*J12/J14</f>
        <v>1.4067499999999997</v>
      </c>
      <c r="K29" s="70">
        <f t="shared" si="8"/>
        <v>1.9724250000000005</v>
      </c>
      <c r="L29" s="70">
        <f t="shared" si="8"/>
        <v>2.5946675000000008</v>
      </c>
      <c r="M29" s="70">
        <f t="shared" si="8"/>
        <v>3.2791342500000016</v>
      </c>
      <c r="N29" s="70">
        <f t="shared" si="8"/>
        <v>4.0320476750000029</v>
      </c>
      <c r="O29" s="70">
        <f t="shared" si="8"/>
        <v>4.8602524425000029</v>
      </c>
      <c r="P29" s="70">
        <f t="shared" si="8"/>
        <v>5.7712776867500031</v>
      </c>
      <c r="Q29" s="72">
        <f t="shared" si="8"/>
        <v>6.7734054554250038</v>
      </c>
    </row>
    <row r="30" spans="2:17" ht="13.15" customHeight="1" x14ac:dyDescent="0.2">
      <c r="B30" s="31" t="s">
        <v>13</v>
      </c>
      <c r="C30" s="32"/>
      <c r="D30" s="32"/>
      <c r="E30" s="33"/>
      <c r="F30" s="32"/>
      <c r="G30" s="70">
        <f>$G$17*G12/$G$14</f>
        <v>7.5</v>
      </c>
      <c r="H30" s="71">
        <f>$G$17*H12/H14</f>
        <v>0.63749999999999996</v>
      </c>
      <c r="I30" s="70">
        <f t="shared" ref="I30:Q30" si="9">$G$17*I12/I14</f>
        <v>1.3387500000000001</v>
      </c>
      <c r="J30" s="70">
        <f t="shared" si="9"/>
        <v>2.1101249999999996</v>
      </c>
      <c r="K30" s="70">
        <f t="shared" si="9"/>
        <v>2.9586375000000009</v>
      </c>
      <c r="L30" s="70">
        <f t="shared" si="9"/>
        <v>3.8920012500000016</v>
      </c>
      <c r="M30" s="70">
        <f t="shared" si="9"/>
        <v>4.9187013750000022</v>
      </c>
      <c r="N30" s="70">
        <f t="shared" si="9"/>
        <v>6.0480715125000035</v>
      </c>
      <c r="O30" s="70">
        <f t="shared" si="9"/>
        <v>7.290378663750003</v>
      </c>
      <c r="P30" s="70">
        <f t="shared" si="9"/>
        <v>8.6569165301250042</v>
      </c>
      <c r="Q30" s="72">
        <f t="shared" si="9"/>
        <v>10.160108183137506</v>
      </c>
    </row>
    <row r="31" spans="2:17" ht="13.15" customHeight="1" x14ac:dyDescent="0.2">
      <c r="B31" s="34" t="s">
        <v>19</v>
      </c>
      <c r="C31" s="35"/>
      <c r="D31" s="35"/>
      <c r="E31" s="36"/>
      <c r="F31" s="35"/>
      <c r="G31" s="37">
        <f>(G13+(H12-G13*G19)/(1+G19)^1+(I12-H13*G19)/(1+G19)^2+(J12-I13*G19)/(1+G19)^3+(K12-J13*G19)/(1+G19)^4+(L12-K13*G19)/(1+G19)^5+(M12-L13*G19)/(1+G19)^6+(N12-M13*G19)/(1+G19)^7+(O12-N13*G19)/(1+G19)^8+(P12-O13*G19)/(1+G19)^9+(Q12-P13*G19)/(1+G19)^10+((Q12-P13*G19)/(G19-G20))/(1+G19)^10)/G14</f>
        <v>4.0485187243860556</v>
      </c>
      <c r="H31" s="73"/>
      <c r="I31" s="73"/>
      <c r="J31" s="73"/>
      <c r="K31" s="73"/>
      <c r="L31" s="73"/>
      <c r="M31" s="73"/>
      <c r="N31" s="73"/>
      <c r="O31" s="38"/>
      <c r="P31" s="38"/>
      <c r="Q31" s="28"/>
    </row>
    <row r="32" spans="2:17" ht="13.15" customHeight="1" x14ac:dyDescent="0.2">
      <c r="C32" s="1"/>
      <c r="D32" s="2"/>
      <c r="F32" s="2"/>
      <c r="G32" s="13"/>
      <c r="M32" s="2"/>
      <c r="N32" s="2"/>
      <c r="O32" s="2"/>
      <c r="P32" s="2"/>
    </row>
    <row r="33" spans="1:16" s="3" customFormat="1" ht="13.15" customHeight="1" x14ac:dyDescent="0.2">
      <c r="B33" s="14"/>
      <c r="C33" s="14"/>
      <c r="D33" s="5"/>
      <c r="E33" s="5"/>
      <c r="F33" s="5"/>
      <c r="G33" s="15"/>
      <c r="I33" s="2"/>
      <c r="J33" s="2"/>
      <c r="K33" s="2"/>
      <c r="L33" s="2"/>
      <c r="M33" s="2"/>
      <c r="N33" s="5"/>
      <c r="O33" s="5"/>
      <c r="P33" s="5"/>
    </row>
    <row r="34" spans="1:16" ht="13.15" customHeight="1" x14ac:dyDescent="0.2">
      <c r="A34" s="2"/>
      <c r="B34" s="2"/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s="3" customFormat="1" ht="13.15" customHeight="1" x14ac:dyDescent="0.2">
      <c r="G35" s="2"/>
      <c r="H35" s="5"/>
      <c r="I35" s="2"/>
      <c r="J35" s="2"/>
      <c r="K35" s="2"/>
      <c r="L35" s="2"/>
      <c r="M35" s="2"/>
      <c r="N35" s="5"/>
      <c r="O35" s="5"/>
      <c r="P35" s="5"/>
    </row>
    <row r="36" spans="1:16" ht="13.15" customHeight="1" x14ac:dyDescent="0.2">
      <c r="B36" s="1"/>
      <c r="C36" s="1"/>
      <c r="D36" s="1"/>
      <c r="E36" s="1"/>
      <c r="G36" s="11"/>
      <c r="H36" s="2"/>
      <c r="I36" s="2"/>
      <c r="J36" s="2"/>
      <c r="K36" s="2"/>
      <c r="L36" s="2"/>
      <c r="M36" s="2"/>
      <c r="N36" s="2"/>
      <c r="O36" s="2"/>
      <c r="P36" s="2"/>
    </row>
    <row r="37" spans="1:16" ht="13.15" customHeight="1" x14ac:dyDescent="0.2">
      <c r="B37" s="1"/>
      <c r="C37" s="1"/>
      <c r="D37" s="5"/>
      <c r="E37" s="5"/>
      <c r="F37" s="5"/>
      <c r="G37" s="16"/>
      <c r="H37" s="2"/>
      <c r="I37" s="2"/>
      <c r="J37" s="2"/>
      <c r="K37" s="2"/>
      <c r="L37" s="2"/>
      <c r="M37" s="2"/>
      <c r="N37" s="2"/>
      <c r="O37" s="2"/>
      <c r="P37" s="2"/>
    </row>
    <row r="38" spans="1:16" ht="13.15" customHeight="1" x14ac:dyDescent="0.2">
      <c r="B38" s="1"/>
      <c r="C38" s="1"/>
      <c r="D38" s="1"/>
      <c r="E38" s="1"/>
      <c r="G38" s="11"/>
      <c r="H38" s="2"/>
      <c r="I38" s="2"/>
      <c r="J38" s="2"/>
      <c r="K38" s="2"/>
      <c r="L38" s="2"/>
      <c r="M38" s="2"/>
      <c r="N38" s="2"/>
      <c r="O38" s="2"/>
      <c r="P38" s="2"/>
    </row>
    <row r="39" spans="1:16" ht="13.15" customHeight="1" x14ac:dyDescent="0.2">
      <c r="B39" s="1"/>
      <c r="C39" s="1"/>
      <c r="D39" s="1"/>
      <c r="E39" s="1"/>
      <c r="G39" s="11"/>
      <c r="H39" s="2"/>
      <c r="I39" s="2"/>
      <c r="J39" s="2"/>
      <c r="K39" s="2"/>
      <c r="L39" s="2"/>
      <c r="M39" s="2"/>
      <c r="N39" s="2"/>
      <c r="O39" s="2"/>
      <c r="P39" s="2"/>
    </row>
    <row r="40" spans="1:16" ht="13.15" customHeight="1" x14ac:dyDescent="0.2">
      <c r="B40" s="3"/>
      <c r="C40" s="3"/>
      <c r="D40" s="3"/>
      <c r="E40" s="3"/>
      <c r="F40" s="3"/>
      <c r="G40" s="12"/>
      <c r="H40" s="2"/>
      <c r="I40" s="2"/>
      <c r="J40" s="2"/>
      <c r="K40" s="2"/>
      <c r="L40" s="2"/>
      <c r="M40" s="2"/>
      <c r="N40" s="2"/>
      <c r="O40" s="2"/>
      <c r="P40" s="2"/>
    </row>
    <row r="41" spans="1:16" ht="13.15" customHeight="1" x14ac:dyDescent="0.2">
      <c r="C41" s="1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3.15" customHeight="1" x14ac:dyDescent="0.2">
      <c r="B42" s="14"/>
      <c r="C42" s="14"/>
      <c r="D42" s="5"/>
      <c r="E42" s="5"/>
      <c r="F42" s="5"/>
      <c r="G42" s="15"/>
      <c r="H42" s="2"/>
      <c r="I42" s="2"/>
      <c r="J42" s="2"/>
      <c r="K42" s="2"/>
      <c r="L42" s="2"/>
      <c r="M42" s="2"/>
      <c r="N42" s="2"/>
      <c r="O42" s="2"/>
      <c r="P42" s="2"/>
    </row>
    <row r="43" spans="1:16" ht="13.15" customHeight="1" x14ac:dyDescent="0.2">
      <c r="B43" s="1"/>
      <c r="C43" s="1"/>
      <c r="D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3.15" customHeight="1" x14ac:dyDescent="0.2">
      <c r="B44" s="1"/>
      <c r="C44" s="1"/>
      <c r="D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3.15" customHeight="1" x14ac:dyDescent="0.2">
      <c r="B45" s="1"/>
      <c r="C45" s="1"/>
      <c r="D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3.15" customHeight="1" x14ac:dyDescent="0.2">
      <c r="B46" s="1"/>
      <c r="C46" s="1"/>
      <c r="D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3.15" customHeight="1" x14ac:dyDescent="0.2">
      <c r="B47" s="1"/>
      <c r="C47" s="1"/>
      <c r="D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3.15" customHeight="1" x14ac:dyDescent="0.2">
      <c r="B48" s="1"/>
      <c r="C48" s="1"/>
      <c r="D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3.15" customHeight="1" x14ac:dyDescent="0.2">
      <c r="B49" s="1"/>
      <c r="C49" s="1"/>
      <c r="D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3.15" customHeight="1" x14ac:dyDescent="0.2">
      <c r="B50" s="1"/>
      <c r="C50" s="1"/>
      <c r="D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3.15" customHeight="1" x14ac:dyDescent="0.2">
      <c r="B51" s="1"/>
      <c r="C51" s="1"/>
      <c r="D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3.15" customHeight="1" x14ac:dyDescent="0.2">
      <c r="B52" s="1"/>
      <c r="C52" s="1"/>
      <c r="D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3.15" customHeight="1" x14ac:dyDescent="0.2">
      <c r="B53" s="1"/>
      <c r="C53" s="1"/>
      <c r="D53" s="1"/>
    </row>
    <row r="54" spans="2:16" ht="13.15" customHeight="1" x14ac:dyDescent="0.2">
      <c r="B54" s="1"/>
      <c r="C54" s="1"/>
      <c r="D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- 10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2022-05-19T09:57:46Z</dcterms:created>
  <dcterms:modified xsi:type="dcterms:W3CDTF">2023-12-18T23:05:29Z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a7a1fb-3f48-4fd9-bce0-6283cfafd648_Enabled">
    <vt:lpwstr>true</vt:lpwstr>
  </property>
  <property fmtid="{D5CDD505-2E9C-101B-9397-08002B2CF9AE}" pid="3" name="MSIP_Label_ffa7a1fb-3f48-4fd9-bce0-6283cfafd648_SetDate">
    <vt:lpwstr>2023-10-22T23:41:38Z</vt:lpwstr>
  </property>
  <property fmtid="{D5CDD505-2E9C-101B-9397-08002B2CF9AE}" pid="4" name="MSIP_Label_ffa7a1fb-3f48-4fd9-bce0-6283cfafd648_Method">
    <vt:lpwstr>Standard</vt:lpwstr>
  </property>
  <property fmtid="{D5CDD505-2E9C-101B-9397-08002B2CF9AE}" pid="5" name="MSIP_Label_ffa7a1fb-3f48-4fd9-bce0-6283cfafd648_Name">
    <vt:lpwstr>defa4170-0d19-0005-0004-bc88714345d2</vt:lpwstr>
  </property>
  <property fmtid="{D5CDD505-2E9C-101B-9397-08002B2CF9AE}" pid="6" name="MSIP_Label_ffa7a1fb-3f48-4fd9-bce0-6283cfafd648_SiteId">
    <vt:lpwstr>fab6beb5-3604-42df-bddc-f4e9ddd654d5</vt:lpwstr>
  </property>
  <property fmtid="{D5CDD505-2E9C-101B-9397-08002B2CF9AE}" pid="7" name="MSIP_Label_ffa7a1fb-3f48-4fd9-bce0-6283cfafd648_ActionId">
    <vt:lpwstr>99ac2e9d-117d-4009-8f60-23ac397607b5</vt:lpwstr>
  </property>
  <property fmtid="{D5CDD505-2E9C-101B-9397-08002B2CF9AE}" pid="8" name="MSIP_Label_ffa7a1fb-3f48-4fd9-bce0-6283cfafd648_ContentBits">
    <vt:lpwstr>0</vt:lpwstr>
  </property>
</Properties>
</file>