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11c55ebafb70e7/Documents/College 21-22/Advanced Investments/Homeworks/"/>
    </mc:Choice>
  </mc:AlternateContent>
  <xr:revisionPtr revIDLastSave="3221" documentId="8_{A9FBB3FB-B942-DA4B-8431-4C2F3038B0C4}" xr6:coauthVersionLast="46" xr6:coauthVersionMax="47" xr10:uidLastSave="{6384537C-F4A4-4E8F-B13C-A45454F2203B}"/>
  <bookViews>
    <workbookView xWindow="-120" yWindow="-120" windowWidth="29040" windowHeight="15840" activeTab="5" xr2:uid="{1BD4CBEB-D0B5-4753-86D7-2D12CEE50938}"/>
  </bookViews>
  <sheets>
    <sheet name="Cover Page" sheetId="1" r:id="rId1"/>
    <sheet name="Table of Contents" sheetId="3" r:id="rId2"/>
    <sheet name="About" sheetId="2" r:id="rId3"/>
    <sheet name="Dashboard" sheetId="8" r:id="rId4"/>
    <sheet name="Instructions" sheetId="9" r:id="rId5"/>
    <sheet name="Portfolio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8" l="1"/>
  <c r="K23" i="8"/>
  <c r="K22" i="8"/>
  <c r="K21" i="8"/>
  <c r="K20" i="8"/>
  <c r="K19" i="8"/>
  <c r="M45" i="10"/>
  <c r="I40" i="10"/>
  <c r="I39" i="10"/>
  <c r="I38" i="10"/>
  <c r="I37" i="10"/>
  <c r="M40" i="10"/>
  <c r="I36" i="10"/>
  <c r="M20" i="10"/>
  <c r="K18" i="8"/>
  <c r="L11" i="10"/>
  <c r="M15" i="10"/>
  <c r="M30" i="10"/>
  <c r="M25" i="10"/>
  <c r="M35" i="10"/>
  <c r="L42" i="10"/>
  <c r="L43" i="10"/>
  <c r="L44" i="10"/>
  <c r="L45" i="10"/>
  <c r="L41" i="10"/>
  <c r="L37" i="10"/>
  <c r="L38" i="10"/>
  <c r="L39" i="10"/>
  <c r="L40" i="10"/>
  <c r="L36" i="10"/>
  <c r="L32" i="10"/>
  <c r="L33" i="10"/>
  <c r="L34" i="10"/>
  <c r="L35" i="10"/>
  <c r="L31" i="10"/>
  <c r="L27" i="10"/>
  <c r="L28" i="10"/>
  <c r="L29" i="10"/>
  <c r="L30" i="10"/>
  <c r="L26" i="10"/>
  <c r="L22" i="10"/>
  <c r="L23" i="10"/>
  <c r="L24" i="10"/>
  <c r="L25" i="10"/>
  <c r="L21" i="10"/>
  <c r="L17" i="10"/>
  <c r="L18" i="10"/>
  <c r="L19" i="10"/>
  <c r="L20" i="10"/>
  <c r="L16" i="10"/>
  <c r="L14" i="10" l="1"/>
  <c r="L15" i="10"/>
  <c r="L13" i="10"/>
  <c r="L12" i="10"/>
</calcChain>
</file>

<file path=xl/sharedStrings.xml><?xml version="1.0" encoding="utf-8"?>
<sst xmlns="http://schemas.openxmlformats.org/spreadsheetml/2006/main" count="132" uniqueCount="99">
  <si>
    <t>Summary</t>
  </si>
  <si>
    <t>Portfolio</t>
  </si>
  <si>
    <t>(LBUSTRUU) Bloomberg US Agg Total Return Value Unhedged USD</t>
  </si>
  <si>
    <t>As-of Date</t>
  </si>
  <si>
    <t>11/15/2021</t>
  </si>
  <si>
    <t>Capital</t>
  </si>
  <si>
    <t>Detail</t>
  </si>
  <si>
    <t/>
  </si>
  <si>
    <t>Dollars Spent in your portfolio</t>
  </si>
  <si>
    <t>Agency</t>
  </si>
  <si>
    <t>CMBS</t>
  </si>
  <si>
    <t>Corporate Bonds Issued by Financial Institutions</t>
  </si>
  <si>
    <t>MBS Passthrough</t>
  </si>
  <si>
    <t>Treasury</t>
  </si>
  <si>
    <t>Corporate Bonds Issued by Utility</t>
  </si>
  <si>
    <t>Weight</t>
  </si>
  <si>
    <t>Market Value</t>
  </si>
  <si>
    <t>Bucket/Segment</t>
  </si>
  <si>
    <t>Bloomberg Ticker</t>
  </si>
  <si>
    <t>CUSIP or identifier</t>
  </si>
  <si>
    <t>Price</t>
  </si>
  <si>
    <t>Par Amount</t>
  </si>
  <si>
    <t>Invoice Amount</t>
  </si>
  <si>
    <t>Amount for the Segment</t>
  </si>
  <si>
    <t>Actual Dollars Spent</t>
  </si>
  <si>
    <t>Corporates (Financial)</t>
  </si>
  <si>
    <t>Corporates (Industrial)</t>
  </si>
  <si>
    <t>Corporates (Utility)</t>
  </si>
  <si>
    <t>GS 0 7/8 05/09/2029 REGS Corp</t>
  </si>
  <si>
    <t>BS2666631</t>
  </si>
  <si>
    <t>172967NB3</t>
  </si>
  <si>
    <t>C 4.15 PERP Corp</t>
  </si>
  <si>
    <t>14040HCH6</t>
  </si>
  <si>
    <t>COF 1.878 11/02/27 Corp</t>
  </si>
  <si>
    <t>MS 1.102 04/29/33 Corp</t>
  </si>
  <si>
    <t>BHF 4.7 06/22/47 Corp</t>
  </si>
  <si>
    <t>10922NAF0</t>
  </si>
  <si>
    <t>BS1444345</t>
  </si>
  <si>
    <t>GE 4.35 05/01/50 Corp</t>
  </si>
  <si>
    <t>RTX 3.03 03/15/52 Corp</t>
  </si>
  <si>
    <t>369604BY8</t>
  </si>
  <si>
    <t>75513ECP4</t>
  </si>
  <si>
    <t>BA 2.196 02/04/26 Corp</t>
  </si>
  <si>
    <t>097023DG7</t>
  </si>
  <si>
    <t>LMT 3.55 01/15/26 Corp</t>
  </si>
  <si>
    <t>539830BH1</t>
  </si>
  <si>
    <t>TWI 7 04/30/28 Corp</t>
  </si>
  <si>
    <t>88830MAM4</t>
  </si>
  <si>
    <t>3133ENDR8</t>
  </si>
  <si>
    <t>FFCB 0.4 11/09/23 Corp</t>
  </si>
  <si>
    <t>FNMA 6 5/8 11/15/30 Corp</t>
  </si>
  <si>
    <t>31359MGK3</t>
  </si>
  <si>
    <t>FHLB 3 1/4 11/16/28 Corp</t>
  </si>
  <si>
    <t>3130AFFX0</t>
  </si>
  <si>
    <t>TVA 1 1/2 09/15/31 Corp</t>
  </si>
  <si>
    <t>880591EX6</t>
  </si>
  <si>
    <t>FNMA 6 1/4 05/15/29 Corp</t>
  </si>
  <si>
    <t>31359MEU3</t>
  </si>
  <si>
    <t>FN MA4503 Mtge</t>
  </si>
  <si>
    <t>31418EAD2</t>
  </si>
  <si>
    <t>FR RB5138 Mtge</t>
  </si>
  <si>
    <t>3133KYV71</t>
  </si>
  <si>
    <t>FR SD8183 Mtge</t>
  </si>
  <si>
    <t>3132DWCU5</t>
  </si>
  <si>
    <t>FN MA4467 Mtge</t>
  </si>
  <si>
    <t>31418D6D9</t>
  </si>
  <si>
    <t>FR ZT0542 Mtge</t>
  </si>
  <si>
    <t>3132ACS76</t>
  </si>
  <si>
    <t>FNA 2021-M14 A1 Mtge</t>
  </si>
  <si>
    <t>3136BHSH3</t>
  </si>
  <si>
    <t>GNR 2021-141 AD Mtge</t>
  </si>
  <si>
    <t>38381DA42</t>
  </si>
  <si>
    <t>FHMS K744 A1 Mtge</t>
  </si>
  <si>
    <t>3137H1Z25</t>
  </si>
  <si>
    <t>FREMF 2021-K130 A1 Mtge</t>
  </si>
  <si>
    <t>30321VAA8</t>
  </si>
  <si>
    <t>ECMFH MTEB A Mtge</t>
  </si>
  <si>
    <t>29508NAY1</t>
  </si>
  <si>
    <t>T 1 1/4 08/15/31 Govt</t>
  </si>
  <si>
    <t>91282CCS8</t>
  </si>
  <si>
    <t>T 0 5/8 10/15/24 Govt</t>
  </si>
  <si>
    <t>91282CDB4</t>
  </si>
  <si>
    <t>T 1 3/8 10/31/28 Govt</t>
  </si>
  <si>
    <t>91282CDF5</t>
  </si>
  <si>
    <t>T 1 7/8 11/15/51 Govt</t>
  </si>
  <si>
    <t>912810TB4</t>
  </si>
  <si>
    <t>T 1 5/8 05/15/31 Govt</t>
  </si>
  <si>
    <t>91282CCB5</t>
  </si>
  <si>
    <t>EIX 5 PERP Corp</t>
  </si>
  <si>
    <t>281020AT4</t>
  </si>
  <si>
    <t>AEP 3 7/8 02/15/62 Corp</t>
  </si>
  <si>
    <t>025537AU5</t>
  </si>
  <si>
    <t>341081GE1</t>
  </si>
  <si>
    <t>NEE 2 7/8 12/04/51 Corp</t>
  </si>
  <si>
    <t>PEG 0.841 11/08/23 Corp</t>
  </si>
  <si>
    <t>744573AT3</t>
  </si>
  <si>
    <t>D 2.3 11/15/31 Corp</t>
  </si>
  <si>
    <t>927804GE8</t>
  </si>
  <si>
    <t>Corporate Bonds Issued by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</si>
</sst>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00"/>
    <numFmt numFmtId="166" formatCode="0.0000%"/>
    <numFmt numFmtId="167" formatCode="0.0000"/>
    <numFmt numFmtId="168" formatCode="0.000%"/>
    <numFmt numFmtId="169" formatCode="0.00000%"/>
    <numFmt numFmtId="170" formatCode="0.00000"/>
    <numFmt numFmtId="172" formatCode="_(* #,##0.000_);_(* \(#,##0.000\);_(* &quot;-&quot;??_);_(@_)"/>
  </numFmts>
  <fonts count="23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52B9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7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14" fontId="4" fillId="3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14" fontId="2" fillId="3" borderId="0" xfId="0" applyNumberFormat="1" applyFont="1" applyFill="1" applyAlignment="1">
      <alignment horizontal="right" vertical="center" wrapText="1"/>
    </xf>
    <xf numFmtId="3" fontId="2" fillId="3" borderId="0" xfId="0" applyNumberFormat="1" applyFont="1" applyFill="1" applyAlignment="1">
      <alignment horizontal="right" vertical="center" wrapText="1"/>
    </xf>
    <xf numFmtId="44" fontId="6" fillId="3" borderId="0" xfId="1" applyFont="1" applyFill="1" applyBorder="1"/>
    <xf numFmtId="0" fontId="10" fillId="3" borderId="0" xfId="0" applyFont="1" applyFill="1"/>
    <xf numFmtId="0" fontId="6" fillId="3" borderId="0" xfId="0" applyFont="1" applyFill="1" applyBorder="1"/>
    <xf numFmtId="0" fontId="10" fillId="3" borderId="0" xfId="0" applyFont="1" applyFill="1" applyBorder="1"/>
    <xf numFmtId="0" fontId="7" fillId="3" borderId="0" xfId="0" applyFont="1" applyFill="1" applyBorder="1"/>
    <xf numFmtId="0" fontId="7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left"/>
    </xf>
    <xf numFmtId="168" fontId="6" fillId="3" borderId="0" xfId="2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/>
    <xf numFmtId="0" fontId="10" fillId="3" borderId="0" xfId="0" applyFont="1" applyFill="1" applyBorder="1" applyAlignment="1"/>
    <xf numFmtId="168" fontId="6" fillId="3" borderId="0" xfId="2" applyNumberFormat="1" applyFont="1" applyFill="1" applyBorder="1" applyAlignment="1">
      <alignment horizontal="left"/>
    </xf>
    <xf numFmtId="41" fontId="6" fillId="3" borderId="0" xfId="3" applyFont="1" applyFill="1" applyBorder="1"/>
    <xf numFmtId="1" fontId="6" fillId="3" borderId="0" xfId="0" applyNumberFormat="1" applyFont="1" applyFill="1" applyBorder="1" applyAlignment="1">
      <alignment horizontal="left"/>
    </xf>
    <xf numFmtId="168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14" fontId="6" fillId="3" borderId="0" xfId="0" applyNumberFormat="1" applyFont="1" applyFill="1" applyBorder="1" applyAlignment="1">
      <alignment horizontal="left"/>
    </xf>
    <xf numFmtId="10" fontId="6" fillId="3" borderId="0" xfId="2" applyNumberFormat="1" applyFont="1" applyFill="1" applyBorder="1" applyAlignment="1">
      <alignment horizontal="left"/>
    </xf>
    <xf numFmtId="169" fontId="6" fillId="3" borderId="0" xfId="0" applyNumberFormat="1" applyFont="1" applyFill="1" applyBorder="1" applyAlignment="1">
      <alignment horizontal="left"/>
    </xf>
    <xf numFmtId="43" fontId="6" fillId="3" borderId="0" xfId="0" applyNumberFormat="1" applyFont="1" applyFill="1" applyBorder="1" applyAlignment="1">
      <alignment horizontal="left"/>
    </xf>
    <xf numFmtId="44" fontId="6" fillId="3" borderId="0" xfId="0" applyNumberFormat="1" applyFont="1" applyFill="1" applyBorder="1"/>
    <xf numFmtId="0" fontId="7" fillId="3" borderId="0" xfId="0" applyFont="1" applyFill="1" applyBorder="1" applyAlignment="1">
      <alignment horizontal="right"/>
    </xf>
    <xf numFmtId="10" fontId="6" fillId="3" borderId="0" xfId="0" applyNumberFormat="1" applyFont="1" applyFill="1" applyBorder="1"/>
    <xf numFmtId="10" fontId="6" fillId="3" borderId="0" xfId="0" applyNumberFormat="1" applyFont="1" applyFill="1" applyBorder="1" applyAlignment="1">
      <alignment horizontal="right"/>
    </xf>
    <xf numFmtId="0" fontId="6" fillId="3" borderId="0" xfId="0" quotePrefix="1" applyFont="1" applyFill="1" applyBorder="1" applyAlignment="1">
      <alignment horizontal="right"/>
    </xf>
    <xf numFmtId="0" fontId="0" fillId="3" borderId="0" xfId="0" applyFill="1" applyBorder="1"/>
    <xf numFmtId="0" fontId="11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horizontal="center" vertical="center"/>
    </xf>
    <xf numFmtId="0" fontId="19" fillId="3" borderId="0" xfId="0" applyFont="1" applyFill="1"/>
    <xf numFmtId="0" fontId="20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right" vertical="center" wrapText="1"/>
    </xf>
    <xf numFmtId="14" fontId="20" fillId="3" borderId="0" xfId="0" applyNumberFormat="1" applyFont="1" applyFill="1" applyAlignment="1">
      <alignment horizontal="right" vertical="center" wrapText="1"/>
    </xf>
    <xf numFmtId="3" fontId="20" fillId="3" borderId="0" xfId="0" applyNumberFormat="1" applyFont="1" applyFill="1" applyAlignment="1">
      <alignment horizontal="right" vertical="center" wrapText="1"/>
    </xf>
    <xf numFmtId="0" fontId="19" fillId="3" borderId="0" xfId="0" applyFont="1" applyFill="1" applyBorder="1"/>
    <xf numFmtId="0" fontId="20" fillId="3" borderId="0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right" vertical="center" wrapText="1"/>
    </xf>
    <xf numFmtId="14" fontId="20" fillId="3" borderId="0" xfId="0" applyNumberFormat="1" applyFont="1" applyFill="1" applyBorder="1" applyAlignment="1">
      <alignment horizontal="right" vertical="center" wrapText="1"/>
    </xf>
    <xf numFmtId="164" fontId="20" fillId="3" borderId="0" xfId="0" applyNumberFormat="1" applyFont="1" applyFill="1" applyBorder="1" applyAlignment="1">
      <alignment horizontal="right" vertical="center" wrapText="1"/>
    </xf>
    <xf numFmtId="3" fontId="20" fillId="3" borderId="0" xfId="0" applyNumberFormat="1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 indent="5"/>
    </xf>
    <xf numFmtId="0" fontId="21" fillId="3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right"/>
    </xf>
    <xf numFmtId="10" fontId="22" fillId="3" borderId="0" xfId="0" applyNumberFormat="1" applyFont="1" applyFill="1" applyBorder="1" applyAlignment="1">
      <alignment horizontal="right"/>
    </xf>
    <xf numFmtId="168" fontId="6" fillId="3" borderId="0" xfId="0" applyNumberFormat="1" applyFont="1" applyFill="1" applyBorder="1"/>
    <xf numFmtId="0" fontId="6" fillId="3" borderId="0" xfId="0" applyNumberFormat="1" applyFont="1" applyFill="1" applyBorder="1" applyAlignment="1">
      <alignment horizontal="right" vertical="center"/>
    </xf>
    <xf numFmtId="170" fontId="6" fillId="3" borderId="0" xfId="0" applyNumberFormat="1" applyFont="1" applyFill="1" applyBorder="1"/>
    <xf numFmtId="166" fontId="6" fillId="3" borderId="0" xfId="2" applyNumberFormat="1" applyFont="1" applyFill="1" applyBorder="1" applyAlignment="1">
      <alignment horizontal="left" vertical="center"/>
    </xf>
    <xf numFmtId="167" fontId="6" fillId="3" borderId="0" xfId="0" applyNumberFormat="1" applyFont="1" applyFill="1" applyBorder="1"/>
    <xf numFmtId="14" fontId="6" fillId="3" borderId="0" xfId="0" applyNumberFormat="1" applyFont="1" applyFill="1" applyBorder="1"/>
    <xf numFmtId="168" fontId="6" fillId="3" borderId="0" xfId="2" applyNumberFormat="1" applyFont="1" applyFill="1" applyBorder="1"/>
    <xf numFmtId="10" fontId="6" fillId="3" borderId="0" xfId="2" applyNumberFormat="1" applyFont="1" applyFill="1" applyBorder="1"/>
    <xf numFmtId="41" fontId="6" fillId="3" borderId="0" xfId="3" applyFont="1" applyFill="1" applyBorder="1" applyAlignment="1">
      <alignment horizontal="left"/>
    </xf>
    <xf numFmtId="44" fontId="6" fillId="3" borderId="0" xfId="0" applyNumberFormat="1" applyFont="1" applyFill="1" applyBorder="1" applyAlignment="1">
      <alignment horizontal="left"/>
    </xf>
    <xf numFmtId="10" fontId="6" fillId="3" borderId="0" xfId="0" applyNumberFormat="1" applyFont="1" applyFill="1" applyBorder="1" applyAlignment="1">
      <alignment horizontal="left"/>
    </xf>
    <xf numFmtId="9" fontId="7" fillId="3" borderId="0" xfId="0" applyNumberFormat="1" applyFont="1" applyFill="1" applyBorder="1" applyAlignment="1">
      <alignment horizontal="right"/>
    </xf>
    <xf numFmtId="167" fontId="6" fillId="3" borderId="0" xfId="0" applyNumberFormat="1" applyFont="1" applyFill="1" applyBorder="1" applyAlignment="1">
      <alignment horizontal="right"/>
    </xf>
    <xf numFmtId="14" fontId="7" fillId="3" borderId="0" xfId="0" applyNumberFormat="1" applyFont="1" applyFill="1" applyBorder="1" applyAlignment="1">
      <alignment horizontal="left"/>
    </xf>
    <xf numFmtId="9" fontId="6" fillId="3" borderId="0" xfId="0" applyNumberFormat="1" applyFont="1" applyFill="1" applyBorder="1" applyAlignment="1">
      <alignment horizontal="right"/>
    </xf>
    <xf numFmtId="44" fontId="7" fillId="3" borderId="0" xfId="0" applyNumberFormat="1" applyFont="1" applyFill="1" applyBorder="1"/>
    <xf numFmtId="44" fontId="7" fillId="3" borderId="0" xfId="1" applyFont="1" applyFill="1" applyBorder="1"/>
    <xf numFmtId="9" fontId="6" fillId="3" borderId="0" xfId="0" applyNumberFormat="1" applyFont="1" applyFill="1" applyBorder="1"/>
    <xf numFmtId="0" fontId="6" fillId="3" borderId="0" xfId="2" applyNumberFormat="1" applyFont="1" applyFill="1" applyBorder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/>
    <xf numFmtId="166" fontId="6" fillId="3" borderId="0" xfId="0" applyNumberFormat="1" applyFont="1" applyFill="1" applyBorder="1"/>
    <xf numFmtId="9" fontId="7" fillId="3" borderId="0" xfId="0" applyNumberFormat="1" applyFont="1" applyFill="1" applyBorder="1"/>
    <xf numFmtId="167" fontId="6" fillId="3" borderId="0" xfId="2" applyNumberFormat="1" applyFont="1" applyFill="1" applyBorder="1"/>
    <xf numFmtId="0" fontId="12" fillId="3" borderId="0" xfId="0" applyFont="1" applyFill="1" applyBorder="1" applyAlignment="1">
      <alignment vertical="center" wrapText="1"/>
    </xf>
    <xf numFmtId="0" fontId="0" fillId="3" borderId="0" xfId="0" applyFont="1" applyFill="1" applyBorder="1"/>
    <xf numFmtId="0" fontId="15" fillId="3" borderId="0" xfId="0" applyFont="1" applyFill="1" applyBorder="1" applyAlignment="1">
      <alignment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vertical="center" wrapText="1"/>
    </xf>
    <xf numFmtId="167" fontId="14" fillId="3" borderId="0" xfId="0" applyNumberFormat="1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6" fillId="3" borderId="0" xfId="0" applyFont="1" applyFill="1" applyBorder="1"/>
    <xf numFmtId="167" fontId="18" fillId="3" borderId="0" xfId="0" applyNumberFormat="1" applyFont="1" applyFill="1" applyBorder="1"/>
    <xf numFmtId="9" fontId="17" fillId="3" borderId="0" xfId="0" applyNumberFormat="1" applyFont="1" applyFill="1" applyBorder="1" applyAlignment="1">
      <alignment horizontal="right"/>
    </xf>
    <xf numFmtId="9" fontId="17" fillId="3" borderId="0" xfId="0" applyNumberFormat="1" applyFont="1" applyFill="1" applyBorder="1"/>
    <xf numFmtId="167" fontId="14" fillId="3" borderId="0" xfId="0" applyNumberFormat="1" applyFont="1" applyFill="1" applyBorder="1" applyAlignment="1">
      <alignment horizontal="right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166" fontId="9" fillId="3" borderId="0" xfId="0" applyNumberFormat="1" applyFont="1" applyFill="1" applyBorder="1"/>
    <xf numFmtId="0" fontId="13" fillId="3" borderId="0" xfId="0" applyFont="1" applyFill="1" applyBorder="1" applyAlignment="1">
      <alignment vertical="center" wrapText="1"/>
    </xf>
    <xf numFmtId="44" fontId="9" fillId="3" borderId="0" xfId="0" applyNumberFormat="1" applyFont="1" applyFill="1" applyBorder="1"/>
    <xf numFmtId="0" fontId="8" fillId="3" borderId="0" xfId="0" applyFont="1" applyFill="1" applyBorder="1" applyAlignment="1"/>
    <xf numFmtId="0" fontId="17" fillId="3" borderId="0" xfId="0" applyFont="1" applyFill="1" applyBorder="1" applyAlignment="1"/>
    <xf numFmtId="41" fontId="18" fillId="3" borderId="0" xfId="3" applyFont="1" applyFill="1" applyBorder="1" applyAlignment="1"/>
    <xf numFmtId="1" fontId="18" fillId="3" borderId="0" xfId="0" applyNumberFormat="1" applyFont="1" applyFill="1" applyBorder="1" applyAlignment="1"/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4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44" fontId="6" fillId="3" borderId="0" xfId="1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10" fontId="6" fillId="3" borderId="0" xfId="0" applyNumberFormat="1" applyFont="1" applyFill="1" applyBorder="1" applyAlignment="1">
      <alignment horizontal="right"/>
    </xf>
    <xf numFmtId="0" fontId="12" fillId="4" borderId="0" xfId="0" applyFont="1" applyFill="1" applyBorder="1" applyAlignment="1">
      <alignment vertical="center"/>
    </xf>
    <xf numFmtId="0" fontId="18" fillId="4" borderId="0" xfId="0" applyFont="1" applyFill="1" applyBorder="1" applyAlignment="1"/>
    <xf numFmtId="0" fontId="0" fillId="4" borderId="0" xfId="0" applyFill="1" applyBorder="1" applyAlignment="1"/>
    <xf numFmtId="0" fontId="15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/>
    <xf numFmtId="0" fontId="6" fillId="4" borderId="0" xfId="0" applyFont="1" applyFill="1" applyBorder="1" applyAlignment="1">
      <alignment horizontal="right" vertical="center"/>
    </xf>
    <xf numFmtId="44" fontId="6" fillId="4" borderId="0" xfId="1" applyFont="1" applyFill="1" applyBorder="1" applyAlignment="1">
      <alignment vertical="center"/>
    </xf>
    <xf numFmtId="0" fontId="7" fillId="4" borderId="4" xfId="0" applyFont="1" applyFill="1" applyBorder="1" applyAlignment="1"/>
    <xf numFmtId="0" fontId="0" fillId="4" borderId="4" xfId="0" applyFont="1" applyFill="1" applyBorder="1" applyAlignment="1"/>
    <xf numFmtId="0" fontId="7" fillId="4" borderId="4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43" fontId="10" fillId="3" borderId="0" xfId="0" applyNumberFormat="1" applyFont="1" applyFill="1" applyBorder="1" applyAlignment="1"/>
    <xf numFmtId="44" fontId="10" fillId="3" borderId="0" xfId="0" applyNumberFormat="1" applyFont="1" applyFill="1" applyBorder="1" applyAlignment="1"/>
    <xf numFmtId="44" fontId="6" fillId="4" borderId="0" xfId="0" applyNumberFormat="1" applyFont="1" applyFill="1" applyBorder="1" applyAlignment="1"/>
    <xf numFmtId="43" fontId="10" fillId="3" borderId="0" xfId="0" applyNumberFormat="1" applyFont="1" applyFill="1"/>
    <xf numFmtId="44" fontId="6" fillId="4" borderId="0" xfId="1" applyFont="1" applyFill="1" applyBorder="1" applyAlignment="1"/>
    <xf numFmtId="0" fontId="6" fillId="4" borderId="0" xfId="0" applyFont="1" applyFill="1" applyBorder="1" applyAlignment="1">
      <alignment horizontal="left"/>
    </xf>
    <xf numFmtId="172" fontId="10" fillId="3" borderId="0" xfId="0" applyNumberFormat="1" applyFont="1" applyFill="1" applyBorder="1" applyAlignment="1"/>
    <xf numFmtId="0" fontId="0" fillId="4" borderId="5" xfId="0" applyFill="1" applyBorder="1"/>
    <xf numFmtId="0" fontId="15" fillId="4" borderId="5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horizontal="center"/>
    </xf>
    <xf numFmtId="0" fontId="8" fillId="4" borderId="5" xfId="0" applyFont="1" applyFill="1" applyBorder="1"/>
    <xf numFmtId="44" fontId="9" fillId="4" borderId="5" xfId="0" applyNumberFormat="1" applyFont="1" applyFill="1" applyBorder="1"/>
    <xf numFmtId="44" fontId="9" fillId="4" borderId="8" xfId="0" applyNumberFormat="1" applyFont="1" applyFill="1" applyBorder="1"/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  <xf numFmtId="10" fontId="6" fillId="3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right"/>
    </xf>
    <xf numFmtId="44" fontId="6" fillId="3" borderId="0" xfId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right"/>
    </xf>
    <xf numFmtId="9" fontId="6" fillId="3" borderId="0" xfId="0" applyNumberFormat="1" applyFont="1" applyFill="1" applyBorder="1" applyAlignment="1">
      <alignment horizontal="right"/>
    </xf>
    <xf numFmtId="44" fontId="10" fillId="3" borderId="0" xfId="0" applyNumberFormat="1" applyFont="1" applyFill="1" applyBorder="1"/>
    <xf numFmtId="4" fontId="6" fillId="4" borderId="0" xfId="0" applyNumberFormat="1" applyFont="1" applyFill="1" applyBorder="1" applyAlignment="1">
      <alignment vertical="center"/>
    </xf>
    <xf numFmtId="4" fontId="6" fillId="4" borderId="7" xfId="0" applyNumberFormat="1" applyFont="1" applyFill="1" applyBorder="1" applyAlignment="1">
      <alignment vertical="center"/>
    </xf>
    <xf numFmtId="44" fontId="6" fillId="4" borderId="7" xfId="1" applyFont="1" applyFill="1" applyBorder="1" applyAlignment="1">
      <alignment vertical="center"/>
    </xf>
    <xf numFmtId="44" fontId="0" fillId="3" borderId="0" xfId="0" applyNumberFormat="1" applyFill="1" applyBorder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3" xfId="0" applyFont="1" applyFill="1" applyBorder="1" applyAlignment="1"/>
    <xf numFmtId="0" fontId="6" fillId="4" borderId="4" xfId="0" applyFont="1" applyFill="1" applyBorder="1" applyAlignment="1"/>
    <xf numFmtId="0" fontId="6" fillId="4" borderId="5" xfId="0" applyFont="1" applyFill="1" applyBorder="1" applyAlignment="1"/>
    <xf numFmtId="44" fontId="6" fillId="4" borderId="5" xfId="0" applyNumberFormat="1" applyFont="1" applyFill="1" applyBorder="1" applyAlignment="1"/>
    <xf numFmtId="44" fontId="6" fillId="4" borderId="5" xfId="1" applyFont="1" applyFill="1" applyBorder="1" applyAlignment="1"/>
    <xf numFmtId="0" fontId="6" fillId="4" borderId="6" xfId="0" applyFont="1" applyFill="1" applyBorder="1" applyAlignment="1"/>
    <xf numFmtId="0" fontId="6" fillId="4" borderId="7" xfId="0" applyFont="1" applyFill="1" applyBorder="1" applyAlignment="1"/>
    <xf numFmtId="44" fontId="6" fillId="4" borderId="7" xfId="1" applyFont="1" applyFill="1" applyBorder="1" applyAlignment="1"/>
    <xf numFmtId="44" fontId="6" fillId="4" borderId="7" xfId="0" applyNumberFormat="1" applyFont="1" applyFill="1" applyBorder="1" applyAlignment="1"/>
    <xf numFmtId="44" fontId="6" fillId="4" borderId="8" xfId="0" applyNumberFormat="1" applyFont="1" applyFill="1" applyBorder="1" applyAlignment="1"/>
  </cellXfs>
  <cellStyles count="4">
    <cellStyle name="Comma [0]" xfId="3" builtinId="6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118EFF"/>
      <color rgb="FF920000"/>
      <color rgb="FF652B91"/>
      <color rgb="FF8A37E5"/>
      <color rgb="FF8B3DC9"/>
      <color rgb="FFFF3300"/>
      <color rgb="FF004E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able of Contents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About!A1"/><Relationship Id="rId2" Type="http://schemas.openxmlformats.org/officeDocument/2006/relationships/image" Target="../media/image1.png"/><Relationship Id="rId1" Type="http://schemas.openxmlformats.org/officeDocument/2006/relationships/hyperlink" Target="#'Cover Page'!A1"/><Relationship Id="rId6" Type="http://schemas.openxmlformats.org/officeDocument/2006/relationships/hyperlink" Target="#Portfolio!A1"/><Relationship Id="rId5" Type="http://schemas.openxmlformats.org/officeDocument/2006/relationships/hyperlink" Target="#Dashboard!A1"/><Relationship Id="rId4" Type="http://schemas.openxmlformats.org/officeDocument/2006/relationships/hyperlink" Target="#Instruction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7" Type="http://schemas.openxmlformats.org/officeDocument/2006/relationships/image" Target="../media/image3.png"/><Relationship Id="rId2" Type="http://schemas.openxmlformats.org/officeDocument/2006/relationships/hyperlink" Target="#'Table of Contents'!A1"/><Relationship Id="rId1" Type="http://schemas.openxmlformats.org/officeDocument/2006/relationships/image" Target="../media/image2.png"/><Relationship Id="rId6" Type="http://schemas.openxmlformats.org/officeDocument/2006/relationships/hyperlink" Target="https://www.linkedin.com/in/dtran421/" TargetMode="External"/><Relationship Id="rId5" Type="http://schemas.openxmlformats.org/officeDocument/2006/relationships/image" Target="../media/image1.png"/><Relationship Id="rId4" Type="http://schemas.openxmlformats.org/officeDocument/2006/relationships/hyperlink" Target="#'Cover Page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Cover Page'!A1"/><Relationship Id="rId1" Type="http://schemas.openxmlformats.org/officeDocument/2006/relationships/hyperlink" Target="#About!A1"/><Relationship Id="rId5" Type="http://schemas.openxmlformats.org/officeDocument/2006/relationships/hyperlink" Target="#Instructions!A1"/><Relationship Id="rId4" Type="http://schemas.openxmlformats.org/officeDocument/2006/relationships/hyperlink" Target="#'Table of Contents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Cover Page'!A1"/><Relationship Id="rId1" Type="http://schemas.openxmlformats.org/officeDocument/2006/relationships/hyperlink" Target="#Dashboard!A1"/><Relationship Id="rId5" Type="http://schemas.openxmlformats.org/officeDocument/2006/relationships/hyperlink" Target="#Portfolio!A1"/><Relationship Id="rId4" Type="http://schemas.openxmlformats.org/officeDocument/2006/relationships/hyperlink" Target="#'Table of Contents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Cover Page'!A1"/><Relationship Id="rId1" Type="http://schemas.openxmlformats.org/officeDocument/2006/relationships/hyperlink" Target="#Instructions!A1"/><Relationship Id="rId4" Type="http://schemas.openxmlformats.org/officeDocument/2006/relationships/hyperlink" Target="#'Table of Content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171451</xdr:colOff>
      <xdr:row>15</xdr:row>
      <xdr:rowOff>56933</xdr:rowOff>
    </xdr:from>
    <xdr:to>
      <xdr:col>15</xdr:col>
      <xdr:colOff>390525</xdr:colOff>
      <xdr:row>24</xdr:row>
      <xdr:rowOff>38317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623F77B-2207-4DDA-9E99-1124B980C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1" y="2914433"/>
          <a:ext cx="3267074" cy="1695884"/>
        </a:xfrm>
        <a:prstGeom prst="rect">
          <a:avLst/>
        </a:prstGeom>
      </xdr:spPr>
    </xdr:pic>
    <xdr:clientData/>
  </xdr:twoCellAnchor>
  <xdr:twoCellAnchor>
    <xdr:from>
      <xdr:col>3</xdr:col>
      <xdr:colOff>390524</xdr:colOff>
      <xdr:row>0</xdr:row>
      <xdr:rowOff>142874</xdr:rowOff>
    </xdr:from>
    <xdr:to>
      <xdr:col>21</xdr:col>
      <xdr:colOff>581026</xdr:colOff>
      <xdr:row>9</xdr:row>
      <xdr:rowOff>57149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9270BF8-7EB3-4769-BF95-671D248B321D}"/>
            </a:ext>
          </a:extLst>
        </xdr:cNvPr>
        <xdr:cNvSpPr txBox="1"/>
      </xdr:nvSpPr>
      <xdr:spPr>
        <a:xfrm>
          <a:off x="2219324" y="142874"/>
          <a:ext cx="11163302" cy="1628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600" b="1" u="none">
              <a:solidFill>
                <a:schemeClr val="bg1"/>
              </a:solidFill>
            </a:rPr>
            <a:t>Driftwood Investment Group</a:t>
          </a:r>
        </a:p>
      </xdr:txBody>
    </xdr:sp>
    <xdr:clientData/>
  </xdr:twoCellAnchor>
  <xdr:twoCellAnchor>
    <xdr:from>
      <xdr:col>4</xdr:col>
      <xdr:colOff>342900</xdr:colOff>
      <xdr:row>29</xdr:row>
      <xdr:rowOff>66675</xdr:rowOff>
    </xdr:from>
    <xdr:to>
      <xdr:col>21</xdr:col>
      <xdr:colOff>171451</xdr:colOff>
      <xdr:row>37</xdr:row>
      <xdr:rowOff>171450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43BB41C-8DE0-4937-9727-0E30E5F7F98F}"/>
            </a:ext>
          </a:extLst>
        </xdr:cNvPr>
        <xdr:cNvSpPr txBox="1"/>
      </xdr:nvSpPr>
      <xdr:spPr>
        <a:xfrm>
          <a:off x="2781300" y="5591175"/>
          <a:ext cx="10191751" cy="1628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000" i="1" u="none">
              <a:solidFill>
                <a:schemeClr val="bg1"/>
              </a:solidFill>
            </a:rPr>
            <a:t>The</a:t>
          </a:r>
          <a:r>
            <a:rPr lang="en-US" sz="4000" i="1" u="none" baseline="0">
              <a:solidFill>
                <a:schemeClr val="bg1"/>
              </a:solidFill>
            </a:rPr>
            <a:t> future is in our hands.</a:t>
          </a:r>
          <a:endParaRPr lang="en-US" sz="660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0</xdr:colOff>
      <xdr:row>1</xdr:row>
      <xdr:rowOff>9525</xdr:rowOff>
    </xdr:from>
    <xdr:to>
      <xdr:col>24</xdr:col>
      <xdr:colOff>344436</xdr:colOff>
      <xdr:row>7</xdr:row>
      <xdr:rowOff>47625</xdr:rowOff>
    </xdr:to>
    <xdr:sp macro="" textlink="">
      <xdr:nvSpPr>
        <xdr:cNvPr id="14" name="Rectangle: Folded Corner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9408B6-DC96-4D1C-B061-2625A159F7EC}"/>
            </a:ext>
          </a:extLst>
        </xdr:cNvPr>
        <xdr:cNvSpPr/>
      </xdr:nvSpPr>
      <xdr:spPr>
        <a:xfrm>
          <a:off x="14020800" y="200025"/>
          <a:ext cx="954036" cy="1181100"/>
        </a:xfrm>
        <a:prstGeom prst="foldedCorner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Table</a:t>
          </a:r>
          <a:r>
            <a:rPr lang="en-US" sz="1400" baseline="0">
              <a:solidFill>
                <a:schemeClr val="bg1"/>
              </a:solidFill>
            </a:rPr>
            <a:t> of Contents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66675</xdr:rowOff>
    </xdr:from>
    <xdr:to>
      <xdr:col>13</xdr:col>
      <xdr:colOff>390525</xdr:colOff>
      <xdr:row>4</xdr:row>
      <xdr:rowOff>11705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EC0F99-54AB-411A-9B01-B8B4EEB65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0" y="66675"/>
          <a:ext cx="1362075" cy="707030"/>
        </a:xfrm>
        <a:prstGeom prst="rect">
          <a:avLst/>
        </a:prstGeom>
        <a:solidFill>
          <a:srgbClr val="7030A0"/>
        </a:solidFill>
      </xdr:spPr>
    </xdr:pic>
    <xdr:clientData/>
  </xdr:twoCellAnchor>
  <xdr:twoCellAnchor>
    <xdr:from>
      <xdr:col>0</xdr:col>
      <xdr:colOff>161925</xdr:colOff>
      <xdr:row>0</xdr:row>
      <xdr:rowOff>133350</xdr:rowOff>
    </xdr:from>
    <xdr:to>
      <xdr:col>2</xdr:col>
      <xdr:colOff>409575</xdr:colOff>
      <xdr:row>3</xdr:row>
      <xdr:rowOff>123825</xdr:rowOff>
    </xdr:to>
    <xdr:sp macro="" textlink="">
      <xdr:nvSpPr>
        <xdr:cNvPr id="3" name="Arrow: Striped Righ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81369D-FE79-4A94-A6EE-E5201EF8D643}"/>
            </a:ext>
          </a:extLst>
        </xdr:cNvPr>
        <xdr:cNvSpPr/>
      </xdr:nvSpPr>
      <xdr:spPr>
        <a:xfrm flipH="1">
          <a:off x="161925" y="13335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Previous Page</a:t>
          </a:r>
        </a:p>
      </xdr:txBody>
    </xdr:sp>
    <xdr:clientData/>
  </xdr:twoCellAnchor>
  <xdr:twoCellAnchor>
    <xdr:from>
      <xdr:col>22</xdr:col>
      <xdr:colOff>123825</xdr:colOff>
      <xdr:row>0</xdr:row>
      <xdr:rowOff>85725</xdr:rowOff>
    </xdr:from>
    <xdr:to>
      <xdr:col>24</xdr:col>
      <xdr:colOff>371475</xdr:colOff>
      <xdr:row>3</xdr:row>
      <xdr:rowOff>76200</xdr:rowOff>
    </xdr:to>
    <xdr:sp macro="" textlink="">
      <xdr:nvSpPr>
        <xdr:cNvPr id="4" name="Arrow: Striped Right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4E1599-D646-4FE8-8DBA-45113C0E0CEA}"/>
            </a:ext>
          </a:extLst>
        </xdr:cNvPr>
        <xdr:cNvSpPr/>
      </xdr:nvSpPr>
      <xdr:spPr>
        <a:xfrm>
          <a:off x="13535025" y="85725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Next Page</a:t>
          </a:r>
        </a:p>
      </xdr:txBody>
    </xdr:sp>
    <xdr:clientData/>
  </xdr:twoCellAnchor>
  <xdr:twoCellAnchor>
    <xdr:from>
      <xdr:col>7</xdr:col>
      <xdr:colOff>304800</xdr:colOff>
      <xdr:row>4</xdr:row>
      <xdr:rowOff>19050</xdr:rowOff>
    </xdr:from>
    <xdr:to>
      <xdr:col>17</xdr:col>
      <xdr:colOff>333375</xdr:colOff>
      <xdr:row>7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5C186F-7635-459A-BBED-1FFFD277B09E}"/>
            </a:ext>
          </a:extLst>
        </xdr:cNvPr>
        <xdr:cNvSpPr txBox="1"/>
      </xdr:nvSpPr>
      <xdr:spPr>
        <a:xfrm>
          <a:off x="4572000" y="781050"/>
          <a:ext cx="612457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u="none">
              <a:solidFill>
                <a:schemeClr val="bg1"/>
              </a:solidFill>
            </a:rPr>
            <a:t>Table of Contents</a:t>
          </a:r>
        </a:p>
      </xdr:txBody>
    </xdr:sp>
    <xdr:clientData/>
  </xdr:twoCellAnchor>
  <xdr:twoCellAnchor>
    <xdr:from>
      <xdr:col>9</xdr:col>
      <xdr:colOff>171450</xdr:colOff>
      <xdr:row>8</xdr:row>
      <xdr:rowOff>19050</xdr:rowOff>
    </xdr:from>
    <xdr:to>
      <xdr:col>15</xdr:col>
      <xdr:colOff>438150</xdr:colOff>
      <xdr:row>10</xdr:row>
      <xdr:rowOff>180975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186FEF-FEF3-492C-ADD1-92FDFC25817C}"/>
            </a:ext>
          </a:extLst>
        </xdr:cNvPr>
        <xdr:cNvSpPr/>
      </xdr:nvSpPr>
      <xdr:spPr>
        <a:xfrm>
          <a:off x="5657850" y="1543050"/>
          <a:ext cx="3924300" cy="542925"/>
        </a:xfrm>
        <a:prstGeom prst="round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About</a:t>
          </a:r>
        </a:p>
      </xdr:txBody>
    </xdr:sp>
    <xdr:clientData/>
  </xdr:twoCellAnchor>
  <xdr:twoCellAnchor>
    <xdr:from>
      <xdr:col>9</xdr:col>
      <xdr:colOff>152400</xdr:colOff>
      <xdr:row>15</xdr:row>
      <xdr:rowOff>28575</xdr:rowOff>
    </xdr:from>
    <xdr:to>
      <xdr:col>15</xdr:col>
      <xdr:colOff>419100</xdr:colOff>
      <xdr:row>18</xdr:row>
      <xdr:rowOff>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C1F535-ED22-47DB-BF2F-2B1A9ED43889}"/>
            </a:ext>
          </a:extLst>
        </xdr:cNvPr>
        <xdr:cNvSpPr/>
      </xdr:nvSpPr>
      <xdr:spPr>
        <a:xfrm>
          <a:off x="5638800" y="2886075"/>
          <a:ext cx="3924300" cy="542925"/>
        </a:xfrm>
        <a:prstGeom prst="round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aseline="0"/>
            <a:t>Instructions</a:t>
          </a:r>
          <a:endParaRPr lang="en-US" sz="2000"/>
        </a:p>
      </xdr:txBody>
    </xdr:sp>
    <xdr:clientData/>
  </xdr:twoCellAnchor>
  <xdr:twoCellAnchor>
    <xdr:from>
      <xdr:col>9</xdr:col>
      <xdr:colOff>152400</xdr:colOff>
      <xdr:row>11</xdr:row>
      <xdr:rowOff>114300</xdr:rowOff>
    </xdr:from>
    <xdr:to>
      <xdr:col>15</xdr:col>
      <xdr:colOff>419100</xdr:colOff>
      <xdr:row>14</xdr:row>
      <xdr:rowOff>85725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EBACE3-2D3B-42D8-8245-22157E772F85}"/>
            </a:ext>
          </a:extLst>
        </xdr:cNvPr>
        <xdr:cNvSpPr/>
      </xdr:nvSpPr>
      <xdr:spPr>
        <a:xfrm>
          <a:off x="5638800" y="2209800"/>
          <a:ext cx="3924300" cy="542925"/>
        </a:xfrm>
        <a:prstGeom prst="round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Dashboard</a:t>
          </a:r>
        </a:p>
      </xdr:txBody>
    </xdr:sp>
    <xdr:clientData/>
  </xdr:twoCellAnchor>
  <xdr:twoCellAnchor>
    <xdr:from>
      <xdr:col>9</xdr:col>
      <xdr:colOff>161925</xdr:colOff>
      <xdr:row>18</xdr:row>
      <xdr:rowOff>152400</xdr:rowOff>
    </xdr:from>
    <xdr:to>
      <xdr:col>15</xdr:col>
      <xdr:colOff>428625</xdr:colOff>
      <xdr:row>21</xdr:row>
      <xdr:rowOff>123825</xdr:rowOff>
    </xdr:to>
    <xdr:sp macro="" textlink="">
      <xdr:nvSpPr>
        <xdr:cNvPr id="14" name="Rectangle: Rounded Corners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0DFBEE-BC8B-485B-B568-16145B624710}"/>
            </a:ext>
          </a:extLst>
        </xdr:cNvPr>
        <xdr:cNvSpPr/>
      </xdr:nvSpPr>
      <xdr:spPr>
        <a:xfrm>
          <a:off x="5648325" y="3581400"/>
          <a:ext cx="3924300" cy="542925"/>
        </a:xfrm>
        <a:prstGeom prst="round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Portfolio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140751</xdr:colOff>
      <xdr:row>16</xdr:row>
      <xdr:rowOff>1</xdr:rowOff>
    </xdr:from>
    <xdr:to>
      <xdr:col>7</xdr:col>
      <xdr:colOff>479122</xdr:colOff>
      <xdr:row>37</xdr:row>
      <xdr:rowOff>180979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B89310-9928-4C1F-A35E-04F8AE3D99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49" r="5827"/>
        <a:stretch/>
      </xdr:blipFill>
      <xdr:spPr>
        <a:xfrm rot="5400000">
          <a:off x="962398" y="3445554"/>
          <a:ext cx="4181478" cy="3386371"/>
        </a:xfrm>
        <a:prstGeom prst="roundRect">
          <a:avLst>
            <a:gd name="adj" fmla="val 8211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</xdr:col>
      <xdr:colOff>142874</xdr:colOff>
      <xdr:row>10</xdr:row>
      <xdr:rowOff>0</xdr:rowOff>
    </xdr:from>
    <xdr:to>
      <xdr:col>7</xdr:col>
      <xdr:colOff>476249</xdr:colOff>
      <xdr:row>17</xdr:row>
      <xdr:rowOff>38100</xdr:rowOff>
    </xdr:to>
    <xdr:sp macro="" textlink="">
      <xdr:nvSpPr>
        <xdr:cNvPr id="14" name="Rectangle: Top Corners Rounded 13">
          <a:extLst>
            <a:ext uri="{FF2B5EF4-FFF2-40B4-BE49-F238E27FC236}">
              <a16:creationId xmlns:a16="http://schemas.microsoft.com/office/drawing/2014/main" id="{94707971-14A5-4151-BEE3-B70428C8E0F7}"/>
            </a:ext>
          </a:extLst>
        </xdr:cNvPr>
        <xdr:cNvSpPr/>
      </xdr:nvSpPr>
      <xdr:spPr>
        <a:xfrm>
          <a:off x="1362074" y="1905000"/>
          <a:ext cx="3381375" cy="1371600"/>
        </a:xfrm>
        <a:prstGeom prst="round2Same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/>
            <a:t>Duke</a:t>
          </a:r>
          <a:r>
            <a:rPr lang="en-US" sz="4000" b="1" baseline="0"/>
            <a:t> Tran</a:t>
          </a:r>
        </a:p>
        <a:p>
          <a:pPr algn="ctr"/>
          <a:r>
            <a:rPr lang="en-US" sz="2400" baseline="0"/>
            <a:t>Class of 2023</a:t>
          </a:r>
          <a:endParaRPr lang="en-US" sz="2400"/>
        </a:p>
      </xdr:txBody>
    </xdr:sp>
    <xdr:clientData/>
  </xdr:twoCellAnchor>
  <xdr:twoCellAnchor>
    <xdr:from>
      <xdr:col>0</xdr:col>
      <xdr:colOff>180975</xdr:colOff>
      <xdr:row>0</xdr:row>
      <xdr:rowOff>104775</xdr:rowOff>
    </xdr:from>
    <xdr:to>
      <xdr:col>2</xdr:col>
      <xdr:colOff>428625</xdr:colOff>
      <xdr:row>3</xdr:row>
      <xdr:rowOff>95250</xdr:rowOff>
    </xdr:to>
    <xdr:sp macro="" textlink="">
      <xdr:nvSpPr>
        <xdr:cNvPr id="9" name="Arrow: Striped Right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96CF80-AA96-4280-8B10-CD950B4057BC}"/>
            </a:ext>
          </a:extLst>
        </xdr:cNvPr>
        <xdr:cNvSpPr/>
      </xdr:nvSpPr>
      <xdr:spPr>
        <a:xfrm flipH="1">
          <a:off x="180975" y="104775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Previous Page</a:t>
          </a:r>
        </a:p>
      </xdr:txBody>
    </xdr:sp>
    <xdr:clientData/>
  </xdr:twoCellAnchor>
  <xdr:twoCellAnchor>
    <xdr:from>
      <xdr:col>22</xdr:col>
      <xdr:colOff>104775</xdr:colOff>
      <xdr:row>0</xdr:row>
      <xdr:rowOff>95250</xdr:rowOff>
    </xdr:from>
    <xdr:to>
      <xdr:col>24</xdr:col>
      <xdr:colOff>352425</xdr:colOff>
      <xdr:row>3</xdr:row>
      <xdr:rowOff>85725</xdr:rowOff>
    </xdr:to>
    <xdr:sp macro="" textlink="">
      <xdr:nvSpPr>
        <xdr:cNvPr id="11" name="Arrow: Striped Right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8634B6-F894-4394-A3EB-47FC030016C7}"/>
            </a:ext>
          </a:extLst>
        </xdr:cNvPr>
        <xdr:cNvSpPr/>
      </xdr:nvSpPr>
      <xdr:spPr>
        <a:xfrm>
          <a:off x="13515975" y="9525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Next Page</a:t>
          </a:r>
        </a:p>
      </xdr:txBody>
    </xdr:sp>
    <xdr:clientData/>
  </xdr:twoCellAnchor>
  <xdr:twoCellAnchor editAs="oneCell">
    <xdr:from>
      <xdr:col>11</xdr:col>
      <xdr:colOff>276225</xdr:colOff>
      <xdr:row>0</xdr:row>
      <xdr:rowOff>66675</xdr:rowOff>
    </xdr:from>
    <xdr:to>
      <xdr:col>13</xdr:col>
      <xdr:colOff>419100</xdr:colOff>
      <xdr:row>4</xdr:row>
      <xdr:rowOff>11705</xdr:rowOff>
    </xdr:to>
    <xdr:pic>
      <xdr:nvPicPr>
        <xdr:cNvPr id="12" name="Pictur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C49ACD-44EE-4215-8A89-830E5EFCB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66675"/>
          <a:ext cx="1362075" cy="707030"/>
        </a:xfrm>
        <a:prstGeom prst="rect">
          <a:avLst/>
        </a:prstGeom>
        <a:solidFill>
          <a:srgbClr val="7030A0"/>
        </a:solidFill>
      </xdr:spPr>
    </xdr:pic>
    <xdr:clientData/>
  </xdr:twoCellAnchor>
  <xdr:twoCellAnchor>
    <xdr:from>
      <xdr:col>7</xdr:col>
      <xdr:colOff>333375</xdr:colOff>
      <xdr:row>4</xdr:row>
      <xdr:rowOff>28575</xdr:rowOff>
    </xdr:from>
    <xdr:to>
      <xdr:col>17</xdr:col>
      <xdr:colOff>361950</xdr:colOff>
      <xdr:row>7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AB1070-80CF-49E1-A823-8CEF41058967}"/>
            </a:ext>
          </a:extLst>
        </xdr:cNvPr>
        <xdr:cNvSpPr txBox="1"/>
      </xdr:nvSpPr>
      <xdr:spPr>
        <a:xfrm>
          <a:off x="4600575" y="790575"/>
          <a:ext cx="612457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u="none">
              <a:solidFill>
                <a:schemeClr val="bg1"/>
              </a:solidFill>
            </a:rPr>
            <a:t>About</a:t>
          </a:r>
        </a:p>
      </xdr:txBody>
    </xdr:sp>
    <xdr:clientData/>
  </xdr:twoCellAnchor>
  <xdr:twoCellAnchor>
    <xdr:from>
      <xdr:col>9</xdr:col>
      <xdr:colOff>0</xdr:colOff>
      <xdr:row>15</xdr:row>
      <xdr:rowOff>142875</xdr:rowOff>
    </xdr:from>
    <xdr:to>
      <xdr:col>12</xdr:col>
      <xdr:colOff>161925</xdr:colOff>
      <xdr:row>37</xdr:row>
      <xdr:rowOff>152400</xdr:rowOff>
    </xdr:to>
    <xdr:sp macro="" textlink="">
      <xdr:nvSpPr>
        <xdr:cNvPr id="17" name="Flowchart: Off-page Connector 16">
          <a:extLst>
            <a:ext uri="{FF2B5EF4-FFF2-40B4-BE49-F238E27FC236}">
              <a16:creationId xmlns:a16="http://schemas.microsoft.com/office/drawing/2014/main" id="{37F3F98B-EEA8-4A7C-B399-6B1FB4634882}"/>
            </a:ext>
          </a:extLst>
        </xdr:cNvPr>
        <xdr:cNvSpPr/>
      </xdr:nvSpPr>
      <xdr:spPr>
        <a:xfrm>
          <a:off x="5486400" y="3000375"/>
          <a:ext cx="1990725" cy="4200525"/>
        </a:xfrm>
        <a:prstGeom prst="flowChartOffpageConnector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1"/>
        </a:p>
        <a:p>
          <a:pPr algn="l"/>
          <a:r>
            <a:rPr lang="en-US" sz="1200" b="1"/>
            <a:t>University</a:t>
          </a:r>
          <a:r>
            <a:rPr lang="en-US" sz="1200"/>
            <a:t>:</a:t>
          </a:r>
          <a:r>
            <a:rPr lang="en-US" sz="1200" baseline="0"/>
            <a:t> College of William &amp; Mary</a:t>
          </a:r>
        </a:p>
        <a:p>
          <a:pPr algn="l"/>
          <a:endParaRPr lang="en-US" sz="1200" baseline="0"/>
        </a:p>
        <a:p>
          <a:pPr algn="l"/>
          <a:r>
            <a:rPr lang="en-US" sz="1200" b="1" baseline="0"/>
            <a:t>Class</a:t>
          </a:r>
          <a:r>
            <a:rPr lang="en-US" sz="1200" baseline="0"/>
            <a:t>: 2023 (Junior)</a:t>
          </a:r>
        </a:p>
        <a:p>
          <a:pPr algn="l"/>
          <a:endParaRPr lang="en-US" sz="1200" baseline="0"/>
        </a:p>
        <a:p>
          <a:pPr algn="l"/>
          <a:r>
            <a:rPr lang="en-US" sz="1200" b="1" baseline="0"/>
            <a:t>Major</a:t>
          </a:r>
          <a:r>
            <a:rPr lang="en-US" sz="1200" baseline="0"/>
            <a:t>: Computer Science</a:t>
          </a:r>
        </a:p>
        <a:p>
          <a:pPr algn="l"/>
          <a:endParaRPr lang="en-US" sz="1200" baseline="0"/>
        </a:p>
        <a:p>
          <a:pPr algn="l"/>
          <a:r>
            <a:rPr lang="en-US" sz="1200" b="1" baseline="0"/>
            <a:t>Minor</a:t>
          </a:r>
          <a:r>
            <a:rPr lang="en-US" sz="1200" baseline="0"/>
            <a:t>: Finance</a:t>
          </a:r>
          <a:endParaRPr lang="en-US" sz="1200"/>
        </a:p>
      </xdr:txBody>
    </xdr:sp>
    <xdr:clientData/>
  </xdr:twoCellAnchor>
  <xdr:twoCellAnchor>
    <xdr:from>
      <xdr:col>8</xdr:col>
      <xdr:colOff>609599</xdr:colOff>
      <xdr:row>13</xdr:row>
      <xdr:rowOff>123825</xdr:rowOff>
    </xdr:from>
    <xdr:to>
      <xdr:col>12</xdr:col>
      <xdr:colOff>161924</xdr:colOff>
      <xdr:row>16</xdr:row>
      <xdr:rowOff>0</xdr:rowOff>
    </xdr:to>
    <xdr:sp macro="" textlink="">
      <xdr:nvSpPr>
        <xdr:cNvPr id="18" name="Rectangle: Top Corners Rounded 17">
          <a:extLst>
            <a:ext uri="{FF2B5EF4-FFF2-40B4-BE49-F238E27FC236}">
              <a16:creationId xmlns:a16="http://schemas.microsoft.com/office/drawing/2014/main" id="{69AB9889-5B1C-4B2A-99EC-F6AAB2D3F5F9}"/>
            </a:ext>
          </a:extLst>
        </xdr:cNvPr>
        <xdr:cNvSpPr/>
      </xdr:nvSpPr>
      <xdr:spPr>
        <a:xfrm>
          <a:off x="5486399" y="2600325"/>
          <a:ext cx="1990725" cy="447675"/>
        </a:xfrm>
        <a:prstGeom prst="round2Same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Background</a:t>
          </a:r>
          <a:endParaRPr lang="en-US" sz="1400" b="1"/>
        </a:p>
      </xdr:txBody>
    </xdr:sp>
    <xdr:clientData/>
  </xdr:twoCellAnchor>
  <xdr:twoCellAnchor>
    <xdr:from>
      <xdr:col>12</xdr:col>
      <xdr:colOff>466725</xdr:colOff>
      <xdr:row>15</xdr:row>
      <xdr:rowOff>152400</xdr:rowOff>
    </xdr:from>
    <xdr:to>
      <xdr:col>16</xdr:col>
      <xdr:colOff>19050</xdr:colOff>
      <xdr:row>37</xdr:row>
      <xdr:rowOff>142875</xdr:rowOff>
    </xdr:to>
    <xdr:sp macro="" textlink="">
      <xdr:nvSpPr>
        <xdr:cNvPr id="19" name="Flowchart: Off-page Connector 18">
          <a:extLst>
            <a:ext uri="{FF2B5EF4-FFF2-40B4-BE49-F238E27FC236}">
              <a16:creationId xmlns:a16="http://schemas.microsoft.com/office/drawing/2014/main" id="{AE647C5A-A0DE-4F66-B2DB-F2AE463AD6E6}"/>
            </a:ext>
          </a:extLst>
        </xdr:cNvPr>
        <xdr:cNvSpPr/>
      </xdr:nvSpPr>
      <xdr:spPr>
        <a:xfrm>
          <a:off x="7781925" y="3009900"/>
          <a:ext cx="1990725" cy="4181475"/>
        </a:xfrm>
        <a:prstGeom prst="flowChartOffpageConnector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1"/>
        </a:p>
        <a:p>
          <a:pPr algn="l"/>
          <a:r>
            <a:rPr lang="en-US" sz="1200" b="1" baseline="0"/>
            <a:t>Alpha Kappa Psi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Association for Computing Machinery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Developer Student Club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Mason Investment Club</a:t>
          </a:r>
        </a:p>
        <a:p>
          <a:pPr algn="l"/>
          <a:endParaRPr lang="en-US" sz="1200" b="1" baseline="0"/>
        </a:p>
      </xdr:txBody>
    </xdr:sp>
    <xdr:clientData/>
  </xdr:twoCellAnchor>
  <xdr:twoCellAnchor>
    <xdr:from>
      <xdr:col>12</xdr:col>
      <xdr:colOff>466724</xdr:colOff>
      <xdr:row>13</xdr:row>
      <xdr:rowOff>133350</xdr:rowOff>
    </xdr:from>
    <xdr:to>
      <xdr:col>16</xdr:col>
      <xdr:colOff>19049</xdr:colOff>
      <xdr:row>16</xdr:row>
      <xdr:rowOff>9525</xdr:rowOff>
    </xdr:to>
    <xdr:sp macro="" textlink="">
      <xdr:nvSpPr>
        <xdr:cNvPr id="20" name="Rectangle: Top Corners Rounded 19">
          <a:extLst>
            <a:ext uri="{FF2B5EF4-FFF2-40B4-BE49-F238E27FC236}">
              <a16:creationId xmlns:a16="http://schemas.microsoft.com/office/drawing/2014/main" id="{2D3C552D-9C4F-4843-B7C0-BBA811023332}"/>
            </a:ext>
          </a:extLst>
        </xdr:cNvPr>
        <xdr:cNvSpPr/>
      </xdr:nvSpPr>
      <xdr:spPr>
        <a:xfrm>
          <a:off x="7781924" y="2609850"/>
          <a:ext cx="1990725" cy="447675"/>
        </a:xfrm>
        <a:prstGeom prst="round2Same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Extracurriculars</a:t>
          </a:r>
          <a:endParaRPr lang="en-US" sz="1400" b="1"/>
        </a:p>
      </xdr:txBody>
    </xdr:sp>
    <xdr:clientData/>
  </xdr:twoCellAnchor>
  <xdr:twoCellAnchor>
    <xdr:from>
      <xdr:col>16</xdr:col>
      <xdr:colOff>257176</xdr:colOff>
      <xdr:row>15</xdr:row>
      <xdr:rowOff>161925</xdr:rowOff>
    </xdr:from>
    <xdr:to>
      <xdr:col>19</xdr:col>
      <xdr:colOff>466725</xdr:colOff>
      <xdr:row>37</xdr:row>
      <xdr:rowOff>152400</xdr:rowOff>
    </xdr:to>
    <xdr:sp macro="" textlink="">
      <xdr:nvSpPr>
        <xdr:cNvPr id="21" name="Flowchart: Off-page Connector 20">
          <a:extLst>
            <a:ext uri="{FF2B5EF4-FFF2-40B4-BE49-F238E27FC236}">
              <a16:creationId xmlns:a16="http://schemas.microsoft.com/office/drawing/2014/main" id="{F666BE77-997B-4CF0-9A3A-8D11B9D8F907}"/>
            </a:ext>
          </a:extLst>
        </xdr:cNvPr>
        <xdr:cNvSpPr/>
      </xdr:nvSpPr>
      <xdr:spPr>
        <a:xfrm>
          <a:off x="10010776" y="3019425"/>
          <a:ext cx="2038349" cy="4181475"/>
        </a:xfrm>
        <a:prstGeom prst="flowChartOffpageConnector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1"/>
        </a:p>
        <a:p>
          <a:pPr algn="l"/>
          <a:r>
            <a:rPr lang="en-US" sz="1200" b="1" baseline="0"/>
            <a:t>Alan B. Martin Entrepreneurship Center</a:t>
          </a:r>
          <a:r>
            <a:rPr lang="en-US" sz="1200" b="0" baseline="0"/>
            <a:t>, Technology Program Coordinator</a:t>
          </a:r>
          <a:endParaRPr lang="en-US" sz="1200" b="1" baseline="0"/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Agency 1693</a:t>
          </a:r>
          <a:r>
            <a:rPr lang="en-US" sz="1200" b="0" baseline="0"/>
            <a:t>, Chief Financial Officer</a:t>
          </a:r>
          <a:endParaRPr lang="en-US" sz="1200" b="1" baseline="0"/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NSF REU Site: HUMANS MOVE</a:t>
          </a:r>
          <a:r>
            <a:rPr lang="en-US" sz="1200" b="0" baseline="0"/>
            <a:t>, Research and Software Intern</a:t>
          </a:r>
          <a:endParaRPr lang="en-US" sz="1200" b="1" baseline="0"/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Whispearrings</a:t>
          </a:r>
          <a:r>
            <a:rPr lang="en-US" sz="1200" b="0" baseline="0"/>
            <a:t>, Development Intern</a:t>
          </a:r>
          <a:endParaRPr lang="en-US" sz="1200" b="1" baseline="0"/>
        </a:p>
        <a:p>
          <a:pPr algn="l"/>
          <a:endParaRPr lang="en-US" sz="1200" b="1" baseline="0"/>
        </a:p>
      </xdr:txBody>
    </xdr:sp>
    <xdr:clientData/>
  </xdr:twoCellAnchor>
  <xdr:twoCellAnchor>
    <xdr:from>
      <xdr:col>16</xdr:col>
      <xdr:colOff>257175</xdr:colOff>
      <xdr:row>13</xdr:row>
      <xdr:rowOff>142875</xdr:rowOff>
    </xdr:from>
    <xdr:to>
      <xdr:col>19</xdr:col>
      <xdr:colOff>466724</xdr:colOff>
      <xdr:row>16</xdr:row>
      <xdr:rowOff>19050</xdr:rowOff>
    </xdr:to>
    <xdr:sp macro="" textlink="">
      <xdr:nvSpPr>
        <xdr:cNvPr id="22" name="Rectangle: Top Corners Rounded 21">
          <a:extLst>
            <a:ext uri="{FF2B5EF4-FFF2-40B4-BE49-F238E27FC236}">
              <a16:creationId xmlns:a16="http://schemas.microsoft.com/office/drawing/2014/main" id="{480AB196-94C2-4DA8-AD8D-F62F275EBF6A}"/>
            </a:ext>
          </a:extLst>
        </xdr:cNvPr>
        <xdr:cNvSpPr/>
      </xdr:nvSpPr>
      <xdr:spPr>
        <a:xfrm>
          <a:off x="10010775" y="2619375"/>
          <a:ext cx="2038349" cy="447675"/>
        </a:xfrm>
        <a:prstGeom prst="round2Same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Work Experience</a:t>
          </a:r>
          <a:endParaRPr lang="en-US" sz="1400" b="1"/>
        </a:p>
      </xdr:txBody>
    </xdr:sp>
    <xdr:clientData/>
  </xdr:twoCellAnchor>
  <xdr:twoCellAnchor>
    <xdr:from>
      <xdr:col>20</xdr:col>
      <xdr:colOff>95251</xdr:colOff>
      <xdr:row>15</xdr:row>
      <xdr:rowOff>161925</xdr:rowOff>
    </xdr:from>
    <xdr:to>
      <xdr:col>23</xdr:col>
      <xdr:colOff>257176</xdr:colOff>
      <xdr:row>37</xdr:row>
      <xdr:rowOff>152400</xdr:rowOff>
    </xdr:to>
    <xdr:sp macro="" textlink="">
      <xdr:nvSpPr>
        <xdr:cNvPr id="23" name="Flowchart: Off-page Connector 22">
          <a:extLst>
            <a:ext uri="{FF2B5EF4-FFF2-40B4-BE49-F238E27FC236}">
              <a16:creationId xmlns:a16="http://schemas.microsoft.com/office/drawing/2014/main" id="{CAA8197C-CBF0-479B-A9A8-AA82DFC250F3}"/>
            </a:ext>
          </a:extLst>
        </xdr:cNvPr>
        <xdr:cNvSpPr/>
      </xdr:nvSpPr>
      <xdr:spPr>
        <a:xfrm>
          <a:off x="12287251" y="3019425"/>
          <a:ext cx="1990725" cy="4181475"/>
        </a:xfrm>
        <a:prstGeom prst="flowChartOffpageConnector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1"/>
        </a:p>
        <a:p>
          <a:pPr algn="l"/>
          <a:r>
            <a:rPr lang="en-US" sz="1200" b="1" baseline="0"/>
            <a:t>Software Development/Engineering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Finance and Financial Analysis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Quantitative Analysis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AI and Machine Learning</a:t>
          </a:r>
        </a:p>
        <a:p>
          <a:pPr algn="l"/>
          <a:endParaRPr lang="en-US" sz="1200" b="1" baseline="0"/>
        </a:p>
        <a:p>
          <a:pPr algn="l"/>
          <a:r>
            <a:rPr lang="en-US" sz="1200" b="1" baseline="0"/>
            <a:t>Investment Banking</a:t>
          </a:r>
        </a:p>
        <a:p>
          <a:pPr algn="l"/>
          <a:endParaRPr lang="en-US" sz="1200" b="1" baseline="0"/>
        </a:p>
        <a:p>
          <a:pPr algn="l"/>
          <a:endParaRPr lang="en-US" sz="1200" b="1" baseline="0"/>
        </a:p>
        <a:p>
          <a:pPr algn="l"/>
          <a:endParaRPr lang="en-US" sz="1200" b="1" baseline="0"/>
        </a:p>
      </xdr:txBody>
    </xdr:sp>
    <xdr:clientData/>
  </xdr:twoCellAnchor>
  <xdr:twoCellAnchor>
    <xdr:from>
      <xdr:col>20</xdr:col>
      <xdr:colOff>95250</xdr:colOff>
      <xdr:row>13</xdr:row>
      <xdr:rowOff>142875</xdr:rowOff>
    </xdr:from>
    <xdr:to>
      <xdr:col>23</xdr:col>
      <xdr:colOff>257175</xdr:colOff>
      <xdr:row>16</xdr:row>
      <xdr:rowOff>19050</xdr:rowOff>
    </xdr:to>
    <xdr:sp macro="" textlink="">
      <xdr:nvSpPr>
        <xdr:cNvPr id="24" name="Rectangle: Top Corners Rounded 23">
          <a:extLst>
            <a:ext uri="{FF2B5EF4-FFF2-40B4-BE49-F238E27FC236}">
              <a16:creationId xmlns:a16="http://schemas.microsoft.com/office/drawing/2014/main" id="{BD08BE94-22A4-4C41-8A67-4D76A26E8068}"/>
            </a:ext>
          </a:extLst>
        </xdr:cNvPr>
        <xdr:cNvSpPr/>
      </xdr:nvSpPr>
      <xdr:spPr>
        <a:xfrm>
          <a:off x="12287250" y="2619375"/>
          <a:ext cx="1990725" cy="447675"/>
        </a:xfrm>
        <a:prstGeom prst="round2SameRect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Interests</a:t>
          </a:r>
          <a:endParaRPr lang="en-US" sz="1400" b="1"/>
        </a:p>
      </xdr:txBody>
    </xdr:sp>
    <xdr:clientData/>
  </xdr:twoCellAnchor>
  <xdr:twoCellAnchor>
    <xdr:from>
      <xdr:col>9</xdr:col>
      <xdr:colOff>66675</xdr:colOff>
      <xdr:row>7</xdr:row>
      <xdr:rowOff>180975</xdr:rowOff>
    </xdr:from>
    <xdr:to>
      <xdr:col>23</xdr:col>
      <xdr:colOff>200025</xdr:colOff>
      <xdr:row>13</xdr:row>
      <xdr:rowOff>57150</xdr:rowOff>
    </xdr:to>
    <xdr:sp macro="" textlink="">
      <xdr:nvSpPr>
        <xdr:cNvPr id="25" name="Ribbon: Tilted Up 24">
          <a:extLst>
            <a:ext uri="{FF2B5EF4-FFF2-40B4-BE49-F238E27FC236}">
              <a16:creationId xmlns:a16="http://schemas.microsoft.com/office/drawing/2014/main" id="{FB36BA4A-AAE7-4294-952A-D85025B4663F}"/>
            </a:ext>
          </a:extLst>
        </xdr:cNvPr>
        <xdr:cNvSpPr/>
      </xdr:nvSpPr>
      <xdr:spPr>
        <a:xfrm>
          <a:off x="5553075" y="1514475"/>
          <a:ext cx="8667750" cy="1019175"/>
        </a:xfrm>
        <a:prstGeom prst="ribbon2">
          <a:avLst/>
        </a:prstGeom>
        <a:solidFill>
          <a:srgbClr val="652B9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600075</xdr:colOff>
      <xdr:row>9</xdr:row>
      <xdr:rowOff>47625</xdr:rowOff>
    </xdr:from>
    <xdr:to>
      <xdr:col>16</xdr:col>
      <xdr:colOff>66675</xdr:colOff>
      <xdr:row>11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08D0A7C-768A-4AD1-87DA-4773F6C4BEB1}"/>
            </a:ext>
          </a:extLst>
        </xdr:cNvPr>
        <xdr:cNvSpPr txBox="1"/>
      </xdr:nvSpPr>
      <xdr:spPr>
        <a:xfrm>
          <a:off x="8524875" y="1762125"/>
          <a:ext cx="12954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LinkedIn:</a:t>
          </a:r>
        </a:p>
      </xdr:txBody>
    </xdr:sp>
    <xdr:clientData/>
  </xdr:twoCellAnchor>
  <xdr:twoCellAnchor>
    <xdr:from>
      <xdr:col>16</xdr:col>
      <xdr:colOff>9526</xdr:colOff>
      <xdr:row>9</xdr:row>
      <xdr:rowOff>9525</xdr:rowOff>
    </xdr:from>
    <xdr:to>
      <xdr:col>18</xdr:col>
      <xdr:colOff>457200</xdr:colOff>
      <xdr:row>11</xdr:row>
      <xdr:rowOff>38100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9D4AA4F-2010-4A9F-8919-E65F6CEAD750}"/>
            </a:ext>
          </a:extLst>
        </xdr:cNvPr>
        <xdr:cNvSpPr/>
      </xdr:nvSpPr>
      <xdr:spPr>
        <a:xfrm>
          <a:off x="9763126" y="1724025"/>
          <a:ext cx="1666874" cy="4095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70C0"/>
              </a:solidFill>
            </a:rPr>
            <a:t>@dtran421</a:t>
          </a:r>
        </a:p>
      </xdr:txBody>
    </xdr:sp>
    <xdr:clientData/>
  </xdr:twoCellAnchor>
  <xdr:twoCellAnchor editAs="oneCell">
    <xdr:from>
      <xdr:col>13</xdr:col>
      <xdr:colOff>447675</xdr:colOff>
      <xdr:row>9</xdr:row>
      <xdr:rowOff>66676</xdr:rowOff>
    </xdr:from>
    <xdr:to>
      <xdr:col>14</xdr:col>
      <xdr:colOff>152399</xdr:colOff>
      <xdr:row>11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B179876-B729-49B6-A066-ED21461D4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1781176"/>
          <a:ext cx="314324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4</xdr:row>
      <xdr:rowOff>38100</xdr:rowOff>
    </xdr:from>
    <xdr:to>
      <xdr:col>1</xdr:col>
      <xdr:colOff>496836</xdr:colOff>
      <xdr:row>10</xdr:row>
      <xdr:rowOff>76200</xdr:rowOff>
    </xdr:to>
    <xdr:sp macro="" textlink="">
      <xdr:nvSpPr>
        <xdr:cNvPr id="27" name="Rectangle: Folded Corner 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A9DD2C-0F81-4902-8507-5C700C051178}"/>
            </a:ext>
          </a:extLst>
        </xdr:cNvPr>
        <xdr:cNvSpPr/>
      </xdr:nvSpPr>
      <xdr:spPr>
        <a:xfrm>
          <a:off x="152400" y="800100"/>
          <a:ext cx="954036" cy="1181100"/>
        </a:xfrm>
        <a:prstGeom prst="foldedCorner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Table</a:t>
          </a:r>
          <a:r>
            <a:rPr lang="en-US" sz="1400" baseline="0">
              <a:solidFill>
                <a:schemeClr val="bg1"/>
              </a:solidFill>
            </a:rPr>
            <a:t> of Contents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2</xdr:col>
      <xdr:colOff>409575</xdr:colOff>
      <xdr:row>3</xdr:row>
      <xdr:rowOff>85725</xdr:rowOff>
    </xdr:to>
    <xdr:sp macro="" textlink="">
      <xdr:nvSpPr>
        <xdr:cNvPr id="2" name="Arrow: Striped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EDB35-5970-465A-BC83-C245FC2B3E51}"/>
            </a:ext>
          </a:extLst>
        </xdr:cNvPr>
        <xdr:cNvSpPr/>
      </xdr:nvSpPr>
      <xdr:spPr>
        <a:xfrm flipH="1">
          <a:off x="161925" y="9525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Previous Page</a:t>
          </a:r>
        </a:p>
      </xdr:txBody>
    </xdr:sp>
    <xdr:clientData/>
  </xdr:twoCellAnchor>
  <xdr:twoCellAnchor editAs="oneCell">
    <xdr:from>
      <xdr:col>7</xdr:col>
      <xdr:colOff>428625</xdr:colOff>
      <xdr:row>0</xdr:row>
      <xdr:rowOff>47625</xdr:rowOff>
    </xdr:from>
    <xdr:to>
      <xdr:col>8</xdr:col>
      <xdr:colOff>666750</xdr:colOff>
      <xdr:row>3</xdr:row>
      <xdr:rowOff>183155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D4914A-80A2-4641-9F76-C815B135D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47625"/>
          <a:ext cx="1362075" cy="707030"/>
        </a:xfrm>
        <a:prstGeom prst="rect">
          <a:avLst/>
        </a:prstGeom>
        <a:solidFill>
          <a:srgbClr val="7030A0"/>
        </a:solidFill>
      </xdr:spPr>
    </xdr:pic>
    <xdr:clientData/>
  </xdr:twoCellAnchor>
  <xdr:twoCellAnchor>
    <xdr:from>
      <xdr:col>6</xdr:col>
      <xdr:colOff>1943100</xdr:colOff>
      <xdr:row>4</xdr:row>
      <xdr:rowOff>19050</xdr:rowOff>
    </xdr:from>
    <xdr:to>
      <xdr:col>9</xdr:col>
      <xdr:colOff>1076325</xdr:colOff>
      <xdr:row>7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F66A2D-301A-4E79-A967-3E9BB8F5B2D9}"/>
            </a:ext>
          </a:extLst>
        </xdr:cNvPr>
        <xdr:cNvSpPr txBox="1"/>
      </xdr:nvSpPr>
      <xdr:spPr>
        <a:xfrm>
          <a:off x="5857875" y="781050"/>
          <a:ext cx="493395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u="none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1</xdr:col>
      <xdr:colOff>477786</xdr:colOff>
      <xdr:row>10</xdr:row>
      <xdr:rowOff>66675</xdr:rowOff>
    </xdr:to>
    <xdr:sp macro="" textlink="">
      <xdr:nvSpPr>
        <xdr:cNvPr id="5" name="Rectangle: Folded Corne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1A49B4-A667-4847-B131-B78E5B0C3FFF}"/>
            </a:ext>
          </a:extLst>
        </xdr:cNvPr>
        <xdr:cNvSpPr/>
      </xdr:nvSpPr>
      <xdr:spPr>
        <a:xfrm>
          <a:off x="133350" y="790575"/>
          <a:ext cx="954036" cy="1181100"/>
        </a:xfrm>
        <a:prstGeom prst="foldedCorner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Table</a:t>
          </a:r>
          <a:r>
            <a:rPr lang="en-US" sz="1400" baseline="0">
              <a:solidFill>
                <a:schemeClr val="bg1"/>
              </a:solidFill>
            </a:rPr>
            <a:t> of Contents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361951</xdr:colOff>
      <xdr:row>0</xdr:row>
      <xdr:rowOff>47625</xdr:rowOff>
    </xdr:from>
    <xdr:to>
      <xdr:col>13</xdr:col>
      <xdr:colOff>85726</xdr:colOff>
      <xdr:row>3</xdr:row>
      <xdr:rowOff>38100</xdr:rowOff>
    </xdr:to>
    <xdr:sp macro="" textlink="">
      <xdr:nvSpPr>
        <xdr:cNvPr id="7" name="Arrow: Striped Right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F23CAE-4337-4C58-89F4-5B43612286A9}"/>
            </a:ext>
          </a:extLst>
        </xdr:cNvPr>
        <xdr:cNvSpPr/>
      </xdr:nvSpPr>
      <xdr:spPr>
        <a:xfrm>
          <a:off x="13725526" y="47625"/>
          <a:ext cx="160020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Next Page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2</xdr:col>
      <xdr:colOff>409575</xdr:colOff>
      <xdr:row>3</xdr:row>
      <xdr:rowOff>85725</xdr:rowOff>
    </xdr:to>
    <xdr:sp macro="" textlink="">
      <xdr:nvSpPr>
        <xdr:cNvPr id="2" name="Arrow: Striped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467E05-1C5D-4199-992A-6AF9F2D1FB26}"/>
            </a:ext>
          </a:extLst>
        </xdr:cNvPr>
        <xdr:cNvSpPr/>
      </xdr:nvSpPr>
      <xdr:spPr>
        <a:xfrm flipH="1">
          <a:off x="161925" y="9525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Previous Page</a:t>
          </a:r>
        </a:p>
      </xdr:txBody>
    </xdr:sp>
    <xdr:clientData/>
  </xdr:twoCellAnchor>
  <xdr:twoCellAnchor editAs="oneCell">
    <xdr:from>
      <xdr:col>11</xdr:col>
      <xdr:colOff>9525</xdr:colOff>
      <xdr:row>0</xdr:row>
      <xdr:rowOff>95250</xdr:rowOff>
    </xdr:from>
    <xdr:to>
      <xdr:col>12</xdr:col>
      <xdr:colOff>304800</xdr:colOff>
      <xdr:row>4</xdr:row>
      <xdr:rowOff>40280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7038B3-C21B-40FF-9F8D-A25467CC5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95250"/>
          <a:ext cx="1343025" cy="707030"/>
        </a:xfrm>
        <a:prstGeom prst="rect">
          <a:avLst/>
        </a:prstGeom>
        <a:solidFill>
          <a:srgbClr val="7030A0"/>
        </a:solidFill>
      </xdr:spPr>
    </xdr:pic>
    <xdr:clientData/>
  </xdr:twoCellAnchor>
  <xdr:twoCellAnchor>
    <xdr:from>
      <xdr:col>6</xdr:col>
      <xdr:colOff>266700</xdr:colOff>
      <xdr:row>4</xdr:row>
      <xdr:rowOff>95250</xdr:rowOff>
    </xdr:from>
    <xdr:to>
      <xdr:col>16</xdr:col>
      <xdr:colOff>295275</xdr:colOff>
      <xdr:row>8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B459592-6DB9-482A-AAB1-09C6359FFA05}"/>
            </a:ext>
          </a:extLst>
        </xdr:cNvPr>
        <xdr:cNvSpPr txBox="1"/>
      </xdr:nvSpPr>
      <xdr:spPr>
        <a:xfrm>
          <a:off x="3924300" y="857250"/>
          <a:ext cx="738187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u="none">
              <a:solidFill>
                <a:schemeClr val="bg1"/>
              </a:solidFill>
            </a:rPr>
            <a:t>Instructions</a:t>
          </a:r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1</xdr:col>
      <xdr:colOff>477786</xdr:colOff>
      <xdr:row>10</xdr:row>
      <xdr:rowOff>66675</xdr:rowOff>
    </xdr:to>
    <xdr:sp macro="" textlink="">
      <xdr:nvSpPr>
        <xdr:cNvPr id="5" name="Rectangle: Folded Corne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5AFE0C-F318-4B7F-B68C-FACD754B97A6}"/>
            </a:ext>
          </a:extLst>
        </xdr:cNvPr>
        <xdr:cNvSpPr/>
      </xdr:nvSpPr>
      <xdr:spPr>
        <a:xfrm>
          <a:off x="133350" y="790575"/>
          <a:ext cx="954036" cy="1181100"/>
        </a:xfrm>
        <a:prstGeom prst="foldedCorner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Table</a:t>
          </a:r>
          <a:r>
            <a:rPr lang="en-US" sz="1400" baseline="0">
              <a:solidFill>
                <a:schemeClr val="bg1"/>
              </a:solidFill>
            </a:rPr>
            <a:t> of Contents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0</xdr:colOff>
      <xdr:row>8</xdr:row>
      <xdr:rowOff>152399</xdr:rowOff>
    </xdr:from>
    <xdr:to>
      <xdr:col>17</xdr:col>
      <xdr:colOff>0</xdr:colOff>
      <xdr:row>12</xdr:row>
      <xdr:rowOff>180974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3B1C10-8EF1-4F42-898F-3FCBECB12D77}"/>
            </a:ext>
          </a:extLst>
        </xdr:cNvPr>
        <xdr:cNvSpPr txBox="1"/>
      </xdr:nvSpPr>
      <xdr:spPr>
        <a:xfrm>
          <a:off x="3657600" y="1676399"/>
          <a:ext cx="7477125" cy="790575"/>
        </a:xfrm>
        <a:prstGeom prst="rect">
          <a:avLst/>
        </a:prstGeom>
        <a:solidFill>
          <a:srgbClr val="652B9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Phase 1 due by 11:59 p.m. on November 22. Amendment: all trades have to be done on or before Monday, Nov 22.</a:t>
          </a:r>
        </a:p>
      </xdr:txBody>
    </xdr:sp>
    <xdr:clientData/>
  </xdr:twoCellAnchor>
  <xdr:twoCellAnchor>
    <xdr:from>
      <xdr:col>20</xdr:col>
      <xdr:colOff>142875</xdr:colOff>
      <xdr:row>0</xdr:row>
      <xdr:rowOff>76200</xdr:rowOff>
    </xdr:from>
    <xdr:to>
      <xdr:col>22</xdr:col>
      <xdr:colOff>390525</xdr:colOff>
      <xdr:row>3</xdr:row>
      <xdr:rowOff>66675</xdr:rowOff>
    </xdr:to>
    <xdr:sp macro="" textlink="">
      <xdr:nvSpPr>
        <xdr:cNvPr id="7" name="Arrow: Striped Right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A9A184-140E-4193-9001-1146E472410C}"/>
            </a:ext>
          </a:extLst>
        </xdr:cNvPr>
        <xdr:cNvSpPr/>
      </xdr:nvSpPr>
      <xdr:spPr>
        <a:xfrm>
          <a:off x="13592175" y="7620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Next Page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2</xdr:col>
      <xdr:colOff>409575</xdr:colOff>
      <xdr:row>3</xdr:row>
      <xdr:rowOff>85725</xdr:rowOff>
    </xdr:to>
    <xdr:sp macro="" textlink="">
      <xdr:nvSpPr>
        <xdr:cNvPr id="2" name="Arrow: Striped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358C04-B4EC-430C-BDAF-3286E5EF5963}"/>
            </a:ext>
          </a:extLst>
        </xdr:cNvPr>
        <xdr:cNvSpPr/>
      </xdr:nvSpPr>
      <xdr:spPr>
        <a:xfrm flipH="1">
          <a:off x="161925" y="95250"/>
          <a:ext cx="1466850" cy="561975"/>
        </a:xfrm>
        <a:prstGeom prst="striped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Previous Page</a:t>
          </a:r>
        </a:p>
      </xdr:txBody>
    </xdr:sp>
    <xdr:clientData/>
  </xdr:twoCellAnchor>
  <xdr:twoCellAnchor editAs="oneCell">
    <xdr:from>
      <xdr:col>7</xdr:col>
      <xdr:colOff>989480</xdr:colOff>
      <xdr:row>0</xdr:row>
      <xdr:rowOff>38100</xdr:rowOff>
    </xdr:from>
    <xdr:to>
      <xdr:col>9</xdr:col>
      <xdr:colOff>732889</xdr:colOff>
      <xdr:row>4</xdr:row>
      <xdr:rowOff>89646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6708D7-4657-4D02-99EE-E01EB5114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5862" y="38100"/>
          <a:ext cx="1659615" cy="858370"/>
        </a:xfrm>
        <a:prstGeom prst="rect">
          <a:avLst/>
        </a:prstGeom>
        <a:solidFill>
          <a:srgbClr val="7030A0"/>
        </a:solidFill>
      </xdr:spPr>
    </xdr:pic>
    <xdr:clientData/>
  </xdr:twoCellAnchor>
  <xdr:twoCellAnchor>
    <xdr:from>
      <xdr:col>7</xdr:col>
      <xdr:colOff>558615</xdr:colOff>
      <xdr:row>3</xdr:row>
      <xdr:rowOff>164165</xdr:rowOff>
    </xdr:from>
    <xdr:to>
      <xdr:col>9</xdr:col>
      <xdr:colOff>1120589</xdr:colOff>
      <xdr:row>8</xdr:row>
      <xdr:rowOff>11206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C201CAB-008F-4151-8101-00FBB2BD8C53}"/>
            </a:ext>
          </a:extLst>
        </xdr:cNvPr>
        <xdr:cNvSpPr txBox="1"/>
      </xdr:nvSpPr>
      <xdr:spPr>
        <a:xfrm>
          <a:off x="8144997" y="769283"/>
          <a:ext cx="2478180" cy="855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u="none">
              <a:solidFill>
                <a:schemeClr val="bg1"/>
              </a:solidFill>
            </a:rPr>
            <a:t>Portfolio</a:t>
          </a:r>
        </a:p>
      </xdr:txBody>
    </xdr:sp>
    <xdr:clientData/>
  </xdr:twoCellAnchor>
  <xdr:twoCellAnchor>
    <xdr:from>
      <xdr:col>0</xdr:col>
      <xdr:colOff>133350</xdr:colOff>
      <xdr:row>4</xdr:row>
      <xdr:rowOff>28575</xdr:rowOff>
    </xdr:from>
    <xdr:to>
      <xdr:col>1</xdr:col>
      <xdr:colOff>477786</xdr:colOff>
      <xdr:row>10</xdr:row>
      <xdr:rowOff>66675</xdr:rowOff>
    </xdr:to>
    <xdr:sp macro="" textlink="">
      <xdr:nvSpPr>
        <xdr:cNvPr id="5" name="Rectangle: Folded Corne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91A5879-C8EA-43A5-8E36-DA467BFD592D}"/>
            </a:ext>
          </a:extLst>
        </xdr:cNvPr>
        <xdr:cNvSpPr/>
      </xdr:nvSpPr>
      <xdr:spPr>
        <a:xfrm>
          <a:off x="133350" y="790575"/>
          <a:ext cx="954036" cy="1228725"/>
        </a:xfrm>
        <a:prstGeom prst="foldedCorner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Table</a:t>
          </a:r>
          <a:r>
            <a:rPr lang="en-US" sz="1400" baseline="0">
              <a:solidFill>
                <a:schemeClr val="bg1"/>
              </a:solidFill>
            </a:rPr>
            <a:t> of Contents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E1CE-0688-4655-8373-5330C76DAC29}">
  <sheetPr>
    <tabColor rgb="FF652B91"/>
    <pageSetUpPr autoPageBreaks="0"/>
  </sheetPr>
  <dimension ref="A1"/>
  <sheetViews>
    <sheetView showGridLines="0" zoomScaleNormal="100" workbookViewId="0"/>
  </sheetViews>
  <sheetFormatPr defaultColWidth="9.140625" defaultRowHeight="15" x14ac:dyDescent="0.25"/>
  <cols>
    <col min="1" max="8" width="9.140625" style="1"/>
    <col min="9" max="9" width="9.140625" style="1" customWidth="1"/>
    <col min="10" max="16384" width="9.14062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D0ED-8C1B-4F62-B421-8F3A378464E1}">
  <sheetPr>
    <tabColor rgb="FF0070C0"/>
  </sheetPr>
  <dimension ref="A1"/>
  <sheetViews>
    <sheetView showGridLines="0" workbookViewId="0"/>
  </sheetViews>
  <sheetFormatPr defaultColWidth="9.140625" defaultRowHeight="15" x14ac:dyDescent="0.25"/>
  <cols>
    <col min="1" max="16384" width="9.140625" style="2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C104-F9E4-4F6B-BE3E-16BD94B3E8AD}">
  <sheetPr>
    <tabColor rgb="FF0070C0"/>
    <pageSetUpPr autoPageBreaks="0"/>
  </sheetPr>
  <dimension ref="A1"/>
  <sheetViews>
    <sheetView showGridLines="0" zoomScaleNormal="100" workbookViewId="0">
      <selection activeCell="I22" sqref="I22"/>
    </sheetView>
  </sheetViews>
  <sheetFormatPr defaultColWidth="9.140625" defaultRowHeight="15" x14ac:dyDescent="0.25"/>
  <cols>
    <col min="1" max="16384" width="9.140625" style="2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739C-9F21-48CB-8CAD-BAEE2ED4B49B}">
  <sheetPr>
    <tabColor rgb="FF0070C0"/>
  </sheetPr>
  <dimension ref="C5:Z47"/>
  <sheetViews>
    <sheetView workbookViewId="0"/>
  </sheetViews>
  <sheetFormatPr defaultColWidth="9.140625" defaultRowHeight="15" x14ac:dyDescent="0.25"/>
  <cols>
    <col min="1" max="3" width="9.140625" style="2"/>
    <col min="4" max="5" width="9.140625" style="2" customWidth="1"/>
    <col min="6" max="6" width="13" style="2" bestFit="1" customWidth="1"/>
    <col min="7" max="7" width="49.140625" style="2" bestFit="1" customWidth="1"/>
    <col min="8" max="8" width="16.85546875" style="2" bestFit="1" customWidth="1"/>
    <col min="9" max="9" width="21" style="2" bestFit="1" customWidth="1"/>
    <col min="10" max="10" width="31.5703125" style="2" bestFit="1" customWidth="1"/>
    <col min="11" max="12" width="19" style="2" bestFit="1" customWidth="1"/>
    <col min="13" max="17" width="9.140625" style="2" customWidth="1"/>
    <col min="18" max="18" width="9.28515625" style="2" bestFit="1" customWidth="1"/>
    <col min="19" max="19" width="10.5703125" style="2" bestFit="1" customWidth="1"/>
    <col min="20" max="20" width="18" style="2" bestFit="1" customWidth="1"/>
    <col min="21" max="24" width="10.5703125" style="2" bestFit="1" customWidth="1"/>
    <col min="25" max="16384" width="9.140625" style="2"/>
  </cols>
  <sheetData>
    <row r="5" spans="3:26" ht="15" customHeight="1" x14ac:dyDescent="0.25"/>
    <row r="6" spans="3:26" ht="15" customHeight="1" x14ac:dyDescent="0.25"/>
    <row r="7" spans="3:26" ht="15" customHeight="1" x14ac:dyDescent="0.25"/>
    <row r="8" spans="3:26" ht="15" customHeight="1" x14ac:dyDescent="0.25"/>
    <row r="9" spans="3:26" ht="15" customHeight="1" x14ac:dyDescent="0.25"/>
    <row r="10" spans="3:26" ht="15" customHeight="1" thickBot="1" x14ac:dyDescent="0.3">
      <c r="D10" s="45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45"/>
      <c r="P10" s="45"/>
      <c r="Q10" s="45"/>
      <c r="R10" s="108"/>
      <c r="S10" s="108"/>
      <c r="T10" s="108"/>
      <c r="U10" s="108"/>
      <c r="V10" s="108"/>
      <c r="W10" s="108"/>
      <c r="X10" s="108"/>
      <c r="Y10" s="108"/>
      <c r="Z10" s="45"/>
    </row>
    <row r="11" spans="3:26" ht="15" customHeight="1" thickTop="1" x14ac:dyDescent="0.25">
      <c r="C11" s="45"/>
      <c r="D11" s="108"/>
      <c r="E11" s="108"/>
      <c r="F11" s="108"/>
      <c r="G11" s="147" t="s">
        <v>0</v>
      </c>
      <c r="H11" s="148"/>
      <c r="I11" s="148"/>
      <c r="J11" s="148"/>
      <c r="K11" s="149"/>
      <c r="L11" s="108"/>
      <c r="M11" s="108"/>
      <c r="N11" s="108"/>
      <c r="O11" s="45"/>
      <c r="P11" s="45"/>
      <c r="Q11" s="45"/>
      <c r="R11" s="108"/>
      <c r="S11" s="108"/>
      <c r="T11" s="108"/>
      <c r="U11" s="108"/>
      <c r="V11" s="108"/>
      <c r="W11" s="108"/>
      <c r="X11" s="108"/>
      <c r="Y11" s="108"/>
      <c r="Z11" s="45"/>
    </row>
    <row r="12" spans="3:26" ht="15" customHeight="1" x14ac:dyDescent="0.25">
      <c r="C12" s="45"/>
      <c r="D12" s="89"/>
      <c r="E12" s="89"/>
      <c r="F12" s="45"/>
      <c r="G12" s="130" t="s">
        <v>1</v>
      </c>
      <c r="H12" s="127" t="s">
        <v>2</v>
      </c>
      <c r="I12" s="123"/>
      <c r="J12" s="121"/>
      <c r="K12" s="141"/>
      <c r="L12" s="45"/>
      <c r="M12" s="45"/>
      <c r="N12" s="45"/>
      <c r="O12" s="45"/>
      <c r="P12" s="45"/>
      <c r="Q12" s="45"/>
      <c r="R12" s="90"/>
      <c r="S12" s="91"/>
      <c r="T12" s="91"/>
      <c r="U12" s="91"/>
      <c r="V12" s="91"/>
      <c r="W12" s="91"/>
      <c r="X12" s="45"/>
      <c r="Y12" s="45"/>
      <c r="Z12" s="45"/>
    </row>
    <row r="13" spans="3:26" ht="15" customHeight="1" x14ac:dyDescent="0.3">
      <c r="C13" s="45"/>
      <c r="D13" s="89"/>
      <c r="E13" s="89"/>
      <c r="F13" s="45"/>
      <c r="G13" s="130" t="s">
        <v>3</v>
      </c>
      <c r="H13" s="128" t="s">
        <v>4</v>
      </c>
      <c r="I13" s="124"/>
      <c r="J13" s="124"/>
      <c r="K13" s="142"/>
      <c r="L13" s="91"/>
      <c r="M13" s="45"/>
      <c r="N13" s="45"/>
      <c r="O13" s="45"/>
      <c r="P13" s="45"/>
      <c r="Q13" s="45"/>
      <c r="R13" s="90"/>
      <c r="S13" s="45"/>
      <c r="T13" s="92"/>
      <c r="U13" s="113"/>
      <c r="V13" s="113"/>
      <c r="W13" s="91"/>
      <c r="X13" s="45"/>
      <c r="Y13" s="45"/>
      <c r="Z13" s="45"/>
    </row>
    <row r="14" spans="3:26" ht="15" customHeight="1" x14ac:dyDescent="0.3">
      <c r="C14" s="45"/>
      <c r="D14" s="89"/>
      <c r="E14" s="89"/>
      <c r="F14" s="45"/>
      <c r="G14" s="130" t="s">
        <v>5</v>
      </c>
      <c r="H14" s="129">
        <v>90000000</v>
      </c>
      <c r="I14" s="122"/>
      <c r="J14" s="122"/>
      <c r="K14" s="143"/>
      <c r="L14" s="91"/>
      <c r="M14" s="45"/>
      <c r="N14" s="45"/>
      <c r="O14" s="45"/>
      <c r="P14" s="45"/>
      <c r="Q14" s="45"/>
      <c r="R14" s="90"/>
      <c r="S14" s="91"/>
      <c r="T14" s="91"/>
      <c r="U14" s="91"/>
      <c r="V14" s="91"/>
      <c r="W14" s="91"/>
      <c r="X14" s="45"/>
      <c r="Y14" s="45"/>
      <c r="Z14" s="45"/>
    </row>
    <row r="15" spans="3:26" ht="15" customHeight="1" x14ac:dyDescent="0.25">
      <c r="C15" s="45"/>
      <c r="D15" s="89"/>
      <c r="E15" s="89"/>
      <c r="F15" s="45"/>
      <c r="G15" s="131"/>
      <c r="H15" s="124"/>
      <c r="I15" s="124"/>
      <c r="J15" s="124"/>
      <c r="K15" s="142"/>
      <c r="L15" s="91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3:26" ht="15" customHeight="1" x14ac:dyDescent="0.25">
      <c r="C16" s="45"/>
      <c r="D16" s="89"/>
      <c r="E16" s="89"/>
      <c r="F16" s="89"/>
      <c r="G16" s="150" t="s">
        <v>6</v>
      </c>
      <c r="H16" s="151"/>
      <c r="I16" s="151"/>
      <c r="J16" s="151"/>
      <c r="K16" s="152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3:26" ht="15" customHeight="1" x14ac:dyDescent="0.25">
      <c r="C17" s="45"/>
      <c r="D17" s="89"/>
      <c r="E17" s="89"/>
      <c r="F17" s="89"/>
      <c r="G17" s="132" t="s">
        <v>7</v>
      </c>
      <c r="H17" s="126" t="s">
        <v>15</v>
      </c>
      <c r="I17" s="126" t="s">
        <v>16</v>
      </c>
      <c r="J17" s="125" t="s">
        <v>8</v>
      </c>
      <c r="K17" s="144" t="s">
        <v>24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3:26" ht="16.5" customHeight="1" x14ac:dyDescent="0.25">
      <c r="C18" s="45"/>
      <c r="D18" s="89"/>
      <c r="E18" s="89"/>
      <c r="F18" s="89"/>
      <c r="G18" s="132" t="s">
        <v>9</v>
      </c>
      <c r="H18" s="161">
        <v>2.1800000000000002</v>
      </c>
      <c r="I18" s="129">
        <v>572945716</v>
      </c>
      <c r="J18" s="129">
        <v>2038018.0741664069</v>
      </c>
      <c r="K18" s="145">
        <f>Portfolio!M15</f>
        <v>2037323.25</v>
      </c>
      <c r="L18" s="164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3:26" ht="15" customHeight="1" x14ac:dyDescent="0.25">
      <c r="C19" s="45"/>
      <c r="D19" s="89"/>
      <c r="E19" s="89"/>
      <c r="F19" s="89"/>
      <c r="G19" s="132" t="s">
        <v>10</v>
      </c>
      <c r="H19" s="161">
        <v>2.04</v>
      </c>
      <c r="I19" s="129">
        <v>536821299</v>
      </c>
      <c r="J19" s="129">
        <v>1907136.1794951695</v>
      </c>
      <c r="K19" s="145">
        <f>Portfolio!M20</f>
        <v>1906703.67</v>
      </c>
      <c r="L19" s="164"/>
      <c r="M19" s="45"/>
      <c r="N19" s="45"/>
      <c r="O19" s="45"/>
      <c r="P19" s="45"/>
      <c r="Q19" s="45"/>
      <c r="R19" s="108"/>
      <c r="S19" s="108"/>
      <c r="T19" s="108"/>
      <c r="U19" s="108"/>
      <c r="V19" s="108"/>
      <c r="W19" s="108"/>
      <c r="X19" s="108"/>
      <c r="Y19" s="108"/>
      <c r="Z19" s="45"/>
    </row>
    <row r="20" spans="3:26" ht="15" customHeight="1" x14ac:dyDescent="0.25">
      <c r="C20" s="45"/>
      <c r="D20" s="89"/>
      <c r="E20" s="89"/>
      <c r="F20" s="93"/>
      <c r="G20" s="132" t="s">
        <v>11</v>
      </c>
      <c r="H20" s="161">
        <v>8.1300000000000008</v>
      </c>
      <c r="I20" s="129">
        <v>2139909618</v>
      </c>
      <c r="J20" s="129">
        <v>7600498.5976939863</v>
      </c>
      <c r="K20" s="145">
        <f>Portfolio!M25</f>
        <v>7581580.04</v>
      </c>
      <c r="L20" s="164"/>
      <c r="M20" s="45"/>
      <c r="N20" s="110"/>
      <c r="O20" s="110"/>
      <c r="P20" s="45"/>
      <c r="Q20" s="45"/>
      <c r="R20" s="108"/>
      <c r="S20" s="108"/>
      <c r="T20" s="108"/>
      <c r="U20" s="108"/>
      <c r="V20" s="108"/>
      <c r="W20" s="108"/>
      <c r="X20" s="108"/>
      <c r="Y20" s="108"/>
      <c r="Z20" s="45"/>
    </row>
    <row r="21" spans="3:26" ht="15" customHeight="1" x14ac:dyDescent="0.25">
      <c r="C21" s="45"/>
      <c r="D21" s="89"/>
      <c r="E21" s="89"/>
      <c r="F21" s="93"/>
      <c r="G21" s="132" t="s">
        <v>98</v>
      </c>
      <c r="H21" s="161">
        <v>15.78</v>
      </c>
      <c r="I21" s="129">
        <v>4154504293</v>
      </c>
      <c r="J21" s="129">
        <v>14752259.270800872</v>
      </c>
      <c r="K21" s="145">
        <f>Portfolio!M30</f>
        <v>14742201.399999999</v>
      </c>
      <c r="L21" s="164"/>
      <c r="M21" s="45"/>
      <c r="N21" s="95"/>
      <c r="O21" s="10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3:26" ht="15" customHeight="1" x14ac:dyDescent="0.25">
      <c r="C22" s="45"/>
      <c r="D22" s="89"/>
      <c r="E22" s="89"/>
      <c r="F22" s="93"/>
      <c r="G22" s="132" t="s">
        <v>12</v>
      </c>
      <c r="H22" s="161">
        <v>27.45</v>
      </c>
      <c r="I22" s="129">
        <v>7225222728</v>
      </c>
      <c r="J22" s="129">
        <v>25662200.06232471</v>
      </c>
      <c r="K22" s="145">
        <f>Portfolio!M35</f>
        <v>25659096.390000001</v>
      </c>
      <c r="L22" s="164"/>
      <c r="M22" s="45"/>
      <c r="N22" s="96"/>
      <c r="O22" s="109"/>
      <c r="P22" s="45"/>
      <c r="Q22" s="45"/>
      <c r="R22" s="90"/>
      <c r="S22" s="91"/>
      <c r="T22" s="91"/>
      <c r="U22" s="91"/>
      <c r="V22" s="91"/>
      <c r="W22" s="91"/>
      <c r="X22" s="45"/>
      <c r="Y22" s="45"/>
      <c r="Z22" s="45"/>
    </row>
    <row r="23" spans="3:26" ht="15" customHeight="1" x14ac:dyDescent="0.3">
      <c r="C23" s="45"/>
      <c r="D23" s="89"/>
      <c r="E23" s="89"/>
      <c r="F23" s="93"/>
      <c r="G23" s="132" t="s">
        <v>13</v>
      </c>
      <c r="H23" s="161">
        <v>38.57</v>
      </c>
      <c r="I23" s="129">
        <v>10154461439</v>
      </c>
      <c r="J23" s="129">
        <v>36057961.98192583</v>
      </c>
      <c r="K23" s="145">
        <f>Portfolio!M40</f>
        <v>36057398.380000003</v>
      </c>
      <c r="L23" s="164"/>
      <c r="M23" s="45"/>
      <c r="N23" s="96"/>
      <c r="O23" s="109"/>
      <c r="P23" s="45"/>
      <c r="Q23" s="45"/>
      <c r="R23" s="90"/>
      <c r="S23" s="45"/>
      <c r="T23" s="97"/>
      <c r="U23" s="112"/>
      <c r="V23" s="112"/>
      <c r="W23" s="91"/>
      <c r="X23" s="45"/>
      <c r="Y23" s="45"/>
      <c r="Z23" s="45"/>
    </row>
    <row r="24" spans="3:26" ht="15" customHeight="1" thickBot="1" x14ac:dyDescent="0.3">
      <c r="C24" s="46"/>
      <c r="D24" s="89"/>
      <c r="E24" s="89"/>
      <c r="F24" s="93"/>
      <c r="G24" s="133" t="s">
        <v>14</v>
      </c>
      <c r="H24" s="162">
        <v>2.12</v>
      </c>
      <c r="I24" s="163">
        <v>559245374</v>
      </c>
      <c r="J24" s="163">
        <v>1981925.8335930195</v>
      </c>
      <c r="K24" s="146">
        <f>Portfolio!M45</f>
        <v>1980519.77</v>
      </c>
      <c r="L24" s="164"/>
      <c r="M24" s="45"/>
      <c r="N24" s="96"/>
      <c r="O24" s="109"/>
      <c r="P24" s="45"/>
      <c r="Q24" s="45"/>
      <c r="R24" s="90"/>
      <c r="S24" s="91"/>
      <c r="T24" s="91"/>
      <c r="U24" s="91"/>
      <c r="V24" s="91"/>
      <c r="W24" s="91"/>
      <c r="X24" s="45"/>
      <c r="Y24" s="45"/>
      <c r="Z24" s="45"/>
    </row>
    <row r="25" spans="3:26" ht="15" customHeight="1" thickTop="1" x14ac:dyDescent="0.25">
      <c r="C25" s="46"/>
      <c r="D25" s="89"/>
      <c r="E25" s="93"/>
      <c r="F25" s="94"/>
      <c r="G25" s="89"/>
      <c r="H25" s="89"/>
      <c r="I25" s="89"/>
      <c r="J25" s="89"/>
      <c r="K25" s="45"/>
      <c r="L25" s="45"/>
      <c r="M25" s="45"/>
      <c r="N25" s="96"/>
      <c r="O25" s="109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3:26" ht="15.75" customHeight="1" x14ac:dyDescent="0.25">
      <c r="C26" s="46"/>
      <c r="D26" s="89"/>
      <c r="E26" s="93"/>
      <c r="F26" s="94"/>
      <c r="G26" s="89"/>
      <c r="H26" s="89"/>
      <c r="I26" s="89"/>
      <c r="J26" s="89"/>
      <c r="K26" s="45"/>
      <c r="L26" s="45"/>
      <c r="M26" s="45"/>
      <c r="N26" s="96"/>
      <c r="O26" s="109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3:26" ht="15" customHeight="1" x14ac:dyDescent="0.3">
      <c r="C27" s="46"/>
      <c r="D27" s="89"/>
      <c r="E27" s="93"/>
      <c r="F27" s="94"/>
      <c r="G27" s="89"/>
      <c r="H27" s="89"/>
      <c r="I27" s="89"/>
      <c r="J27" s="89"/>
      <c r="K27" s="45"/>
      <c r="L27" s="45"/>
      <c r="M27" s="45"/>
      <c r="N27" s="98"/>
      <c r="O27" s="109"/>
      <c r="P27" s="45"/>
      <c r="Q27" s="45"/>
      <c r="R27" s="111"/>
      <c r="S27" s="111"/>
      <c r="T27" s="111"/>
      <c r="U27" s="111"/>
      <c r="V27" s="111"/>
      <c r="W27" s="111"/>
      <c r="X27" s="111"/>
      <c r="Y27" s="111"/>
      <c r="Z27" s="45"/>
    </row>
    <row r="28" spans="3:26" ht="15" customHeight="1" x14ac:dyDescent="0.3">
      <c r="C28" s="46"/>
      <c r="D28" s="89"/>
      <c r="E28" s="93"/>
      <c r="F28" s="94"/>
      <c r="G28" s="89"/>
      <c r="H28" s="89"/>
      <c r="I28" s="89"/>
      <c r="J28" s="89"/>
      <c r="K28" s="45"/>
      <c r="L28" s="45"/>
      <c r="M28" s="45"/>
      <c r="N28" s="45"/>
      <c r="O28" s="45"/>
      <c r="P28" s="45"/>
      <c r="Q28" s="45"/>
      <c r="R28" s="99"/>
      <c r="S28" s="99"/>
      <c r="T28" s="99"/>
      <c r="U28" s="99"/>
      <c r="V28" s="99"/>
      <c r="W28" s="99"/>
      <c r="X28" s="99"/>
      <c r="Y28" s="100"/>
      <c r="Z28" s="45"/>
    </row>
    <row r="29" spans="3:26" ht="15" customHeight="1" x14ac:dyDescent="0.3">
      <c r="C29" s="46"/>
      <c r="D29" s="89"/>
      <c r="E29" s="93"/>
      <c r="F29" s="94"/>
      <c r="G29" s="89"/>
      <c r="H29" s="89"/>
      <c r="I29" s="89"/>
      <c r="J29" s="89"/>
      <c r="K29" s="45"/>
      <c r="L29" s="45"/>
      <c r="M29" s="45"/>
      <c r="N29" s="45"/>
      <c r="O29" s="45"/>
      <c r="P29" s="45"/>
      <c r="Q29" s="45"/>
      <c r="R29" s="101"/>
      <c r="S29" s="102"/>
      <c r="T29" s="102"/>
      <c r="U29" s="102"/>
      <c r="V29" s="102"/>
      <c r="W29" s="102"/>
      <c r="X29" s="102"/>
      <c r="Y29" s="100"/>
      <c r="Z29" s="45"/>
    </row>
    <row r="30" spans="3:26" ht="15" customHeight="1" x14ac:dyDescent="0.3">
      <c r="C30" s="46"/>
      <c r="D30" s="89"/>
      <c r="E30" s="93"/>
      <c r="F30" s="94"/>
      <c r="G30" s="89"/>
      <c r="H30" s="89"/>
      <c r="I30" s="89"/>
      <c r="J30" s="89"/>
      <c r="K30" s="45"/>
      <c r="L30" s="45"/>
      <c r="M30" s="45"/>
      <c r="N30" s="45"/>
      <c r="O30" s="45"/>
      <c r="P30" s="45"/>
      <c r="Q30" s="45"/>
      <c r="R30" s="103"/>
      <c r="S30" s="104"/>
      <c r="T30" s="104"/>
      <c r="U30" s="104"/>
      <c r="V30" s="104"/>
      <c r="W30" s="104"/>
      <c r="X30" s="104"/>
      <c r="Y30" s="100"/>
      <c r="Z30" s="45"/>
    </row>
    <row r="31" spans="3:26" ht="15" customHeight="1" x14ac:dyDescent="0.3">
      <c r="C31" s="46"/>
      <c r="D31" s="89"/>
      <c r="E31" s="93"/>
      <c r="F31" s="94"/>
      <c r="G31" s="89"/>
      <c r="H31" s="89"/>
      <c r="I31" s="89"/>
      <c r="J31" s="89"/>
      <c r="K31" s="45"/>
      <c r="L31" s="45"/>
      <c r="M31" s="45"/>
      <c r="N31" s="45"/>
      <c r="O31" s="45"/>
      <c r="P31" s="45"/>
      <c r="Q31" s="45"/>
      <c r="R31" s="103"/>
      <c r="S31" s="104"/>
      <c r="T31" s="104"/>
      <c r="U31" s="104"/>
      <c r="V31" s="104"/>
      <c r="W31" s="104"/>
      <c r="X31" s="104"/>
      <c r="Y31" s="100"/>
      <c r="Z31" s="45"/>
    </row>
    <row r="32" spans="3:26" ht="15" customHeight="1" x14ac:dyDescent="0.3">
      <c r="C32" s="46"/>
      <c r="D32" s="89"/>
      <c r="E32" s="93"/>
      <c r="F32" s="94"/>
      <c r="G32" s="89"/>
      <c r="H32" s="89"/>
      <c r="I32" s="89"/>
      <c r="J32" s="89"/>
      <c r="K32" s="45"/>
      <c r="L32" s="45"/>
      <c r="M32" s="45"/>
      <c r="N32" s="45"/>
      <c r="O32" s="45"/>
      <c r="P32" s="45"/>
      <c r="Q32" s="45"/>
      <c r="R32" s="103"/>
      <c r="S32" s="104"/>
      <c r="T32" s="104"/>
      <c r="U32" s="104"/>
      <c r="V32" s="104"/>
      <c r="W32" s="104"/>
      <c r="X32" s="104"/>
      <c r="Y32" s="100"/>
      <c r="Z32" s="45"/>
    </row>
    <row r="33" spans="3:26" ht="15.75" customHeight="1" x14ac:dyDescent="0.3">
      <c r="C33" s="46"/>
      <c r="D33" s="89"/>
      <c r="E33" s="93"/>
      <c r="F33" s="94"/>
      <c r="G33" s="89"/>
      <c r="H33" s="89"/>
      <c r="I33" s="89"/>
      <c r="J33" s="89"/>
      <c r="K33" s="45"/>
      <c r="L33" s="105"/>
      <c r="M33" s="106"/>
      <c r="N33" s="45"/>
      <c r="O33" s="45"/>
      <c r="P33" s="45"/>
      <c r="Q33" s="45"/>
      <c r="R33" s="103"/>
      <c r="S33" s="104"/>
      <c r="T33" s="104"/>
      <c r="U33" s="104"/>
      <c r="V33" s="104"/>
      <c r="W33" s="104"/>
      <c r="X33" s="104"/>
      <c r="Y33" s="100"/>
      <c r="Z33" s="45"/>
    </row>
    <row r="34" spans="3:26" ht="15.75" customHeight="1" x14ac:dyDescent="0.3">
      <c r="C34" s="46"/>
      <c r="D34" s="89"/>
      <c r="E34" s="93"/>
      <c r="F34" s="94"/>
      <c r="G34" s="89"/>
      <c r="H34" s="89"/>
      <c r="I34" s="89"/>
      <c r="J34" s="89"/>
      <c r="K34" s="45"/>
      <c r="L34" s="96"/>
      <c r="M34" s="107"/>
      <c r="N34" s="45"/>
      <c r="O34" s="45"/>
      <c r="P34" s="45"/>
      <c r="Q34" s="45"/>
      <c r="R34" s="103"/>
      <c r="S34" s="104"/>
      <c r="T34" s="104"/>
      <c r="U34" s="104"/>
      <c r="V34" s="104"/>
      <c r="W34" s="104"/>
      <c r="X34" s="104"/>
      <c r="Y34" s="100"/>
      <c r="Z34" s="45"/>
    </row>
    <row r="35" spans="3:26" ht="18.75" x14ac:dyDescent="0.3"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5"/>
      <c r="R35" s="103"/>
      <c r="S35" s="104"/>
      <c r="T35" s="104"/>
      <c r="U35" s="104"/>
      <c r="V35" s="104"/>
      <c r="W35" s="104"/>
      <c r="X35" s="104"/>
      <c r="Y35" s="100"/>
      <c r="Z35" s="45"/>
    </row>
    <row r="36" spans="3:26" ht="18.75" x14ac:dyDescent="0.3"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5"/>
      <c r="R36" s="103"/>
      <c r="S36" s="104"/>
      <c r="T36" s="104"/>
      <c r="U36" s="104"/>
      <c r="V36" s="104"/>
      <c r="W36" s="104"/>
      <c r="X36" s="104"/>
      <c r="Y36" s="100"/>
      <c r="Z36" s="45"/>
    </row>
    <row r="37" spans="3:26" ht="18.75" x14ac:dyDescent="0.3"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5"/>
      <c r="R37" s="103"/>
      <c r="S37" s="104"/>
      <c r="T37" s="104"/>
      <c r="U37" s="104"/>
      <c r="V37" s="104"/>
      <c r="W37" s="104"/>
      <c r="X37" s="104"/>
      <c r="Y37" s="100"/>
      <c r="Z37" s="45"/>
    </row>
    <row r="38" spans="3:26" ht="18.75" x14ac:dyDescent="0.3"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5"/>
      <c r="R38" s="103"/>
      <c r="S38" s="104"/>
      <c r="T38" s="104"/>
      <c r="U38" s="104"/>
      <c r="V38" s="104"/>
      <c r="W38" s="104"/>
      <c r="X38" s="104"/>
      <c r="Y38" s="100"/>
      <c r="Z38" s="45"/>
    </row>
    <row r="39" spans="3:26" ht="18.75" x14ac:dyDescent="0.3"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5"/>
      <c r="R39" s="103"/>
      <c r="S39" s="104"/>
      <c r="T39" s="104"/>
      <c r="U39" s="104"/>
      <c r="V39" s="104"/>
      <c r="W39" s="104"/>
      <c r="X39" s="104"/>
      <c r="Y39" s="100"/>
      <c r="Z39" s="45"/>
    </row>
    <row r="40" spans="3:26" ht="18.75" x14ac:dyDescent="0.3"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5"/>
      <c r="R40" s="103"/>
      <c r="S40" s="104"/>
      <c r="T40" s="104"/>
      <c r="U40" s="104"/>
      <c r="V40" s="104"/>
      <c r="W40" s="104"/>
      <c r="X40" s="104"/>
      <c r="Y40" s="100"/>
      <c r="Z40" s="45"/>
    </row>
    <row r="41" spans="3:26" ht="18.75" x14ac:dyDescent="0.3"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5"/>
      <c r="R41" s="103"/>
      <c r="S41" s="104"/>
      <c r="T41" s="104"/>
      <c r="U41" s="104"/>
      <c r="V41" s="104"/>
      <c r="W41" s="104"/>
      <c r="X41" s="104"/>
      <c r="Y41" s="100"/>
      <c r="Z41" s="45"/>
    </row>
    <row r="42" spans="3:26" ht="18.75" x14ac:dyDescent="0.3"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5"/>
      <c r="R42" s="103"/>
      <c r="S42" s="104"/>
      <c r="T42" s="104"/>
      <c r="U42" s="104"/>
      <c r="V42" s="104"/>
      <c r="W42" s="104"/>
      <c r="X42" s="104"/>
      <c r="Y42" s="100"/>
      <c r="Z42" s="45"/>
    </row>
    <row r="43" spans="3:26" ht="18.75" x14ac:dyDescent="0.3"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5"/>
      <c r="R43" s="103"/>
      <c r="S43" s="104"/>
      <c r="T43" s="104"/>
      <c r="U43" s="104"/>
      <c r="V43" s="104"/>
      <c r="W43" s="104"/>
      <c r="X43" s="104"/>
      <c r="Y43" s="100"/>
      <c r="Z43" s="45"/>
    </row>
    <row r="44" spans="3:26" ht="18.75" x14ac:dyDescent="0.3"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5"/>
      <c r="R44" s="103"/>
      <c r="S44" s="104"/>
      <c r="T44" s="104"/>
      <c r="U44" s="104"/>
      <c r="V44" s="104"/>
      <c r="W44" s="104"/>
      <c r="X44" s="104"/>
      <c r="Y44" s="100"/>
      <c r="Z44" s="45"/>
    </row>
    <row r="45" spans="3:26" ht="18.75" x14ac:dyDescent="0.3"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5"/>
      <c r="R45" s="103"/>
      <c r="S45" s="104"/>
      <c r="T45" s="104"/>
      <c r="U45" s="104"/>
      <c r="V45" s="104"/>
      <c r="W45" s="104"/>
      <c r="X45" s="104"/>
      <c r="Y45" s="45"/>
      <c r="Z45" s="45"/>
    </row>
    <row r="46" spans="3:26" x14ac:dyDescent="0.25"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3:26" x14ac:dyDescent="0.25"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</sheetData>
  <mergeCells count="2">
    <mergeCell ref="G11:K11"/>
    <mergeCell ref="G16:K16"/>
  </mergeCells>
  <conditionalFormatting sqref="S30:X45">
    <cfRule type="colorScale" priority="1">
      <colorScale>
        <cfvo type="min"/>
        <cfvo type="percentile" val="50"/>
        <cfvo type="max"/>
        <color rgb="FF920000"/>
        <color rgb="FF8B3DC9"/>
        <color rgb="FF118EFF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5EEF-EB0C-41A1-8106-DB22811B615C}">
  <sheetPr>
    <tabColor rgb="FF0070C0"/>
  </sheetPr>
  <dimension ref="E16:V40"/>
  <sheetViews>
    <sheetView workbookViewId="0"/>
  </sheetViews>
  <sheetFormatPr defaultColWidth="9.140625" defaultRowHeight="15" x14ac:dyDescent="0.25"/>
  <cols>
    <col min="1" max="10" width="9.140625" style="2"/>
    <col min="11" max="11" width="12.42578125" style="2" bestFit="1" customWidth="1"/>
    <col min="12" max="12" width="15.7109375" style="2" bestFit="1" customWidth="1"/>
    <col min="13" max="13" width="15" style="2" bestFit="1" customWidth="1"/>
    <col min="14" max="14" width="12.28515625" style="2" bestFit="1" customWidth="1"/>
    <col min="15" max="16384" width="9.140625" style="2"/>
  </cols>
  <sheetData>
    <row r="16" spans="8:18" ht="15.75" customHeight="1" x14ac:dyDescent="0.25"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5:22" ht="16.5" customHeight="1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5:22" ht="16.5" customHeight="1" x14ac:dyDescent="0.25">
      <c r="G18" s="6"/>
      <c r="H18" s="7"/>
      <c r="I18" s="7"/>
    </row>
    <row r="19" spans="5:22" ht="15.75" x14ac:dyDescent="0.25">
      <c r="G19" s="8"/>
      <c r="H19" s="9"/>
      <c r="I19" s="10"/>
      <c r="J19" s="11"/>
      <c r="K19" s="11"/>
      <c r="L19" s="11"/>
      <c r="M19" s="11"/>
    </row>
    <row r="20" spans="5:22" ht="15.75" x14ac:dyDescent="0.25">
      <c r="G20" s="8"/>
      <c r="H20" s="9"/>
      <c r="I20" s="10"/>
      <c r="J20" s="12"/>
      <c r="K20" s="13"/>
      <c r="L20" s="14"/>
      <c r="M20" s="15"/>
    </row>
    <row r="21" spans="5:22" ht="15.75" x14ac:dyDescent="0.25">
      <c r="E21" s="48"/>
      <c r="F21" s="48"/>
      <c r="G21" s="49"/>
      <c r="H21" s="50"/>
      <c r="I21" s="51"/>
      <c r="J21" s="49"/>
      <c r="K21" s="50"/>
      <c r="L21" s="51"/>
      <c r="M21" s="52"/>
      <c r="N21" s="48"/>
      <c r="O21" s="48"/>
      <c r="P21" s="48"/>
      <c r="Q21" s="48"/>
      <c r="R21" s="48"/>
      <c r="S21" s="48"/>
      <c r="T21" s="48"/>
      <c r="U21" s="48"/>
      <c r="V21" s="48"/>
    </row>
    <row r="22" spans="5:22" ht="15.75" x14ac:dyDescent="0.25">
      <c r="E22" s="48"/>
      <c r="F22" s="53"/>
      <c r="G22" s="54"/>
      <c r="H22" s="55"/>
      <c r="I22" s="56"/>
      <c r="J22" s="54"/>
      <c r="K22" s="57"/>
      <c r="L22" s="56"/>
      <c r="M22" s="58"/>
      <c r="N22" s="53"/>
      <c r="O22" s="53"/>
      <c r="P22" s="53"/>
      <c r="Q22" s="53"/>
      <c r="R22" s="53"/>
      <c r="S22" s="53"/>
      <c r="T22" s="53"/>
      <c r="U22" s="48"/>
      <c r="V22" s="48"/>
    </row>
    <row r="23" spans="5:22" ht="15.75" x14ac:dyDescent="0.25">
      <c r="E23" s="48"/>
      <c r="F23" s="53"/>
      <c r="G23" s="54"/>
      <c r="H23" s="55"/>
      <c r="I23" s="56"/>
      <c r="J23" s="54"/>
      <c r="K23" s="55"/>
      <c r="L23" s="56"/>
      <c r="M23" s="58"/>
      <c r="N23" s="53"/>
      <c r="O23" s="53"/>
      <c r="P23" s="53"/>
      <c r="Q23" s="53"/>
      <c r="R23" s="53"/>
      <c r="S23" s="53"/>
      <c r="T23" s="53"/>
      <c r="U23" s="48"/>
      <c r="V23" s="48"/>
    </row>
    <row r="24" spans="5:22" ht="15.75" x14ac:dyDescent="0.25">
      <c r="E24" s="48"/>
      <c r="F24" s="53"/>
      <c r="G24" s="59"/>
      <c r="H24" s="53"/>
      <c r="I24" s="53"/>
      <c r="J24" s="54"/>
      <c r="K24" s="57"/>
      <c r="L24" s="56"/>
      <c r="M24" s="58"/>
      <c r="N24" s="53"/>
      <c r="O24" s="53"/>
      <c r="P24" s="53"/>
      <c r="Q24" s="53"/>
      <c r="R24" s="53"/>
      <c r="S24" s="53"/>
      <c r="T24" s="53"/>
      <c r="U24" s="48"/>
      <c r="V24" s="48"/>
    </row>
    <row r="25" spans="5:22" ht="15.75" x14ac:dyDescent="0.25">
      <c r="E25" s="48"/>
      <c r="F25" s="53"/>
      <c r="G25" s="60"/>
      <c r="H25" s="53"/>
      <c r="I25" s="53"/>
      <c r="J25" s="53"/>
      <c r="K25" s="61"/>
      <c r="L25" s="61"/>
      <c r="M25" s="53"/>
      <c r="N25" s="53"/>
      <c r="O25" s="53"/>
      <c r="P25" s="53"/>
      <c r="Q25" s="53"/>
      <c r="R25" s="53"/>
      <c r="S25" s="53"/>
      <c r="T25" s="53"/>
      <c r="U25" s="48"/>
      <c r="V25" s="48"/>
    </row>
    <row r="26" spans="5:22" ht="15.75" x14ac:dyDescent="0.25">
      <c r="E26" s="48"/>
      <c r="F26" s="53"/>
      <c r="G26" s="60"/>
      <c r="H26" s="53"/>
      <c r="I26" s="53"/>
      <c r="J26" s="53"/>
      <c r="K26" s="62"/>
      <c r="L26" s="63"/>
      <c r="M26" s="53"/>
      <c r="N26" s="53"/>
      <c r="O26" s="53"/>
      <c r="P26" s="53"/>
      <c r="Q26" s="53"/>
      <c r="R26" s="53"/>
      <c r="S26" s="53"/>
      <c r="T26" s="53"/>
      <c r="U26" s="48"/>
      <c r="V26" s="48"/>
    </row>
    <row r="27" spans="5:22" ht="15.75" x14ac:dyDescent="0.25">
      <c r="E27" s="48"/>
      <c r="F27" s="53"/>
      <c r="G27" s="60"/>
      <c r="H27" s="53"/>
      <c r="I27" s="53"/>
      <c r="J27" s="53"/>
      <c r="K27" s="62"/>
      <c r="L27" s="63"/>
      <c r="M27" s="53"/>
      <c r="N27" s="53"/>
      <c r="O27" s="53"/>
      <c r="P27" s="53"/>
      <c r="Q27" s="53"/>
      <c r="R27" s="53"/>
      <c r="S27" s="53"/>
      <c r="T27" s="53"/>
      <c r="U27" s="48"/>
      <c r="V27" s="48"/>
    </row>
    <row r="28" spans="5:22" ht="15.75" x14ac:dyDescent="0.25">
      <c r="E28" s="48"/>
      <c r="F28" s="53"/>
      <c r="G28" s="60"/>
      <c r="H28" s="53"/>
      <c r="I28" s="53"/>
      <c r="J28" s="53"/>
      <c r="K28" s="62"/>
      <c r="L28" s="63"/>
      <c r="M28" s="53"/>
      <c r="N28" s="53"/>
      <c r="O28" s="53"/>
      <c r="P28" s="53"/>
      <c r="Q28" s="53"/>
      <c r="R28" s="53"/>
      <c r="S28" s="53"/>
      <c r="T28" s="53"/>
      <c r="U28" s="48"/>
      <c r="V28" s="48"/>
    </row>
    <row r="29" spans="5:22" ht="15.75" x14ac:dyDescent="0.25">
      <c r="E29" s="48"/>
      <c r="F29" s="53"/>
      <c r="G29" s="53"/>
      <c r="H29" s="53"/>
      <c r="I29" s="53"/>
      <c r="J29" s="53"/>
      <c r="K29" s="62"/>
      <c r="L29" s="63"/>
      <c r="M29" s="53"/>
      <c r="N29" s="53"/>
      <c r="O29" s="53"/>
      <c r="P29" s="53"/>
      <c r="Q29" s="53"/>
      <c r="R29" s="53"/>
      <c r="S29" s="53"/>
      <c r="T29" s="53"/>
      <c r="U29" s="48"/>
      <c r="V29" s="48"/>
    </row>
    <row r="30" spans="5:22" ht="15.75" x14ac:dyDescent="0.25">
      <c r="E30" s="48"/>
      <c r="F30" s="53"/>
      <c r="G30" s="53"/>
      <c r="H30" s="53"/>
      <c r="I30" s="53"/>
      <c r="J30" s="53"/>
      <c r="K30" s="62"/>
      <c r="L30" s="63"/>
      <c r="M30" s="53"/>
      <c r="N30" s="53"/>
      <c r="O30" s="53"/>
      <c r="P30" s="53"/>
      <c r="Q30" s="53"/>
      <c r="R30" s="53"/>
      <c r="S30" s="53"/>
      <c r="T30" s="53"/>
      <c r="U30" s="48"/>
      <c r="V30" s="48"/>
    </row>
    <row r="31" spans="5:22" ht="15.75" x14ac:dyDescent="0.25">
      <c r="E31" s="48"/>
      <c r="F31" s="53"/>
      <c r="G31" s="53"/>
      <c r="H31" s="53"/>
      <c r="I31" s="53"/>
      <c r="J31" s="53"/>
      <c r="K31" s="62"/>
      <c r="L31" s="63"/>
      <c r="M31" s="53"/>
      <c r="N31" s="53"/>
      <c r="O31" s="53"/>
      <c r="P31" s="53"/>
      <c r="Q31" s="53"/>
      <c r="R31" s="53"/>
      <c r="S31" s="53"/>
      <c r="T31" s="53"/>
      <c r="U31" s="48"/>
      <c r="V31" s="48"/>
    </row>
    <row r="32" spans="5:22" x14ac:dyDescent="0.25">
      <c r="E32" s="48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48"/>
      <c r="V32" s="48"/>
    </row>
    <row r="33" spans="5:22" x14ac:dyDescent="0.25">
      <c r="E33" s="48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48"/>
      <c r="V33" s="48"/>
    </row>
    <row r="34" spans="5:22" x14ac:dyDescent="0.25">
      <c r="E34" s="48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48"/>
      <c r="V34" s="48"/>
    </row>
    <row r="35" spans="5:22" x14ac:dyDescent="0.25">
      <c r="E35" s="48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48"/>
      <c r="V35" s="48"/>
    </row>
    <row r="36" spans="5:22" x14ac:dyDescent="0.25">
      <c r="E36" s="48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48"/>
      <c r="V36" s="48"/>
    </row>
    <row r="37" spans="5:22" x14ac:dyDescent="0.25">
      <c r="E37" s="48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48"/>
      <c r="V37" s="48"/>
    </row>
    <row r="38" spans="5:22" x14ac:dyDescent="0.25"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</row>
    <row r="39" spans="5:22" x14ac:dyDescent="0.25"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</row>
    <row r="40" spans="5:22" x14ac:dyDescent="0.25"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323A-DC0A-4030-BAFE-8B554F2233E6}">
  <sheetPr>
    <tabColor rgb="FF0070C0"/>
  </sheetPr>
  <dimension ref="D9:V153"/>
  <sheetViews>
    <sheetView tabSelected="1" zoomScale="85" zoomScaleNormal="85" workbookViewId="0">
      <selection activeCell="H11" sqref="H11"/>
    </sheetView>
  </sheetViews>
  <sheetFormatPr defaultColWidth="9.140625" defaultRowHeight="15.75" x14ac:dyDescent="0.25"/>
  <cols>
    <col min="1" max="3" width="9.140625" style="17"/>
    <col min="4" max="4" width="9.140625" style="17" customWidth="1"/>
    <col min="5" max="5" width="22.7109375" style="17" customWidth="1"/>
    <col min="6" max="6" width="22.85546875" style="17" bestFit="1" customWidth="1"/>
    <col min="7" max="7" width="31.85546875" style="17" bestFit="1" customWidth="1"/>
    <col min="8" max="8" width="19.28515625" style="17" bestFit="1" customWidth="1"/>
    <col min="9" max="9" width="9.42578125" style="17" bestFit="1" customWidth="1"/>
    <col min="10" max="10" width="19.28515625" style="17" bestFit="1" customWidth="1"/>
    <col min="11" max="11" width="17.85546875" style="17" bestFit="1" customWidth="1"/>
    <col min="12" max="12" width="26.42578125" style="17" bestFit="1" customWidth="1"/>
    <col min="13" max="13" width="21.42578125" style="17" bestFit="1" customWidth="1"/>
    <col min="14" max="14" width="26.42578125" style="17" bestFit="1" customWidth="1"/>
    <col min="15" max="15" width="21.42578125" style="17" bestFit="1" customWidth="1"/>
    <col min="16" max="22" width="9.140625" style="17" customWidth="1"/>
    <col min="23" max="16384" width="9.140625" style="17"/>
  </cols>
  <sheetData>
    <row r="9" spans="4:21" ht="16.5" thickBot="1" x14ac:dyDescent="0.3">
      <c r="D9" s="4"/>
      <c r="G9" s="4"/>
      <c r="H9" s="4"/>
      <c r="I9" s="4"/>
      <c r="J9" s="4"/>
      <c r="K9" s="4"/>
      <c r="N9" s="5"/>
      <c r="O9" s="5"/>
    </row>
    <row r="10" spans="4:21" ht="16.5" thickTop="1" x14ac:dyDescent="0.25">
      <c r="D10" s="19"/>
      <c r="F10" s="165" t="s">
        <v>17</v>
      </c>
      <c r="G10" s="166" t="s">
        <v>18</v>
      </c>
      <c r="H10" s="166" t="s">
        <v>19</v>
      </c>
      <c r="I10" s="166" t="s">
        <v>20</v>
      </c>
      <c r="J10" s="166" t="s">
        <v>21</v>
      </c>
      <c r="K10" s="166" t="s">
        <v>22</v>
      </c>
      <c r="L10" s="166" t="s">
        <v>23</v>
      </c>
      <c r="M10" s="167" t="s">
        <v>24</v>
      </c>
      <c r="O10" s="30"/>
      <c r="P10" s="30"/>
      <c r="Q10" s="30"/>
      <c r="R10" s="30"/>
      <c r="S10" s="30"/>
      <c r="T10" s="30"/>
      <c r="U10" s="19"/>
    </row>
    <row r="11" spans="4:21" x14ac:dyDescent="0.25">
      <c r="D11" s="19"/>
      <c r="F11" s="168" t="s">
        <v>9</v>
      </c>
      <c r="G11" s="127" t="s">
        <v>49</v>
      </c>
      <c r="H11" s="127" t="s">
        <v>48</v>
      </c>
      <c r="I11" s="127">
        <v>99.653000000000006</v>
      </c>
      <c r="J11" s="138">
        <v>410000</v>
      </c>
      <c r="K11" s="138">
        <v>408636.52</v>
      </c>
      <c r="L11" s="136">
        <f>Dashboard!$J$18</f>
        <v>2038018.0741664069</v>
      </c>
      <c r="M11" s="169"/>
      <c r="N11" s="137"/>
      <c r="O11" s="135"/>
      <c r="P11" s="30"/>
      <c r="Q11" s="30"/>
      <c r="R11" s="30"/>
      <c r="S11" s="30"/>
      <c r="T11" s="30"/>
      <c r="U11" s="19"/>
    </row>
    <row r="12" spans="4:21" x14ac:dyDescent="0.25">
      <c r="D12" s="47"/>
      <c r="F12" s="168" t="s">
        <v>9</v>
      </c>
      <c r="G12" s="127" t="s">
        <v>50</v>
      </c>
      <c r="H12" s="127" t="s">
        <v>51</v>
      </c>
      <c r="I12" s="127">
        <v>141.80099999999999</v>
      </c>
      <c r="J12" s="138">
        <v>287000</v>
      </c>
      <c r="K12" s="138">
        <v>407338.58</v>
      </c>
      <c r="L12" s="136">
        <f>Dashboard!$J$18</f>
        <v>2038018.0741664069</v>
      </c>
      <c r="M12" s="169"/>
      <c r="O12" s="30"/>
      <c r="P12" s="30"/>
      <c r="Q12" s="30"/>
      <c r="R12" s="30"/>
      <c r="S12" s="30"/>
      <c r="T12" s="30"/>
      <c r="U12" s="19"/>
    </row>
    <row r="13" spans="4:21" x14ac:dyDescent="0.25">
      <c r="D13" s="83"/>
      <c r="F13" s="168" t="s">
        <v>9</v>
      </c>
      <c r="G13" s="127" t="s">
        <v>52</v>
      </c>
      <c r="H13" s="127" t="s">
        <v>53</v>
      </c>
      <c r="I13" s="127">
        <v>111.551</v>
      </c>
      <c r="J13" s="138">
        <v>365000</v>
      </c>
      <c r="K13" s="138">
        <v>407358.86</v>
      </c>
      <c r="L13" s="136">
        <f>Dashboard!$J$18</f>
        <v>2038018.0741664069</v>
      </c>
      <c r="M13" s="169"/>
      <c r="O13" s="30"/>
      <c r="P13" s="30"/>
      <c r="Q13" s="30"/>
      <c r="R13" s="30"/>
      <c r="S13" s="30"/>
      <c r="T13" s="30"/>
      <c r="U13" s="19"/>
    </row>
    <row r="14" spans="4:21" x14ac:dyDescent="0.25">
      <c r="D14" s="83"/>
      <c r="F14" s="168" t="s">
        <v>9</v>
      </c>
      <c r="G14" s="127" t="s">
        <v>54</v>
      </c>
      <c r="H14" s="127" t="s">
        <v>55</v>
      </c>
      <c r="I14" s="127">
        <v>98.614000000000004</v>
      </c>
      <c r="J14" s="138">
        <v>412000</v>
      </c>
      <c r="K14" s="138">
        <v>407422.68</v>
      </c>
      <c r="L14" s="136">
        <f>Dashboard!$J$18</f>
        <v>2038018.0741664069</v>
      </c>
      <c r="M14" s="169"/>
      <c r="O14" s="30"/>
      <c r="P14" s="30"/>
      <c r="Q14" s="30"/>
      <c r="R14" s="30"/>
      <c r="S14" s="30"/>
      <c r="T14" s="30"/>
      <c r="U14" s="19"/>
    </row>
    <row r="15" spans="4:21" x14ac:dyDescent="0.25">
      <c r="D15" s="83"/>
      <c r="F15" s="168" t="s">
        <v>9</v>
      </c>
      <c r="G15" s="127" t="s">
        <v>56</v>
      </c>
      <c r="H15" s="127" t="s">
        <v>57</v>
      </c>
      <c r="I15" s="127">
        <v>133.179</v>
      </c>
      <c r="J15" s="138">
        <v>305000</v>
      </c>
      <c r="K15" s="138">
        <v>406566.61</v>
      </c>
      <c r="L15" s="136">
        <f>Dashboard!$J$18</f>
        <v>2038018.0741664069</v>
      </c>
      <c r="M15" s="170">
        <f>SUM(K11:K15)</f>
        <v>2037323.25</v>
      </c>
      <c r="O15" s="30"/>
      <c r="P15" s="30"/>
      <c r="Q15" s="30"/>
      <c r="R15" s="30"/>
      <c r="S15" s="30"/>
      <c r="T15" s="30"/>
      <c r="U15" s="19"/>
    </row>
    <row r="16" spans="4:21" x14ac:dyDescent="0.25">
      <c r="D16" s="83"/>
      <c r="F16" s="168" t="s">
        <v>10</v>
      </c>
      <c r="G16" s="127" t="s">
        <v>68</v>
      </c>
      <c r="H16" s="127" t="s">
        <v>69</v>
      </c>
      <c r="I16" s="127">
        <v>98.003272999999993</v>
      </c>
      <c r="J16" s="138">
        <v>392000</v>
      </c>
      <c r="K16" s="138">
        <v>381582.39</v>
      </c>
      <c r="L16" s="136">
        <f>Dashboard!$J$19</f>
        <v>1907136.1794951695</v>
      </c>
      <c r="M16" s="169"/>
      <c r="O16" s="135"/>
      <c r="P16" s="30"/>
      <c r="Q16" s="30"/>
      <c r="R16" s="30"/>
      <c r="S16" s="30"/>
      <c r="T16" s="30"/>
      <c r="U16" s="19"/>
    </row>
    <row r="17" spans="4:22" x14ac:dyDescent="0.25">
      <c r="D17" s="83"/>
      <c r="F17" s="168" t="s">
        <v>10</v>
      </c>
      <c r="G17" s="127" t="s">
        <v>70</v>
      </c>
      <c r="H17" s="127" t="s">
        <v>71</v>
      </c>
      <c r="I17" s="127">
        <v>98.204208399999999</v>
      </c>
      <c r="J17" s="138">
        <v>390000</v>
      </c>
      <c r="K17" s="138">
        <v>381770.22</v>
      </c>
      <c r="L17" s="136">
        <f>Dashboard!$J$19</f>
        <v>1907136.1794951695</v>
      </c>
      <c r="M17" s="169"/>
      <c r="O17" s="30"/>
      <c r="P17" s="30"/>
      <c r="Q17" s="30"/>
      <c r="R17" s="30"/>
      <c r="S17" s="30"/>
      <c r="T17" s="30"/>
      <c r="U17" s="19"/>
    </row>
    <row r="18" spans="4:22" x14ac:dyDescent="0.25">
      <c r="D18" s="19"/>
      <c r="F18" s="168" t="s">
        <v>10</v>
      </c>
      <c r="G18" s="127" t="s">
        <v>72</v>
      </c>
      <c r="H18" s="127" t="s">
        <v>73</v>
      </c>
      <c r="I18" s="127">
        <v>98.164665200000002</v>
      </c>
      <c r="J18" s="138">
        <v>388000</v>
      </c>
      <c r="K18" s="138">
        <v>380738.85</v>
      </c>
      <c r="L18" s="136">
        <f>Dashboard!$J$19</f>
        <v>1907136.1794951695</v>
      </c>
      <c r="M18" s="169"/>
      <c r="O18" s="30"/>
      <c r="P18" s="30"/>
      <c r="Q18" s="30"/>
      <c r="R18" s="30"/>
      <c r="S18" s="30"/>
      <c r="T18" s="30"/>
      <c r="U18" s="19"/>
    </row>
    <row r="19" spans="4:22" x14ac:dyDescent="0.25">
      <c r="D19" s="19"/>
      <c r="F19" s="168" t="s">
        <v>10</v>
      </c>
      <c r="G19" s="127" t="s">
        <v>74</v>
      </c>
      <c r="H19" s="127" t="s">
        <v>75</v>
      </c>
      <c r="I19" s="127">
        <v>97.361122100000003</v>
      </c>
      <c r="J19" s="138">
        <v>392000</v>
      </c>
      <c r="K19" s="138">
        <v>381486.84</v>
      </c>
      <c r="L19" s="136">
        <f>Dashboard!$J$19</f>
        <v>1907136.1794951695</v>
      </c>
      <c r="M19" s="169"/>
      <c r="O19" s="30"/>
      <c r="P19" s="30"/>
      <c r="Q19" s="30"/>
      <c r="R19" s="30"/>
      <c r="S19" s="30"/>
      <c r="T19" s="30"/>
      <c r="U19" s="19"/>
    </row>
    <row r="20" spans="4:22" x14ac:dyDescent="0.25">
      <c r="D20" s="19"/>
      <c r="F20" s="168" t="s">
        <v>10</v>
      </c>
      <c r="G20" s="127" t="s">
        <v>76</v>
      </c>
      <c r="H20" s="127" t="s">
        <v>77</v>
      </c>
      <c r="I20" s="127">
        <v>99.653099100000006</v>
      </c>
      <c r="J20" s="138">
        <v>382000</v>
      </c>
      <c r="K20" s="138">
        <v>381125.37</v>
      </c>
      <c r="L20" s="136">
        <f>Dashboard!$J$19</f>
        <v>1907136.1794951695</v>
      </c>
      <c r="M20" s="170">
        <f>SUM(K16:K20)</f>
        <v>1906703.67</v>
      </c>
      <c r="O20" s="30"/>
      <c r="P20" s="30"/>
      <c r="Q20" s="30"/>
      <c r="R20" s="30"/>
      <c r="S20" s="30"/>
      <c r="T20" s="30"/>
      <c r="U20" s="19"/>
    </row>
    <row r="21" spans="4:22" x14ac:dyDescent="0.25">
      <c r="D21" s="19"/>
      <c r="F21" s="168" t="s">
        <v>25</v>
      </c>
      <c r="G21" s="127" t="s">
        <v>28</v>
      </c>
      <c r="H21" s="139" t="s">
        <v>29</v>
      </c>
      <c r="I21" s="127">
        <v>101.158</v>
      </c>
      <c r="J21" s="138">
        <v>1325000</v>
      </c>
      <c r="K21" s="138">
        <v>1510898.42</v>
      </c>
      <c r="L21" s="136">
        <f>Dashboard!$J$20</f>
        <v>7600498.5976939863</v>
      </c>
      <c r="M21" s="169"/>
      <c r="O21" s="30"/>
      <c r="P21" s="30"/>
      <c r="Q21" s="30"/>
      <c r="R21" s="30"/>
      <c r="S21" s="30"/>
      <c r="T21" s="30"/>
      <c r="U21" s="19"/>
    </row>
    <row r="22" spans="4:22" x14ac:dyDescent="0.25">
      <c r="D22" s="47"/>
      <c r="F22" s="168" t="s">
        <v>25</v>
      </c>
      <c r="G22" s="127" t="s">
        <v>31</v>
      </c>
      <c r="H22" s="139" t="s">
        <v>30</v>
      </c>
      <c r="I22" s="127">
        <v>101.25</v>
      </c>
      <c r="J22" s="138">
        <v>1495000</v>
      </c>
      <c r="K22" s="138">
        <v>1517996.01</v>
      </c>
      <c r="L22" s="136">
        <f>Dashboard!$J$20</f>
        <v>7600498.5976939863</v>
      </c>
      <c r="M22" s="169"/>
      <c r="O22" s="135"/>
      <c r="P22" s="30"/>
      <c r="Q22" s="30"/>
      <c r="R22" s="30"/>
      <c r="S22" s="30"/>
      <c r="T22" s="30"/>
      <c r="U22" s="19"/>
    </row>
    <row r="23" spans="4:22" x14ac:dyDescent="0.25">
      <c r="D23" s="84"/>
      <c r="F23" s="168" t="s">
        <v>25</v>
      </c>
      <c r="G23" s="127" t="s">
        <v>33</v>
      </c>
      <c r="H23" s="139" t="s">
        <v>32</v>
      </c>
      <c r="I23" s="127">
        <v>99.602000000000004</v>
      </c>
      <c r="J23" s="138">
        <v>1525000</v>
      </c>
      <c r="K23" s="138">
        <v>1520521.58</v>
      </c>
      <c r="L23" s="136">
        <f>Dashboard!$J$20</f>
        <v>7600498.5976939863</v>
      </c>
      <c r="M23" s="169"/>
      <c r="O23" s="30"/>
      <c r="P23" s="30"/>
      <c r="Q23" s="30"/>
      <c r="R23" s="30"/>
      <c r="S23" s="30"/>
      <c r="T23" s="30"/>
      <c r="U23" s="19"/>
    </row>
    <row r="24" spans="4:22" x14ac:dyDescent="0.25">
      <c r="D24" s="84"/>
      <c r="F24" s="168" t="s">
        <v>25</v>
      </c>
      <c r="G24" s="127" t="s">
        <v>34</v>
      </c>
      <c r="H24" s="139" t="s">
        <v>37</v>
      </c>
      <c r="I24" s="127">
        <v>101.758</v>
      </c>
      <c r="J24" s="138">
        <v>1490000</v>
      </c>
      <c r="K24" s="138">
        <v>1517273.86</v>
      </c>
      <c r="L24" s="136">
        <f>Dashboard!$J$20</f>
        <v>7600498.5976939863</v>
      </c>
      <c r="M24" s="169"/>
      <c r="O24" s="30"/>
      <c r="P24" s="30"/>
      <c r="Q24" s="30"/>
      <c r="R24" s="30"/>
      <c r="S24" s="30"/>
      <c r="T24" s="30"/>
      <c r="U24" s="19"/>
    </row>
    <row r="25" spans="4:22" x14ac:dyDescent="0.25">
      <c r="D25" s="84"/>
      <c r="F25" s="168" t="s">
        <v>25</v>
      </c>
      <c r="G25" s="127" t="s">
        <v>35</v>
      </c>
      <c r="H25" s="139" t="s">
        <v>36</v>
      </c>
      <c r="I25" s="127">
        <v>112.373</v>
      </c>
      <c r="J25" s="138">
        <v>1325000</v>
      </c>
      <c r="K25" s="138">
        <v>1514890.17</v>
      </c>
      <c r="L25" s="136">
        <f>Dashboard!$J$20</f>
        <v>7600498.5976939863</v>
      </c>
      <c r="M25" s="171">
        <f>SUM(K21:K25)</f>
        <v>7581580.04</v>
      </c>
      <c r="O25" s="30"/>
      <c r="P25" s="30"/>
      <c r="Q25" s="30"/>
      <c r="R25" s="30"/>
      <c r="S25" s="30"/>
      <c r="T25" s="30"/>
      <c r="U25" s="19"/>
    </row>
    <row r="26" spans="4:22" x14ac:dyDescent="0.25">
      <c r="D26" s="84"/>
      <c r="F26" s="168" t="s">
        <v>26</v>
      </c>
      <c r="G26" s="127" t="s">
        <v>38</v>
      </c>
      <c r="H26" s="127" t="s">
        <v>40</v>
      </c>
      <c r="I26" s="127">
        <v>131.91200000000001</v>
      </c>
      <c r="J26" s="138">
        <v>2225000</v>
      </c>
      <c r="K26" s="138">
        <v>2940865.94</v>
      </c>
      <c r="L26" s="136">
        <f>Dashboard!$J$21</f>
        <v>14752259.270800872</v>
      </c>
      <c r="M26" s="169"/>
      <c r="O26" s="135"/>
      <c r="P26" s="30"/>
      <c r="Q26" s="30"/>
      <c r="R26" s="30"/>
      <c r="S26" s="30"/>
      <c r="T26" s="30"/>
      <c r="U26" s="19"/>
    </row>
    <row r="27" spans="4:22" x14ac:dyDescent="0.25">
      <c r="D27" s="84"/>
      <c r="F27" s="168" t="s">
        <v>26</v>
      </c>
      <c r="G27" s="127" t="s">
        <v>39</v>
      </c>
      <c r="H27" s="127" t="s">
        <v>41</v>
      </c>
      <c r="I27" s="127">
        <v>101.035</v>
      </c>
      <c r="J27" s="138">
        <v>2920000</v>
      </c>
      <c r="K27" s="138">
        <v>2951696.6</v>
      </c>
      <c r="L27" s="136">
        <f>Dashboard!$J$21</f>
        <v>14752259.270800872</v>
      </c>
      <c r="M27" s="169"/>
      <c r="O27" s="30"/>
      <c r="P27" s="30"/>
      <c r="Q27" s="30"/>
      <c r="R27" s="30"/>
      <c r="S27" s="30"/>
      <c r="T27" s="30"/>
      <c r="U27" s="19"/>
    </row>
    <row r="28" spans="4:22" x14ac:dyDescent="0.25">
      <c r="D28" s="19"/>
      <c r="F28" s="168" t="s">
        <v>26</v>
      </c>
      <c r="G28" s="127" t="s">
        <v>42</v>
      </c>
      <c r="H28" s="127" t="s">
        <v>43</v>
      </c>
      <c r="I28" s="127">
        <v>100.004</v>
      </c>
      <c r="J28" s="138">
        <v>2930000</v>
      </c>
      <c r="K28" s="138">
        <v>2950474.84</v>
      </c>
      <c r="L28" s="136">
        <f>Dashboard!$J$21</f>
        <v>14752259.270800872</v>
      </c>
      <c r="M28" s="169"/>
      <c r="O28" s="30"/>
      <c r="P28" s="30"/>
      <c r="Q28" s="30"/>
      <c r="R28" s="30"/>
      <c r="S28" s="30"/>
      <c r="T28" s="30"/>
      <c r="U28" s="19"/>
    </row>
    <row r="29" spans="4:22" x14ac:dyDescent="0.25">
      <c r="D29" s="20"/>
      <c r="F29" s="168" t="s">
        <v>26</v>
      </c>
      <c r="G29" s="127" t="s">
        <v>44</v>
      </c>
      <c r="H29" s="127" t="s">
        <v>45</v>
      </c>
      <c r="I29" s="127">
        <v>108.372</v>
      </c>
      <c r="J29" s="138">
        <v>2690000</v>
      </c>
      <c r="K29" s="138">
        <v>2948895.31</v>
      </c>
      <c r="L29" s="136">
        <f>Dashboard!$J$21</f>
        <v>14752259.270800872</v>
      </c>
      <c r="M29" s="169"/>
      <c r="O29" s="30"/>
      <c r="P29" s="30"/>
      <c r="Q29" s="30"/>
      <c r="R29" s="30"/>
      <c r="S29" s="30"/>
      <c r="T29" s="30"/>
      <c r="U29" s="19"/>
    </row>
    <row r="30" spans="4:22" x14ac:dyDescent="0.25">
      <c r="D30" s="20"/>
      <c r="F30" s="168" t="s">
        <v>26</v>
      </c>
      <c r="G30" s="127" t="s">
        <v>46</v>
      </c>
      <c r="H30" s="127" t="s">
        <v>47</v>
      </c>
      <c r="I30" s="127">
        <v>103.822</v>
      </c>
      <c r="J30" s="138">
        <v>2830000</v>
      </c>
      <c r="K30" s="138">
        <v>2950268.71</v>
      </c>
      <c r="L30" s="136">
        <f>Dashboard!$J$21</f>
        <v>14752259.270800872</v>
      </c>
      <c r="M30" s="170">
        <f>SUM(K26:K30)</f>
        <v>14742201.399999999</v>
      </c>
      <c r="O30" s="30"/>
      <c r="P30" s="30"/>
      <c r="Q30" s="30"/>
      <c r="R30" s="30"/>
      <c r="S30" s="30"/>
      <c r="T30" s="30"/>
      <c r="U30" s="19"/>
    </row>
    <row r="31" spans="4:22" x14ac:dyDescent="0.25">
      <c r="D31" s="47"/>
      <c r="E31" s="30"/>
      <c r="F31" s="168" t="s">
        <v>12</v>
      </c>
      <c r="G31" s="127" t="s">
        <v>58</v>
      </c>
      <c r="H31" s="127" t="s">
        <v>59</v>
      </c>
      <c r="I31" s="127">
        <v>100.98804474000001</v>
      </c>
      <c r="J31" s="138">
        <v>5078000</v>
      </c>
      <c r="K31" s="138">
        <v>5132616.16</v>
      </c>
      <c r="L31" s="136">
        <f>Dashboard!$J$22</f>
        <v>25662200.06232471</v>
      </c>
      <c r="M31" s="169"/>
      <c r="N31" s="134"/>
      <c r="O31" s="140"/>
      <c r="P31" s="30"/>
      <c r="Q31" s="30"/>
      <c r="R31" s="30"/>
      <c r="S31" s="30"/>
      <c r="T31" s="30"/>
      <c r="U31" s="30"/>
      <c r="V31" s="19"/>
    </row>
    <row r="32" spans="4:22" x14ac:dyDescent="0.25">
      <c r="D32" s="84"/>
      <c r="E32" s="30"/>
      <c r="F32" s="168" t="s">
        <v>12</v>
      </c>
      <c r="G32" s="127" t="s">
        <v>60</v>
      </c>
      <c r="H32" s="127" t="s">
        <v>61</v>
      </c>
      <c r="I32" s="127">
        <v>101.59083557</v>
      </c>
      <c r="J32" s="138">
        <v>5045000</v>
      </c>
      <c r="K32" s="138">
        <v>5131143.4800000004</v>
      </c>
      <c r="L32" s="136">
        <f>Dashboard!$J$22</f>
        <v>25662200.06232471</v>
      </c>
      <c r="M32" s="169"/>
      <c r="N32" s="30"/>
      <c r="O32" s="30"/>
      <c r="P32" s="30"/>
      <c r="Q32" s="30"/>
      <c r="R32" s="30"/>
      <c r="S32" s="30"/>
      <c r="T32" s="30"/>
      <c r="U32" s="30"/>
      <c r="V32" s="19"/>
    </row>
    <row r="33" spans="4:22" x14ac:dyDescent="0.25">
      <c r="D33" s="84"/>
      <c r="E33" s="30"/>
      <c r="F33" s="168" t="s">
        <v>12</v>
      </c>
      <c r="G33" s="127" t="s">
        <v>62</v>
      </c>
      <c r="H33" s="127" t="s">
        <v>63</v>
      </c>
      <c r="I33" s="127">
        <v>102.7483139</v>
      </c>
      <c r="J33" s="138">
        <v>4990000</v>
      </c>
      <c r="K33" s="138">
        <v>5131299.1900000004</v>
      </c>
      <c r="L33" s="136">
        <f>Dashboard!$J$22</f>
        <v>25662200.06232471</v>
      </c>
      <c r="M33" s="169"/>
      <c r="N33" s="30"/>
      <c r="O33" s="30"/>
      <c r="P33" s="30"/>
      <c r="Q33" s="30"/>
      <c r="R33" s="30"/>
      <c r="S33" s="30"/>
      <c r="T33" s="30"/>
      <c r="U33" s="30"/>
      <c r="V33" s="19"/>
    </row>
    <row r="34" spans="4:22" x14ac:dyDescent="0.25">
      <c r="D34" s="84"/>
      <c r="E34" s="30"/>
      <c r="F34" s="168" t="s">
        <v>12</v>
      </c>
      <c r="G34" s="127" t="s">
        <v>64</v>
      </c>
      <c r="H34" s="127" t="s">
        <v>65</v>
      </c>
      <c r="I34" s="127">
        <v>104.50165558</v>
      </c>
      <c r="J34" s="138">
        <v>4954000</v>
      </c>
      <c r="K34" s="138">
        <v>5132042.96</v>
      </c>
      <c r="L34" s="136">
        <f>Dashboard!$J$22</f>
        <v>25662200.06232471</v>
      </c>
      <c r="M34" s="169"/>
      <c r="N34" s="30"/>
      <c r="O34" s="30"/>
      <c r="P34" s="30"/>
      <c r="Q34" s="30"/>
      <c r="R34" s="30"/>
      <c r="S34" s="30"/>
      <c r="T34" s="30"/>
      <c r="U34" s="30"/>
      <c r="V34" s="19"/>
    </row>
    <row r="35" spans="4:22" x14ac:dyDescent="0.25">
      <c r="D35" s="84"/>
      <c r="E35" s="30"/>
      <c r="F35" s="168" t="s">
        <v>12</v>
      </c>
      <c r="G35" s="127" t="s">
        <v>66</v>
      </c>
      <c r="H35" s="127" t="s">
        <v>67</v>
      </c>
      <c r="I35" s="127">
        <v>109.04042816</v>
      </c>
      <c r="J35" s="138">
        <v>11917000</v>
      </c>
      <c r="K35" s="138">
        <v>5131994.5999999996</v>
      </c>
      <c r="L35" s="136">
        <f>Dashboard!$J$22</f>
        <v>25662200.06232471</v>
      </c>
      <c r="M35" s="170">
        <f>SUM(K31:K35)</f>
        <v>25659096.390000001</v>
      </c>
      <c r="N35" s="30"/>
      <c r="O35" s="30"/>
      <c r="P35" s="30"/>
      <c r="Q35" s="30"/>
      <c r="R35" s="30"/>
      <c r="S35" s="30"/>
      <c r="T35" s="30"/>
      <c r="U35" s="30"/>
      <c r="V35" s="19"/>
    </row>
    <row r="36" spans="4:22" x14ac:dyDescent="0.25">
      <c r="D36" s="84"/>
      <c r="E36" s="30"/>
      <c r="F36" s="168" t="s">
        <v>13</v>
      </c>
      <c r="G36" s="127" t="s">
        <v>78</v>
      </c>
      <c r="H36" s="127" t="s">
        <v>79</v>
      </c>
      <c r="I36" s="127">
        <f>96+24/32</f>
        <v>96.75</v>
      </c>
      <c r="J36" s="138">
        <v>7428000</v>
      </c>
      <c r="K36" s="138">
        <v>7211568.6699999999</v>
      </c>
      <c r="L36" s="136">
        <f>Dashboard!$J$23</f>
        <v>36057961.98192583</v>
      </c>
      <c r="M36" s="169"/>
      <c r="N36" s="30"/>
      <c r="O36" s="135"/>
      <c r="P36" s="30"/>
      <c r="Q36" s="30"/>
      <c r="R36" s="30"/>
      <c r="S36" s="30"/>
      <c r="T36" s="30"/>
      <c r="U36" s="30"/>
      <c r="V36" s="19"/>
    </row>
    <row r="37" spans="4:22" x14ac:dyDescent="0.25">
      <c r="D37" s="19"/>
      <c r="E37" s="30"/>
      <c r="F37" s="168" t="s">
        <v>13</v>
      </c>
      <c r="G37" s="127" t="s">
        <v>80</v>
      </c>
      <c r="H37" s="127" t="s">
        <v>81</v>
      </c>
      <c r="I37" s="127">
        <f>99+6.5/32</f>
        <v>99.203125</v>
      </c>
      <c r="J37" s="138">
        <v>7265000</v>
      </c>
      <c r="K37" s="138">
        <v>7211847.2400000002</v>
      </c>
      <c r="L37" s="136">
        <f>Dashboard!$J$23</f>
        <v>36057961.98192583</v>
      </c>
      <c r="M37" s="169"/>
      <c r="N37" s="30"/>
      <c r="O37" s="30"/>
      <c r="P37" s="30"/>
      <c r="Q37" s="30"/>
      <c r="R37" s="30"/>
      <c r="S37" s="30"/>
      <c r="T37" s="30"/>
      <c r="U37" s="30"/>
      <c r="V37" s="19"/>
    </row>
    <row r="38" spans="4:22" x14ac:dyDescent="0.25">
      <c r="D38" s="19"/>
      <c r="E38" s="30"/>
      <c r="F38" s="168" t="s">
        <v>13</v>
      </c>
      <c r="G38" s="127" t="s">
        <v>82</v>
      </c>
      <c r="H38" s="127" t="s">
        <v>83</v>
      </c>
      <c r="I38" s="127">
        <f>98+28/32</f>
        <v>98.875</v>
      </c>
      <c r="J38" s="138">
        <v>7287000</v>
      </c>
      <c r="K38" s="138">
        <v>7211110.5199999996</v>
      </c>
      <c r="L38" s="136">
        <f>Dashboard!$J$23</f>
        <v>36057961.98192583</v>
      </c>
      <c r="M38" s="169"/>
      <c r="N38" s="30"/>
      <c r="O38" s="30"/>
      <c r="P38" s="30"/>
      <c r="Q38" s="30"/>
      <c r="R38" s="30"/>
      <c r="S38" s="30"/>
      <c r="T38" s="30"/>
      <c r="U38" s="30"/>
      <c r="V38" s="19"/>
    </row>
    <row r="39" spans="4:22" x14ac:dyDescent="0.25">
      <c r="D39" s="19"/>
      <c r="E39" s="22"/>
      <c r="F39" s="168" t="s">
        <v>13</v>
      </c>
      <c r="G39" s="127" t="s">
        <v>84</v>
      </c>
      <c r="H39" s="127" t="s">
        <v>85</v>
      </c>
      <c r="I39" s="127">
        <f>98+0.5/32</f>
        <v>98.015625</v>
      </c>
      <c r="J39" s="138">
        <v>7355000</v>
      </c>
      <c r="K39" s="138">
        <v>7211715.9199999999</v>
      </c>
      <c r="L39" s="136">
        <f>Dashboard!$J$23</f>
        <v>36057961.98192583</v>
      </c>
      <c r="M39" s="169"/>
      <c r="N39" s="19"/>
      <c r="O39" s="19"/>
      <c r="P39" s="19"/>
      <c r="Q39" s="19"/>
      <c r="R39" s="19"/>
      <c r="S39" s="19"/>
      <c r="T39" s="19"/>
      <c r="U39" s="19"/>
      <c r="V39" s="19"/>
    </row>
    <row r="40" spans="4:22" x14ac:dyDescent="0.25">
      <c r="D40" s="19"/>
      <c r="E40" s="22"/>
      <c r="F40" s="168" t="s">
        <v>13</v>
      </c>
      <c r="G40" s="127" t="s">
        <v>86</v>
      </c>
      <c r="H40" s="127" t="s">
        <v>87</v>
      </c>
      <c r="I40" s="127">
        <f>100+10.5/32</f>
        <v>100.328125</v>
      </c>
      <c r="J40" s="138">
        <v>7185000</v>
      </c>
      <c r="K40" s="138">
        <v>7211156.0300000003</v>
      </c>
      <c r="L40" s="136">
        <f>Dashboard!$J$23</f>
        <v>36057961.98192583</v>
      </c>
      <c r="M40" s="170">
        <f>SUM(K36:K40)</f>
        <v>36057398.380000003</v>
      </c>
      <c r="N40" s="19"/>
      <c r="O40" s="19"/>
      <c r="P40" s="19"/>
      <c r="Q40" s="19"/>
      <c r="R40" s="19"/>
      <c r="S40" s="19"/>
      <c r="T40" s="19"/>
      <c r="U40" s="19"/>
      <c r="V40" s="19"/>
    </row>
    <row r="41" spans="4:22" x14ac:dyDescent="0.25">
      <c r="D41" s="19"/>
      <c r="E41" s="19"/>
      <c r="F41" s="168" t="s">
        <v>27</v>
      </c>
      <c r="G41" s="127" t="s">
        <v>88</v>
      </c>
      <c r="H41" s="127" t="s">
        <v>89</v>
      </c>
      <c r="I41" s="127">
        <v>101.375</v>
      </c>
      <c r="J41" s="138">
        <v>390000</v>
      </c>
      <c r="K41" s="138">
        <v>395904.17</v>
      </c>
      <c r="L41" s="136">
        <f>Dashboard!$J$24</f>
        <v>1981925.8335930195</v>
      </c>
      <c r="M41" s="169"/>
      <c r="N41" s="19"/>
      <c r="O41" s="160"/>
      <c r="P41" s="19"/>
      <c r="Q41" s="19"/>
      <c r="R41" s="19"/>
      <c r="S41" s="19"/>
      <c r="T41" s="19"/>
      <c r="U41" s="19"/>
      <c r="V41" s="19"/>
    </row>
    <row r="42" spans="4:22" x14ac:dyDescent="0.25">
      <c r="D42" s="19"/>
      <c r="E42" s="19"/>
      <c r="F42" s="168" t="s">
        <v>27</v>
      </c>
      <c r="G42" s="127" t="s">
        <v>90</v>
      </c>
      <c r="H42" s="127" t="s">
        <v>91</v>
      </c>
      <c r="I42" s="127">
        <v>100.122</v>
      </c>
      <c r="J42" s="138">
        <v>396000</v>
      </c>
      <c r="K42" s="138">
        <v>396866.75</v>
      </c>
      <c r="L42" s="136">
        <f>Dashboard!$J$24</f>
        <v>1981925.8335930195</v>
      </c>
      <c r="M42" s="169"/>
      <c r="N42" s="19"/>
      <c r="O42" s="19"/>
      <c r="P42" s="19"/>
      <c r="Q42" s="19"/>
      <c r="R42" s="19"/>
      <c r="S42" s="19"/>
      <c r="T42" s="19"/>
      <c r="U42" s="19"/>
      <c r="V42" s="19"/>
    </row>
    <row r="43" spans="4:22" x14ac:dyDescent="0.25">
      <c r="D43" s="19"/>
      <c r="E43" s="19"/>
      <c r="F43" s="168" t="s">
        <v>27</v>
      </c>
      <c r="G43" s="127" t="s">
        <v>93</v>
      </c>
      <c r="H43" s="127" t="s">
        <v>92</v>
      </c>
      <c r="I43" s="127">
        <v>101.40600000000001</v>
      </c>
      <c r="J43" s="138">
        <v>390000</v>
      </c>
      <c r="K43" s="138">
        <v>395607.98</v>
      </c>
      <c r="L43" s="136">
        <f>Dashboard!$J$24</f>
        <v>1981925.8335930195</v>
      </c>
      <c r="M43" s="169"/>
      <c r="N43" s="19"/>
      <c r="O43" s="19"/>
      <c r="P43" s="19"/>
      <c r="Q43" s="19"/>
      <c r="R43" s="19"/>
      <c r="S43" s="19"/>
      <c r="T43" s="19"/>
      <c r="U43" s="19"/>
      <c r="V43" s="19"/>
    </row>
    <row r="44" spans="4:22" x14ac:dyDescent="0.25">
      <c r="D44" s="19"/>
      <c r="E44" s="114"/>
      <c r="F44" s="168" t="s">
        <v>27</v>
      </c>
      <c r="G44" s="127" t="s">
        <v>94</v>
      </c>
      <c r="H44" s="127" t="s">
        <v>95</v>
      </c>
      <c r="I44" s="127">
        <v>99.676000000000002</v>
      </c>
      <c r="J44" s="138">
        <v>397000</v>
      </c>
      <c r="K44" s="138">
        <v>395843.56</v>
      </c>
      <c r="L44" s="136">
        <f>Dashboard!$J$24</f>
        <v>1981925.8335930195</v>
      </c>
      <c r="M44" s="169"/>
      <c r="N44" s="19"/>
      <c r="O44" s="19"/>
      <c r="P44" s="19"/>
      <c r="Q44" s="19"/>
      <c r="R44" s="19"/>
      <c r="S44" s="19"/>
      <c r="T44" s="19"/>
      <c r="U44" s="19"/>
      <c r="V44" s="19"/>
    </row>
    <row r="45" spans="4:22" ht="16.5" thickBot="1" x14ac:dyDescent="0.3">
      <c r="D45" s="19"/>
      <c r="E45" s="20"/>
      <c r="F45" s="172" t="s">
        <v>27</v>
      </c>
      <c r="G45" s="173" t="s">
        <v>96</v>
      </c>
      <c r="H45" s="173" t="s">
        <v>97</v>
      </c>
      <c r="I45" s="173">
        <v>99.822999999999993</v>
      </c>
      <c r="J45" s="174">
        <v>397000</v>
      </c>
      <c r="K45" s="174">
        <v>396297.31</v>
      </c>
      <c r="L45" s="175">
        <f>Dashboard!$J$24</f>
        <v>1981925.8335930195</v>
      </c>
      <c r="M45" s="176">
        <f>SUM(K41:K45)</f>
        <v>1980519.77</v>
      </c>
      <c r="N45" s="19"/>
      <c r="O45" s="19"/>
      <c r="P45" s="19"/>
      <c r="Q45" s="19"/>
      <c r="R45" s="19"/>
      <c r="S45" s="19"/>
      <c r="T45" s="19"/>
      <c r="U45" s="19"/>
      <c r="V45" s="19"/>
    </row>
    <row r="46" spans="4:22" ht="16.5" thickTop="1" x14ac:dyDescent="0.25">
      <c r="D46" s="19"/>
      <c r="E46" s="29"/>
      <c r="F46" s="30"/>
      <c r="G46" s="30"/>
      <c r="H46" s="30"/>
      <c r="I46" s="30"/>
      <c r="J46" s="30"/>
      <c r="K46" s="30"/>
      <c r="L46" s="30"/>
      <c r="M46" s="30"/>
      <c r="N46" s="19"/>
      <c r="O46" s="19"/>
      <c r="P46" s="19"/>
      <c r="Q46" s="19"/>
      <c r="R46" s="19"/>
      <c r="S46" s="19"/>
      <c r="T46" s="19"/>
      <c r="U46" s="19"/>
      <c r="V46" s="19"/>
    </row>
    <row r="47" spans="4:22" x14ac:dyDescent="0.25">
      <c r="D47" s="19"/>
      <c r="E47" s="20"/>
      <c r="F47" s="30"/>
      <c r="G47" s="30"/>
      <c r="H47" s="30"/>
      <c r="I47" s="30"/>
      <c r="J47" s="30"/>
      <c r="K47" s="30"/>
      <c r="L47" s="30"/>
      <c r="M47" s="30"/>
      <c r="N47" s="19"/>
      <c r="O47" s="19"/>
      <c r="P47" s="19"/>
      <c r="Q47" s="19"/>
      <c r="R47" s="19"/>
      <c r="S47" s="19"/>
      <c r="T47" s="19"/>
      <c r="U47" s="19"/>
      <c r="V47" s="19"/>
    </row>
    <row r="48" spans="4:22" x14ac:dyDescent="0.25">
      <c r="D48" s="19"/>
      <c r="E48" s="18"/>
      <c r="F48" s="30"/>
      <c r="G48" s="30"/>
      <c r="H48" s="30"/>
      <c r="I48" s="30"/>
      <c r="J48" s="30"/>
      <c r="K48" s="30"/>
      <c r="L48" s="30"/>
      <c r="M48" s="30"/>
      <c r="N48" s="19"/>
      <c r="O48" s="19"/>
      <c r="P48" s="19"/>
      <c r="Q48" s="19"/>
      <c r="R48" s="19"/>
      <c r="S48" s="19"/>
      <c r="T48" s="19"/>
      <c r="U48" s="19"/>
      <c r="V48" s="19"/>
    </row>
    <row r="49" spans="4:22" x14ac:dyDescent="0.25">
      <c r="D49" s="19"/>
      <c r="E49" s="86"/>
      <c r="F49" s="18"/>
      <c r="G49" s="19"/>
      <c r="H49" s="18"/>
      <c r="I49" s="27"/>
      <c r="J49" s="27"/>
      <c r="K49" s="26"/>
      <c r="L49" s="20"/>
      <c r="M49" s="18"/>
      <c r="N49" s="19"/>
      <c r="O49" s="19"/>
      <c r="P49" s="19"/>
      <c r="Q49" s="19"/>
      <c r="R49" s="19"/>
      <c r="S49" s="19"/>
      <c r="T49" s="19"/>
      <c r="U49" s="19"/>
      <c r="V49" s="19"/>
    </row>
    <row r="50" spans="4:22" x14ac:dyDescent="0.25">
      <c r="D50" s="19"/>
      <c r="E50" s="86"/>
      <c r="F50" s="18"/>
      <c r="G50" s="19"/>
      <c r="H50" s="18"/>
      <c r="I50" s="27"/>
      <c r="J50" s="27"/>
      <c r="K50" s="26"/>
      <c r="L50" s="20"/>
      <c r="M50" s="18"/>
      <c r="N50" s="19"/>
      <c r="O50" s="19"/>
      <c r="P50" s="19"/>
      <c r="Q50" s="19"/>
      <c r="R50" s="19"/>
      <c r="S50" s="19"/>
      <c r="T50" s="19"/>
      <c r="U50" s="19"/>
      <c r="V50" s="19"/>
    </row>
    <row r="51" spans="4:22" x14ac:dyDescent="0.25">
      <c r="D51" s="19"/>
      <c r="E51" s="86"/>
      <c r="F51" s="19"/>
      <c r="G51" s="19"/>
      <c r="H51" s="18"/>
      <c r="I51" s="23"/>
      <c r="J51" s="23"/>
      <c r="K51" s="26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4:22" x14ac:dyDescent="0.25">
      <c r="D52" s="19"/>
      <c r="E52" s="18"/>
      <c r="F52" s="19"/>
      <c r="G52" s="19"/>
      <c r="H52" s="18"/>
      <c r="I52" s="23"/>
      <c r="J52" s="23"/>
      <c r="K52" s="26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4:22" x14ac:dyDescent="0.25">
      <c r="D53" s="19"/>
      <c r="E53" s="1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4:22" x14ac:dyDescent="0.25">
      <c r="D54" s="19"/>
      <c r="E54" s="18"/>
      <c r="F54" s="114"/>
      <c r="G54" s="19"/>
      <c r="H54" s="153"/>
      <c r="I54" s="153"/>
      <c r="J54" s="19"/>
      <c r="K54" s="19"/>
      <c r="L54" s="153"/>
      <c r="M54" s="153"/>
      <c r="N54" s="19"/>
      <c r="O54" s="19"/>
      <c r="P54" s="19"/>
      <c r="Q54" s="19"/>
      <c r="R54" s="19"/>
      <c r="S54" s="19"/>
      <c r="T54" s="19"/>
      <c r="U54" s="19"/>
      <c r="V54" s="19"/>
    </row>
    <row r="55" spans="4:22" x14ac:dyDescent="0.25">
      <c r="D55" s="19"/>
      <c r="E55" s="19"/>
      <c r="F55" s="18"/>
      <c r="G55" s="19"/>
      <c r="H55" s="153"/>
      <c r="I55" s="153"/>
      <c r="J55" s="19"/>
      <c r="K55" s="19"/>
      <c r="L55" s="20"/>
      <c r="M55" s="68"/>
      <c r="N55" s="19"/>
      <c r="O55" s="19"/>
      <c r="P55" s="19"/>
      <c r="Q55" s="19"/>
      <c r="R55" s="19"/>
      <c r="S55" s="19"/>
      <c r="T55" s="19"/>
      <c r="U55" s="19"/>
      <c r="V55" s="19"/>
    </row>
    <row r="56" spans="4:22" x14ac:dyDescent="0.25">
      <c r="D56" s="19"/>
      <c r="E56" s="114"/>
      <c r="F56" s="85"/>
      <c r="G56" s="29"/>
      <c r="H56" s="21"/>
      <c r="I56" s="21"/>
      <c r="J56" s="19"/>
      <c r="K56" s="19"/>
      <c r="L56" s="19"/>
      <c r="M56" s="19"/>
      <c r="N56" s="19"/>
      <c r="O56" s="19"/>
      <c r="P56" s="19"/>
      <c r="Q56" s="19"/>
      <c r="R56" s="19"/>
      <c r="S56" s="69"/>
      <c r="T56" s="70"/>
      <c r="U56" s="70"/>
      <c r="V56" s="71"/>
    </row>
    <row r="57" spans="4:22" x14ac:dyDescent="0.25">
      <c r="D57" s="19"/>
      <c r="E57" s="20"/>
      <c r="F57" s="78"/>
      <c r="G57" s="25"/>
      <c r="H57" s="119"/>
      <c r="I57" s="120"/>
      <c r="J57" s="19"/>
      <c r="K57" s="19"/>
      <c r="L57" s="19"/>
      <c r="M57" s="19"/>
      <c r="N57" s="19"/>
      <c r="O57" s="19"/>
      <c r="P57" s="19"/>
      <c r="Q57" s="19"/>
      <c r="R57" s="19"/>
      <c r="S57" s="18"/>
      <c r="T57" s="19"/>
      <c r="U57" s="19"/>
      <c r="V57" s="19"/>
    </row>
    <row r="58" spans="4:22" x14ac:dyDescent="0.25">
      <c r="D58" s="19"/>
      <c r="E58" s="155"/>
      <c r="F58" s="33"/>
      <c r="G58" s="34"/>
      <c r="H58" s="119"/>
      <c r="I58" s="120"/>
      <c r="J58" s="19"/>
      <c r="K58" s="19"/>
      <c r="L58" s="19"/>
      <c r="M58" s="19"/>
      <c r="N58" s="19"/>
      <c r="O58" s="19"/>
      <c r="P58" s="19"/>
      <c r="Q58" s="19"/>
      <c r="R58" s="19"/>
      <c r="S58" s="70"/>
      <c r="T58" s="19"/>
      <c r="U58" s="19"/>
      <c r="V58" s="19"/>
    </row>
    <row r="59" spans="4:22" ht="19.5" customHeight="1" x14ac:dyDescent="0.25">
      <c r="D59" s="19"/>
      <c r="E59" s="155"/>
      <c r="F59" s="33"/>
      <c r="G59" s="34"/>
      <c r="H59" s="119"/>
      <c r="I59" s="120"/>
      <c r="J59" s="19"/>
      <c r="K59" s="19"/>
      <c r="L59" s="19"/>
      <c r="M59" s="19"/>
      <c r="N59" s="19"/>
      <c r="O59" s="19"/>
      <c r="P59" s="19"/>
      <c r="Q59" s="19"/>
      <c r="R59" s="19"/>
      <c r="S59" s="70"/>
      <c r="T59" s="19"/>
      <c r="U59" s="19"/>
      <c r="V59" s="19"/>
    </row>
    <row r="60" spans="4:22" x14ac:dyDescent="0.25">
      <c r="D60" s="19"/>
      <c r="E60" s="19"/>
      <c r="F60" s="33"/>
      <c r="G60" s="34"/>
      <c r="H60" s="119"/>
      <c r="I60" s="120"/>
      <c r="J60" s="19"/>
      <c r="K60" s="19"/>
      <c r="L60" s="19"/>
      <c r="M60" s="19"/>
      <c r="N60" s="19"/>
      <c r="O60" s="19"/>
      <c r="P60" s="19"/>
      <c r="Q60" s="19"/>
      <c r="R60" s="19"/>
      <c r="S60" s="71"/>
      <c r="T60" s="19"/>
      <c r="U60" s="19"/>
      <c r="V60" s="19"/>
    </row>
    <row r="61" spans="4:22" x14ac:dyDescent="0.25">
      <c r="D61" s="19"/>
      <c r="E61" s="19"/>
      <c r="F61" s="33"/>
      <c r="G61" s="34"/>
      <c r="H61" s="119"/>
      <c r="I61" s="120"/>
      <c r="J61" s="19"/>
      <c r="K61" s="19"/>
      <c r="L61" s="19"/>
      <c r="M61" s="19"/>
      <c r="N61" s="19"/>
      <c r="O61" s="19"/>
      <c r="P61" s="19"/>
      <c r="Q61" s="19"/>
      <c r="R61" s="19"/>
      <c r="S61" s="18"/>
      <c r="T61" s="19"/>
      <c r="U61" s="19"/>
      <c r="V61" s="19"/>
    </row>
    <row r="62" spans="4:22" x14ac:dyDescent="0.25">
      <c r="D62" s="19"/>
      <c r="E62" s="114"/>
      <c r="F62" s="33"/>
      <c r="G62" s="34"/>
      <c r="H62" s="119"/>
      <c r="I62" s="120"/>
      <c r="J62" s="19"/>
      <c r="K62" s="19"/>
      <c r="L62" s="20"/>
      <c r="M62" s="19"/>
      <c r="N62" s="19"/>
      <c r="O62" s="19"/>
      <c r="P62" s="19"/>
      <c r="Q62" s="19"/>
      <c r="R62" s="19"/>
      <c r="S62" s="70"/>
      <c r="T62" s="19"/>
      <c r="U62" s="19"/>
      <c r="V62" s="19"/>
    </row>
    <row r="63" spans="4:22" x14ac:dyDescent="0.25">
      <c r="D63" s="19"/>
      <c r="E63" s="21"/>
      <c r="F63" s="33"/>
      <c r="G63" s="34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70"/>
      <c r="T63" s="19"/>
      <c r="U63" s="19"/>
      <c r="V63" s="19"/>
    </row>
    <row r="64" spans="4:22" x14ac:dyDescent="0.25">
      <c r="D64" s="19"/>
      <c r="E64" s="35"/>
      <c r="F64" s="33"/>
      <c r="G64" s="34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71"/>
      <c r="T64" s="19"/>
      <c r="U64" s="19"/>
      <c r="V64" s="19"/>
    </row>
    <row r="65" spans="4:22" x14ac:dyDescent="0.25">
      <c r="D65" s="19"/>
      <c r="E65" s="3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8"/>
      <c r="T65" s="19"/>
      <c r="U65" s="19"/>
      <c r="V65" s="19"/>
    </row>
    <row r="66" spans="4:22" x14ac:dyDescent="0.25">
      <c r="D66" s="19"/>
      <c r="E66" s="35"/>
      <c r="F66" s="114"/>
      <c r="G66" s="114"/>
      <c r="H66" s="117"/>
      <c r="I66" s="117"/>
      <c r="J66" s="19"/>
      <c r="K66" s="19"/>
      <c r="L66" s="19"/>
      <c r="M66" s="19"/>
      <c r="N66" s="19"/>
      <c r="O66" s="19"/>
      <c r="P66" s="19"/>
      <c r="Q66" s="19"/>
      <c r="R66" s="19"/>
      <c r="S66" s="70"/>
      <c r="T66" s="19"/>
      <c r="U66" s="19"/>
      <c r="V66" s="19"/>
    </row>
    <row r="67" spans="4:22" ht="15.75" customHeight="1" x14ac:dyDescent="0.25">
      <c r="D67" s="19"/>
      <c r="E67" s="35"/>
      <c r="F67" s="18"/>
      <c r="G67" s="19"/>
      <c r="H67" s="67"/>
      <c r="I67" s="118"/>
      <c r="J67" s="19"/>
      <c r="K67" s="19"/>
      <c r="L67" s="19"/>
      <c r="M67" s="19"/>
      <c r="N67" s="19"/>
      <c r="O67" s="19"/>
      <c r="P67" s="19"/>
      <c r="Q67" s="19"/>
      <c r="R67" s="19"/>
      <c r="S67" s="70"/>
      <c r="T67" s="19"/>
      <c r="U67" s="19"/>
      <c r="V67" s="19"/>
    </row>
    <row r="68" spans="4:22" x14ac:dyDescent="0.25">
      <c r="D68" s="19"/>
      <c r="E68" s="35"/>
      <c r="F68" s="156"/>
      <c r="G68" s="19"/>
      <c r="H68" s="22"/>
      <c r="I68" s="118"/>
      <c r="J68" s="19"/>
      <c r="K68" s="19"/>
      <c r="L68" s="19"/>
      <c r="M68" s="19"/>
      <c r="N68" s="19"/>
      <c r="O68" s="19"/>
      <c r="P68" s="19"/>
      <c r="Q68" s="19"/>
      <c r="R68" s="19"/>
      <c r="S68" s="71"/>
      <c r="T68" s="19"/>
      <c r="U68" s="19"/>
      <c r="V68" s="19"/>
    </row>
    <row r="69" spans="4:22" x14ac:dyDescent="0.25">
      <c r="D69" s="19"/>
      <c r="E69" s="35"/>
      <c r="F69" s="156"/>
      <c r="G69" s="19"/>
      <c r="H69" s="22"/>
      <c r="I69" s="118"/>
      <c r="J69" s="19"/>
      <c r="K69" s="19"/>
      <c r="L69" s="19"/>
      <c r="M69" s="19"/>
      <c r="N69" s="19"/>
      <c r="O69" s="19"/>
      <c r="P69" s="19"/>
      <c r="Q69" s="19"/>
      <c r="R69" s="19"/>
      <c r="S69" s="18"/>
      <c r="T69" s="19"/>
      <c r="U69" s="19"/>
      <c r="V69" s="19"/>
    </row>
    <row r="70" spans="4:22" x14ac:dyDescent="0.25"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14"/>
      <c r="O70" s="114"/>
      <c r="P70" s="114"/>
      <c r="Q70" s="114"/>
      <c r="R70" s="114"/>
      <c r="S70" s="70"/>
      <c r="T70" s="19"/>
      <c r="U70" s="19"/>
      <c r="V70" s="19"/>
    </row>
    <row r="71" spans="4:22" x14ac:dyDescent="0.25"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21"/>
      <c r="O71" s="21"/>
      <c r="P71" s="21"/>
      <c r="Q71" s="21"/>
      <c r="R71" s="21"/>
      <c r="S71" s="70"/>
      <c r="T71" s="19"/>
      <c r="U71" s="19"/>
      <c r="V71" s="19"/>
    </row>
    <row r="72" spans="4:22" x14ac:dyDescent="0.25">
      <c r="D72" s="19"/>
      <c r="E72" s="19"/>
      <c r="F72" s="114"/>
      <c r="G72" s="114"/>
      <c r="H72" s="114"/>
      <c r="I72" s="114"/>
      <c r="J72" s="19"/>
      <c r="K72" s="19"/>
      <c r="L72" s="19"/>
      <c r="M72" s="19"/>
      <c r="N72" s="36"/>
      <c r="O72" s="23"/>
      <c r="P72" s="38"/>
      <c r="Q72" s="23"/>
      <c r="R72" s="39"/>
      <c r="S72" s="71"/>
      <c r="T72" s="19"/>
      <c r="U72" s="19"/>
      <c r="V72" s="19"/>
    </row>
    <row r="73" spans="4:22" x14ac:dyDescent="0.25">
      <c r="D73" s="19"/>
      <c r="E73" s="114"/>
      <c r="F73" s="21"/>
      <c r="G73" s="21"/>
      <c r="H73" s="41"/>
      <c r="I73" s="41"/>
      <c r="J73" s="19"/>
      <c r="K73" s="19"/>
      <c r="L73" s="19"/>
      <c r="M73" s="19"/>
      <c r="N73" s="29"/>
      <c r="O73" s="29"/>
      <c r="P73" s="29"/>
      <c r="Q73" s="29"/>
      <c r="R73" s="29"/>
      <c r="S73" s="29"/>
      <c r="T73" s="29"/>
      <c r="U73" s="29"/>
      <c r="V73" s="19"/>
    </row>
    <row r="74" spans="4:22" x14ac:dyDescent="0.25">
      <c r="D74" s="19"/>
      <c r="E74" s="77"/>
      <c r="F74" s="64"/>
      <c r="G74" s="65"/>
      <c r="H74" s="66"/>
      <c r="I74" s="66"/>
      <c r="J74" s="19"/>
      <c r="K74" s="19"/>
      <c r="L74" s="19"/>
      <c r="M74" s="19"/>
      <c r="N74" s="36"/>
      <c r="O74" s="73"/>
      <c r="P74" s="34"/>
      <c r="Q74" s="74"/>
      <c r="R74" s="39"/>
      <c r="S74" s="70"/>
      <c r="T74" s="19"/>
      <c r="U74" s="19"/>
      <c r="V74" s="19"/>
    </row>
    <row r="75" spans="4:22" x14ac:dyDescent="0.25">
      <c r="D75" s="19"/>
      <c r="E75" s="77"/>
      <c r="F75" s="64"/>
      <c r="G75" s="65"/>
      <c r="H75" s="66"/>
      <c r="I75" s="66"/>
      <c r="J75" s="19"/>
      <c r="K75" s="19"/>
      <c r="L75" s="19"/>
      <c r="M75" s="19"/>
      <c r="N75" s="36"/>
      <c r="O75" s="73"/>
      <c r="P75" s="34"/>
      <c r="Q75" s="74"/>
      <c r="R75" s="39"/>
      <c r="S75" s="70"/>
      <c r="T75" s="19"/>
      <c r="U75" s="19"/>
      <c r="V75" s="19"/>
    </row>
    <row r="76" spans="4:22" x14ac:dyDescent="0.25">
      <c r="D76" s="19"/>
      <c r="E76" s="77"/>
      <c r="F76" s="64"/>
      <c r="G76" s="65"/>
      <c r="H76" s="66"/>
      <c r="I76" s="66"/>
      <c r="J76" s="19"/>
      <c r="K76" s="19"/>
      <c r="L76" s="19"/>
      <c r="M76" s="19"/>
      <c r="N76" s="114"/>
      <c r="O76" s="114"/>
      <c r="P76" s="114"/>
      <c r="Q76" s="114"/>
      <c r="R76" s="114"/>
      <c r="S76" s="71"/>
      <c r="T76" s="19"/>
      <c r="U76" s="19"/>
      <c r="V76" s="19"/>
    </row>
    <row r="77" spans="4:22" x14ac:dyDescent="0.25">
      <c r="D77" s="19"/>
      <c r="E77" s="77"/>
      <c r="F77" s="64"/>
      <c r="G77" s="65"/>
      <c r="H77" s="66"/>
      <c r="I77" s="66"/>
      <c r="J77" s="19"/>
      <c r="K77" s="19"/>
      <c r="L77" s="19"/>
      <c r="M77" s="19"/>
      <c r="N77" s="75"/>
      <c r="O77" s="75"/>
      <c r="P77" s="75"/>
      <c r="Q77" s="75"/>
      <c r="R77" s="75"/>
      <c r="S77" s="19"/>
      <c r="T77" s="19"/>
      <c r="U77" s="19"/>
      <c r="V77" s="19"/>
    </row>
    <row r="78" spans="4:22" x14ac:dyDescent="0.25">
      <c r="D78" s="19"/>
      <c r="E78" s="77"/>
      <c r="F78" s="64"/>
      <c r="G78" s="65"/>
      <c r="H78" s="66"/>
      <c r="I78" s="66"/>
      <c r="J78" s="19"/>
      <c r="K78" s="19"/>
      <c r="L78" s="19"/>
      <c r="M78" s="19"/>
      <c r="N78" s="76"/>
      <c r="O78" s="76"/>
      <c r="P78" s="76"/>
      <c r="Q78" s="76"/>
      <c r="R78" s="76"/>
      <c r="S78" s="19"/>
      <c r="T78" s="19"/>
      <c r="U78" s="19"/>
      <c r="V78" s="19"/>
    </row>
    <row r="79" spans="4:22" x14ac:dyDescent="0.25">
      <c r="D79" s="19"/>
      <c r="E79" s="19"/>
      <c r="F79" s="64"/>
      <c r="G79" s="65"/>
      <c r="H79" s="66"/>
      <c r="I79" s="66"/>
      <c r="J79" s="19"/>
      <c r="K79" s="19"/>
      <c r="L79" s="19"/>
      <c r="M79" s="19"/>
      <c r="N79" s="76"/>
      <c r="O79" s="76"/>
      <c r="P79" s="76"/>
      <c r="Q79" s="76"/>
      <c r="R79" s="76"/>
      <c r="S79" s="19"/>
      <c r="T79" s="19"/>
      <c r="U79" s="19"/>
      <c r="V79" s="19"/>
    </row>
    <row r="80" spans="4:22" x14ac:dyDescent="0.25">
      <c r="D80" s="19"/>
      <c r="E80" s="77"/>
      <c r="F80" s="19"/>
      <c r="G80" s="19"/>
      <c r="H80" s="19"/>
      <c r="I80" s="19"/>
      <c r="J80" s="29"/>
      <c r="K80" s="29"/>
      <c r="L80" s="19"/>
      <c r="M80" s="114"/>
      <c r="N80" s="76"/>
      <c r="O80" s="76"/>
      <c r="P80" s="76"/>
      <c r="Q80" s="76"/>
      <c r="R80" s="76"/>
      <c r="S80" s="19"/>
      <c r="T80" s="19"/>
      <c r="U80" s="19"/>
      <c r="V80" s="19"/>
    </row>
    <row r="81" spans="4:22" x14ac:dyDescent="0.25">
      <c r="D81" s="19"/>
      <c r="E81" s="20"/>
      <c r="F81" s="19"/>
      <c r="G81" s="19"/>
      <c r="H81" s="19"/>
      <c r="I81" s="19"/>
      <c r="J81" s="21"/>
      <c r="K81" s="21"/>
      <c r="L81" s="19"/>
      <c r="M81" s="21"/>
      <c r="N81" s="76"/>
      <c r="O81" s="76"/>
      <c r="P81" s="76"/>
      <c r="Q81" s="76"/>
      <c r="R81" s="76"/>
      <c r="S81" s="19"/>
      <c r="T81" s="19"/>
      <c r="U81" s="19"/>
      <c r="V81" s="19"/>
    </row>
    <row r="82" spans="4:22" x14ac:dyDescent="0.25">
      <c r="D82" s="19"/>
      <c r="E82" s="20"/>
      <c r="F82" s="19"/>
      <c r="G82" s="19"/>
      <c r="H82" s="19"/>
      <c r="I82" s="19"/>
      <c r="J82" s="31"/>
      <c r="K82" s="37"/>
      <c r="L82" s="19"/>
      <c r="M82" s="36"/>
      <c r="N82" s="76"/>
      <c r="O82" s="76"/>
      <c r="P82" s="76"/>
      <c r="Q82" s="76"/>
      <c r="R82" s="76"/>
      <c r="S82" s="19"/>
      <c r="T82" s="19"/>
      <c r="U82" s="19"/>
      <c r="V82" s="19"/>
    </row>
    <row r="83" spans="4:22" x14ac:dyDescent="0.25">
      <c r="D83" s="19"/>
      <c r="E83" s="20"/>
      <c r="F83" s="114"/>
      <c r="G83" s="114"/>
      <c r="H83" s="29"/>
      <c r="I83" s="29"/>
      <c r="J83" s="31"/>
      <c r="K83" s="37"/>
      <c r="L83" s="153"/>
      <c r="M83" s="153"/>
      <c r="N83" s="76"/>
      <c r="O83" s="76"/>
      <c r="P83" s="76"/>
      <c r="Q83" s="76"/>
      <c r="R83" s="76"/>
      <c r="S83" s="19"/>
      <c r="T83" s="19"/>
      <c r="U83" s="19"/>
      <c r="V83" s="19"/>
    </row>
    <row r="84" spans="4:22" x14ac:dyDescent="0.25">
      <c r="D84" s="19"/>
      <c r="E84" s="19"/>
      <c r="F84" s="157"/>
      <c r="G84" s="157"/>
      <c r="H84" s="36"/>
      <c r="I84" s="31"/>
      <c r="J84" s="31"/>
      <c r="K84" s="37"/>
      <c r="L84" s="20"/>
      <c r="M84" s="72"/>
      <c r="N84" s="76"/>
      <c r="O84" s="76"/>
      <c r="P84" s="76"/>
      <c r="Q84" s="76"/>
      <c r="R84" s="76"/>
      <c r="S84" s="19"/>
      <c r="T84" s="19"/>
      <c r="U84" s="19"/>
      <c r="V84" s="19"/>
    </row>
    <row r="85" spans="4:22" x14ac:dyDescent="0.25">
      <c r="D85" s="19"/>
      <c r="E85" s="29"/>
      <c r="F85" s="158"/>
      <c r="G85" s="158"/>
      <c r="H85" s="36"/>
      <c r="I85" s="31"/>
      <c r="J85" s="31"/>
      <c r="K85" s="37"/>
      <c r="L85" s="19"/>
      <c r="M85" s="36"/>
      <c r="N85" s="76"/>
      <c r="O85" s="76"/>
      <c r="P85" s="76"/>
      <c r="Q85" s="76"/>
      <c r="R85" s="76"/>
      <c r="S85" s="19"/>
      <c r="T85" s="19"/>
      <c r="U85" s="19"/>
      <c r="V85" s="19"/>
    </row>
    <row r="86" spans="4:22" x14ac:dyDescent="0.25">
      <c r="D86" s="19"/>
      <c r="E86" s="114"/>
      <c r="F86" s="159"/>
      <c r="G86" s="159"/>
      <c r="H86" s="36"/>
      <c r="I86" s="31"/>
      <c r="J86" s="31"/>
      <c r="K86" s="37"/>
      <c r="L86" s="114"/>
      <c r="M86" s="114"/>
      <c r="N86" s="76"/>
      <c r="O86" s="76"/>
      <c r="P86" s="76"/>
      <c r="Q86" s="76"/>
      <c r="R86" s="76"/>
      <c r="S86" s="19"/>
      <c r="T86" s="19"/>
      <c r="U86" s="19"/>
      <c r="V86" s="19"/>
    </row>
    <row r="87" spans="4:22" x14ac:dyDescent="0.25">
      <c r="D87" s="19"/>
      <c r="E87" s="77"/>
      <c r="F87" s="154"/>
      <c r="G87" s="154"/>
      <c r="H87" s="36"/>
      <c r="I87" s="31"/>
      <c r="J87" s="31"/>
      <c r="K87" s="37"/>
      <c r="L87" s="68"/>
      <c r="M87" s="75"/>
      <c r="N87" s="76"/>
      <c r="O87" s="76"/>
      <c r="P87" s="76"/>
      <c r="Q87" s="76"/>
      <c r="R87" s="76"/>
      <c r="S87" s="19"/>
      <c r="T87" s="19"/>
      <c r="U87" s="19"/>
      <c r="V87" s="19"/>
    </row>
    <row r="88" spans="4:22" x14ac:dyDescent="0.25">
      <c r="D88" s="19"/>
      <c r="E88" s="77"/>
      <c r="F88" s="43"/>
      <c r="G88" s="43"/>
      <c r="H88" s="36"/>
      <c r="I88" s="31"/>
      <c r="J88" s="31"/>
      <c r="K88" s="37"/>
      <c r="L88" s="87"/>
      <c r="M88" s="76"/>
      <c r="N88" s="76"/>
      <c r="O88" s="76"/>
      <c r="P88" s="76"/>
      <c r="Q88" s="76"/>
      <c r="R88" s="76"/>
      <c r="S88" s="19"/>
      <c r="T88" s="19"/>
      <c r="U88" s="19"/>
      <c r="V88" s="19"/>
    </row>
    <row r="89" spans="4:22" x14ac:dyDescent="0.25">
      <c r="D89" s="19"/>
      <c r="E89" s="19"/>
      <c r="F89" s="77"/>
      <c r="G89" s="77"/>
      <c r="H89" s="36"/>
      <c r="I89" s="31"/>
      <c r="J89" s="31"/>
      <c r="K89" s="37"/>
      <c r="L89" s="87"/>
      <c r="M89" s="76"/>
      <c r="N89" s="76"/>
      <c r="O89" s="76"/>
      <c r="P89" s="76"/>
      <c r="Q89" s="76"/>
      <c r="R89" s="76"/>
      <c r="S89" s="19"/>
      <c r="T89" s="19"/>
      <c r="U89" s="19"/>
      <c r="V89" s="19"/>
    </row>
    <row r="90" spans="4:22" x14ac:dyDescent="0.25">
      <c r="D90" s="19"/>
      <c r="E90" s="116"/>
      <c r="F90" s="78"/>
      <c r="G90" s="78"/>
      <c r="H90" s="19"/>
      <c r="I90" s="19"/>
      <c r="J90" s="31"/>
      <c r="K90" s="37"/>
      <c r="L90" s="87"/>
      <c r="M90" s="76"/>
      <c r="N90" s="76"/>
      <c r="O90" s="76"/>
      <c r="P90" s="76"/>
      <c r="Q90" s="76"/>
      <c r="R90" s="76"/>
      <c r="S90" s="19"/>
      <c r="T90" s="19"/>
      <c r="U90" s="19"/>
      <c r="V90" s="19"/>
    </row>
    <row r="91" spans="4:22" x14ac:dyDescent="0.25">
      <c r="D91" s="19"/>
      <c r="E91" s="19"/>
      <c r="F91" s="78"/>
      <c r="G91" s="78"/>
      <c r="H91" s="19"/>
      <c r="I91" s="19"/>
      <c r="J91" s="31"/>
      <c r="K91" s="37"/>
      <c r="L91" s="87"/>
      <c r="M91" s="76"/>
      <c r="N91" s="76"/>
      <c r="O91" s="76"/>
      <c r="P91" s="76"/>
      <c r="Q91" s="76"/>
      <c r="R91" s="76"/>
      <c r="S91" s="19"/>
      <c r="T91" s="19"/>
      <c r="U91" s="19"/>
      <c r="V91" s="19"/>
    </row>
    <row r="92" spans="4:22" x14ac:dyDescent="0.25">
      <c r="D92" s="19"/>
      <c r="E92" s="77"/>
      <c r="F92" s="78"/>
      <c r="G92" s="78"/>
      <c r="H92" s="19"/>
      <c r="I92" s="19"/>
      <c r="J92" s="31"/>
      <c r="K92" s="37"/>
      <c r="L92" s="87"/>
      <c r="M92" s="76"/>
      <c r="N92" s="76"/>
      <c r="O92" s="76"/>
      <c r="P92" s="76"/>
      <c r="Q92" s="76"/>
      <c r="R92" s="76"/>
      <c r="S92" s="19"/>
      <c r="T92" s="19"/>
      <c r="U92" s="19"/>
      <c r="V92" s="19"/>
    </row>
    <row r="93" spans="4:22" x14ac:dyDescent="0.25">
      <c r="D93" s="19"/>
      <c r="E93" s="77"/>
      <c r="F93" s="78"/>
      <c r="G93" s="78"/>
      <c r="H93" s="19"/>
      <c r="I93" s="19"/>
      <c r="J93" s="19"/>
      <c r="K93" s="19"/>
      <c r="L93" s="87"/>
      <c r="M93" s="76"/>
      <c r="N93" s="76"/>
      <c r="O93" s="76"/>
      <c r="P93" s="76"/>
      <c r="Q93" s="76"/>
      <c r="R93" s="76"/>
      <c r="S93" s="19"/>
      <c r="T93" s="19"/>
      <c r="U93" s="19"/>
      <c r="V93" s="19"/>
    </row>
    <row r="94" spans="4:22" x14ac:dyDescent="0.25">
      <c r="D94" s="19"/>
      <c r="E94" s="19"/>
      <c r="F94" s="19"/>
      <c r="G94" s="19"/>
      <c r="H94" s="20"/>
      <c r="I94" s="20"/>
      <c r="J94" s="19"/>
      <c r="K94" s="19"/>
      <c r="L94" s="87"/>
      <c r="M94" s="76"/>
      <c r="N94" s="19"/>
      <c r="O94" s="19"/>
      <c r="P94" s="19"/>
      <c r="Q94" s="19"/>
      <c r="R94" s="19"/>
      <c r="S94" s="19"/>
      <c r="T94" s="19"/>
      <c r="U94" s="19"/>
      <c r="V94" s="19"/>
    </row>
    <row r="95" spans="4:22" x14ac:dyDescent="0.25">
      <c r="D95" s="19"/>
      <c r="E95" s="77"/>
      <c r="F95" s="29"/>
      <c r="G95" s="29"/>
      <c r="H95" s="19"/>
      <c r="I95" s="19"/>
      <c r="J95" s="20"/>
      <c r="K95" s="19"/>
      <c r="L95" s="87"/>
      <c r="M95" s="76"/>
      <c r="N95" s="19"/>
      <c r="O95" s="19"/>
      <c r="P95" s="19"/>
      <c r="Q95" s="19"/>
      <c r="R95" s="19"/>
      <c r="S95" s="19"/>
      <c r="T95" s="19"/>
      <c r="U95" s="19"/>
      <c r="V95" s="19"/>
    </row>
    <row r="96" spans="4:22" x14ac:dyDescent="0.25">
      <c r="D96" s="19"/>
      <c r="E96" s="36"/>
      <c r="F96" s="114"/>
      <c r="G96" s="114"/>
      <c r="H96" s="19"/>
      <c r="I96" s="19"/>
      <c r="J96" s="19"/>
      <c r="K96" s="19"/>
      <c r="L96" s="87"/>
      <c r="M96" s="76"/>
      <c r="N96" s="19"/>
      <c r="O96" s="19"/>
      <c r="P96" s="19"/>
      <c r="Q96" s="19"/>
      <c r="R96" s="19"/>
      <c r="S96" s="19"/>
      <c r="T96" s="19"/>
      <c r="U96" s="19"/>
      <c r="V96" s="19"/>
    </row>
    <row r="97" spans="4:22" x14ac:dyDescent="0.25">
      <c r="D97" s="19"/>
      <c r="E97" s="36"/>
      <c r="F97" s="18"/>
      <c r="G97" s="16"/>
      <c r="H97" s="19"/>
      <c r="I97" s="19"/>
      <c r="J97" s="19"/>
      <c r="K97" s="19"/>
      <c r="L97" s="87"/>
      <c r="M97" s="76"/>
      <c r="N97" s="19"/>
      <c r="O97" s="19"/>
      <c r="P97" s="19"/>
      <c r="Q97" s="19"/>
      <c r="R97" s="19"/>
      <c r="S97" s="19"/>
      <c r="T97" s="19"/>
      <c r="U97" s="19"/>
      <c r="V97" s="19"/>
    </row>
    <row r="98" spans="4:22" x14ac:dyDescent="0.25">
      <c r="D98" s="19"/>
      <c r="E98" s="36"/>
      <c r="F98" s="68"/>
      <c r="G98" s="16"/>
      <c r="H98" s="19"/>
      <c r="I98" s="19"/>
      <c r="J98" s="19"/>
      <c r="K98" s="19"/>
      <c r="L98" s="87"/>
      <c r="M98" s="76"/>
      <c r="N98" s="19"/>
      <c r="O98" s="19"/>
      <c r="P98" s="19"/>
      <c r="Q98" s="19"/>
      <c r="R98" s="19"/>
      <c r="S98" s="19"/>
      <c r="T98" s="19"/>
      <c r="U98" s="19"/>
      <c r="V98" s="19"/>
    </row>
    <row r="99" spans="4:22" x14ac:dyDescent="0.25">
      <c r="D99" s="19"/>
      <c r="E99" s="36"/>
      <c r="F99" s="19"/>
      <c r="G99" s="19"/>
      <c r="H99" s="19"/>
      <c r="I99" s="19"/>
      <c r="J99" s="19"/>
      <c r="K99" s="19"/>
      <c r="L99" s="87"/>
      <c r="M99" s="76"/>
      <c r="N99" s="19"/>
      <c r="O99" s="19"/>
      <c r="P99" s="19"/>
      <c r="Q99" s="19"/>
      <c r="R99" s="19"/>
      <c r="S99" s="19"/>
      <c r="T99" s="19"/>
      <c r="U99" s="19"/>
      <c r="V99" s="19"/>
    </row>
    <row r="100" spans="4:22" x14ac:dyDescent="0.25">
      <c r="D100" s="19"/>
      <c r="E100" s="19"/>
      <c r="F100" s="116"/>
      <c r="G100" s="116"/>
      <c r="H100" s="19"/>
      <c r="I100" s="19"/>
      <c r="J100" s="19"/>
      <c r="K100" s="19"/>
      <c r="L100" s="87"/>
      <c r="M100" s="76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4:22" x14ac:dyDescent="0.25">
      <c r="E101" s="19"/>
      <c r="F101" s="79"/>
      <c r="G101" s="80"/>
      <c r="H101" s="19"/>
      <c r="I101" s="19"/>
      <c r="J101" s="19"/>
      <c r="K101" s="19"/>
      <c r="L101" s="87"/>
      <c r="M101" s="76"/>
      <c r="N101" s="19"/>
      <c r="O101" s="19"/>
      <c r="P101" s="19"/>
      <c r="Q101" s="19"/>
      <c r="R101" s="19"/>
    </row>
    <row r="102" spans="4:22" x14ac:dyDescent="0.25">
      <c r="E102" s="19"/>
      <c r="F102" s="81"/>
      <c r="G102" s="82"/>
      <c r="H102" s="19"/>
      <c r="I102" s="19"/>
      <c r="J102" s="19"/>
      <c r="K102" s="19"/>
      <c r="L102" s="87"/>
      <c r="M102" s="76"/>
      <c r="N102" s="19"/>
      <c r="O102" s="19"/>
      <c r="P102" s="19"/>
      <c r="Q102" s="19"/>
      <c r="R102" s="19"/>
    </row>
    <row r="103" spans="4:22" x14ac:dyDescent="0.25">
      <c r="E103" s="19"/>
      <c r="F103" s="81"/>
      <c r="G103" s="82"/>
      <c r="H103" s="19"/>
      <c r="I103" s="19"/>
      <c r="J103" s="19"/>
      <c r="K103" s="19"/>
      <c r="L103" s="87"/>
      <c r="M103" s="76"/>
      <c r="N103" s="19"/>
      <c r="O103" s="19"/>
      <c r="P103" s="19"/>
      <c r="Q103" s="19"/>
      <c r="R103" s="19"/>
    </row>
    <row r="104" spans="4:22" x14ac:dyDescent="0.25">
      <c r="E104" s="115"/>
      <c r="F104" s="19"/>
      <c r="G104" s="16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4:22" x14ac:dyDescent="0.25">
      <c r="E105" s="22"/>
      <c r="F105" s="88"/>
      <c r="G105" s="16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4:22" x14ac:dyDescent="0.25">
      <c r="E106" s="22"/>
      <c r="F106" s="40"/>
      <c r="G106" s="16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4:22" x14ac:dyDescent="0.25">
      <c r="E107" s="22"/>
      <c r="F107" s="40"/>
      <c r="G107" s="16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4:22" x14ac:dyDescent="0.25">
      <c r="E108" s="22"/>
      <c r="F108" s="40"/>
      <c r="G108" s="16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4:22" x14ac:dyDescent="0.25">
      <c r="E109" s="22"/>
      <c r="F109" s="40"/>
      <c r="G109" s="16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4:22" x14ac:dyDescent="0.25">
      <c r="E110" s="22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4:22" x14ac:dyDescent="0.25">
      <c r="E111" s="22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4:22" x14ac:dyDescent="0.25">
      <c r="E112" s="19"/>
      <c r="F112" s="19"/>
      <c r="G112" s="19"/>
      <c r="H112" s="19"/>
      <c r="I112" s="24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5:18" x14ac:dyDescent="0.25">
      <c r="E113" s="114"/>
      <c r="F113" s="19"/>
      <c r="G113" s="19"/>
      <c r="H113" s="19"/>
      <c r="I113" s="20"/>
      <c r="J113" s="24"/>
      <c r="K113" s="19"/>
      <c r="L113" s="19"/>
      <c r="M113" s="19"/>
      <c r="N113" s="19"/>
      <c r="O113" s="19"/>
      <c r="P113" s="19"/>
      <c r="Q113" s="19"/>
      <c r="R113" s="19"/>
    </row>
    <row r="114" spans="5:18" x14ac:dyDescent="0.25">
      <c r="E114" s="18"/>
      <c r="F114" s="115"/>
      <c r="G114" s="115"/>
      <c r="H114" s="19"/>
      <c r="I114" s="18"/>
      <c r="J114" s="18"/>
      <c r="K114" s="19"/>
      <c r="L114" s="19"/>
      <c r="M114" s="19"/>
      <c r="N114" s="19"/>
      <c r="O114" s="19"/>
      <c r="P114" s="19"/>
      <c r="Q114" s="19"/>
      <c r="R114" s="19"/>
    </row>
    <row r="115" spans="5:18" x14ac:dyDescent="0.25">
      <c r="E115" s="18"/>
      <c r="F115" s="41"/>
      <c r="G115" s="41"/>
      <c r="H115" s="19"/>
      <c r="I115" s="18"/>
      <c r="J115" s="42"/>
      <c r="K115" s="19"/>
      <c r="L115" s="19"/>
      <c r="M115" s="19"/>
      <c r="N115" s="19"/>
      <c r="O115" s="19"/>
      <c r="P115" s="19"/>
      <c r="Q115" s="19"/>
      <c r="R115" s="19"/>
    </row>
    <row r="116" spans="5:18" x14ac:dyDescent="0.25">
      <c r="E116" s="18"/>
      <c r="F116" s="32"/>
      <c r="G116" s="32"/>
      <c r="H116" s="19"/>
      <c r="I116" s="19"/>
      <c r="J116" s="42"/>
      <c r="K116" s="19"/>
      <c r="L116" s="19"/>
      <c r="M116" s="19"/>
      <c r="N116" s="19"/>
      <c r="O116" s="19"/>
      <c r="P116" s="19"/>
      <c r="Q116" s="19"/>
      <c r="R116" s="19"/>
    </row>
    <row r="117" spans="5:18" x14ac:dyDescent="0.25">
      <c r="E117" s="18"/>
      <c r="F117" s="42"/>
      <c r="G117" s="42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5:18" x14ac:dyDescent="0.25">
      <c r="E118" s="18"/>
      <c r="F118" s="42"/>
      <c r="G118" s="42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5:18" x14ac:dyDescent="0.25">
      <c r="E119" s="19"/>
      <c r="F119" s="35"/>
      <c r="G119" s="35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5:18" x14ac:dyDescent="0.25">
      <c r="E120" s="19"/>
      <c r="F120" s="18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5:18" x14ac:dyDescent="0.25">
      <c r="E121" s="19"/>
      <c r="F121" s="35"/>
      <c r="G121" s="19"/>
      <c r="H121" s="20"/>
      <c r="I121" s="28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5:18" x14ac:dyDescent="0.25">
      <c r="E122" s="19"/>
      <c r="F122" s="19"/>
      <c r="G122" s="19"/>
      <c r="H122" s="19"/>
      <c r="I122" s="28"/>
      <c r="J122" s="28"/>
      <c r="K122" s="28"/>
      <c r="L122" s="28"/>
      <c r="M122" s="28"/>
      <c r="N122" s="19"/>
      <c r="O122" s="19"/>
      <c r="P122" s="19"/>
      <c r="Q122" s="19"/>
      <c r="R122" s="19"/>
    </row>
    <row r="123" spans="5:18" x14ac:dyDescent="0.25">
      <c r="E123" s="19"/>
      <c r="F123" s="114"/>
      <c r="G123" s="114"/>
      <c r="H123" s="19"/>
      <c r="I123" s="18"/>
      <c r="J123" s="28"/>
      <c r="K123" s="19"/>
      <c r="L123" s="28"/>
      <c r="M123" s="28"/>
      <c r="N123" s="19"/>
      <c r="O123" s="19"/>
      <c r="P123" s="19"/>
      <c r="Q123" s="19"/>
      <c r="R123" s="19"/>
    </row>
    <row r="124" spans="5:18" x14ac:dyDescent="0.25">
      <c r="E124" s="28"/>
      <c r="F124" s="41"/>
      <c r="G124" s="41"/>
      <c r="H124" s="19"/>
      <c r="I124" s="18"/>
      <c r="J124" s="42"/>
      <c r="K124" s="18"/>
      <c r="L124" s="18"/>
      <c r="M124" s="42"/>
      <c r="N124" s="19"/>
      <c r="O124" s="19"/>
      <c r="P124" s="19"/>
      <c r="Q124" s="19"/>
      <c r="R124" s="19"/>
    </row>
    <row r="125" spans="5:18" x14ac:dyDescent="0.25">
      <c r="E125" s="114"/>
      <c r="F125" s="35"/>
      <c r="G125" s="35"/>
      <c r="H125" s="19"/>
      <c r="I125" s="18"/>
      <c r="J125" s="42"/>
      <c r="K125" s="18"/>
      <c r="L125" s="18"/>
      <c r="M125" s="35"/>
      <c r="N125" s="19"/>
      <c r="O125" s="19"/>
      <c r="P125" s="19"/>
      <c r="Q125" s="19"/>
      <c r="R125" s="19"/>
    </row>
    <row r="126" spans="5:18" x14ac:dyDescent="0.25">
      <c r="E126" s="18"/>
      <c r="F126" s="43"/>
      <c r="G126" s="43"/>
      <c r="H126" s="19"/>
      <c r="I126" s="18"/>
      <c r="J126" s="44"/>
      <c r="K126" s="18"/>
      <c r="L126" s="18"/>
      <c r="M126" s="42"/>
      <c r="N126" s="19"/>
      <c r="O126" s="19"/>
      <c r="P126" s="19"/>
      <c r="Q126" s="19"/>
      <c r="R126" s="19"/>
    </row>
    <row r="127" spans="5:18" x14ac:dyDescent="0.25">
      <c r="E127" s="18"/>
      <c r="F127" s="43"/>
      <c r="G127" s="43"/>
      <c r="H127" s="19"/>
      <c r="I127" s="18"/>
      <c r="J127" s="42"/>
      <c r="K127" s="18"/>
      <c r="L127" s="18"/>
      <c r="M127" s="42"/>
      <c r="N127" s="19"/>
      <c r="O127" s="19"/>
      <c r="P127" s="19"/>
      <c r="Q127" s="19"/>
      <c r="R127" s="19"/>
    </row>
    <row r="128" spans="5:18" x14ac:dyDescent="0.25">
      <c r="E128" s="18"/>
      <c r="F128" s="35"/>
      <c r="G128" s="35"/>
      <c r="H128" s="19"/>
      <c r="I128" s="18"/>
      <c r="J128" s="42"/>
      <c r="K128" s="18"/>
      <c r="L128" s="18"/>
      <c r="M128" s="42"/>
      <c r="N128" s="19"/>
      <c r="O128" s="19"/>
      <c r="P128" s="19"/>
      <c r="Q128" s="19"/>
      <c r="R128" s="19"/>
    </row>
    <row r="129" spans="5:18" x14ac:dyDescent="0.25">
      <c r="E129" s="19"/>
      <c r="F129" s="19"/>
      <c r="G129" s="19"/>
      <c r="H129" s="19"/>
      <c r="I129" s="18"/>
      <c r="J129" s="42"/>
      <c r="K129" s="18"/>
      <c r="L129" s="18"/>
      <c r="M129" s="42"/>
      <c r="N129" s="19"/>
      <c r="O129" s="19"/>
      <c r="P129" s="19"/>
      <c r="Q129" s="19"/>
      <c r="R129" s="19"/>
    </row>
    <row r="130" spans="5:18" x14ac:dyDescent="0.25">
      <c r="E130" s="19"/>
      <c r="F130" s="19"/>
      <c r="G130" s="19"/>
      <c r="H130" s="19"/>
      <c r="I130" s="19"/>
      <c r="J130" s="16"/>
      <c r="K130" s="18"/>
      <c r="L130" s="18"/>
      <c r="M130" s="16"/>
      <c r="N130" s="19"/>
      <c r="O130" s="19"/>
      <c r="P130" s="19"/>
      <c r="Q130" s="19"/>
      <c r="R130" s="19"/>
    </row>
    <row r="131" spans="5:18" x14ac:dyDescent="0.25"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5:18" x14ac:dyDescent="0.25">
      <c r="E132" s="28"/>
      <c r="F132" s="19"/>
      <c r="G132" s="19"/>
      <c r="H132" s="28"/>
      <c r="I132" s="28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5:18" x14ac:dyDescent="0.25">
      <c r="E133" s="114"/>
      <c r="F133" s="19"/>
      <c r="G133" s="19"/>
      <c r="H133" s="153"/>
      <c r="I133" s="153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5:18" x14ac:dyDescent="0.25">
      <c r="E134" s="18"/>
      <c r="F134" s="28"/>
      <c r="G134" s="28"/>
      <c r="H134" s="18"/>
      <c r="I134" s="42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5:18" x14ac:dyDescent="0.25">
      <c r="E135" s="18"/>
      <c r="F135" s="114"/>
      <c r="G135" s="20"/>
      <c r="H135" s="18"/>
      <c r="I135" s="18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5:18" x14ac:dyDescent="0.25">
      <c r="E136" s="18"/>
      <c r="F136" s="42"/>
      <c r="G136" s="18"/>
      <c r="H136" s="18"/>
      <c r="I136" s="18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5:18" x14ac:dyDescent="0.25">
      <c r="E137" s="18"/>
      <c r="F137" s="18"/>
      <c r="G137" s="18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5:18" x14ac:dyDescent="0.25">
      <c r="E138" s="18"/>
      <c r="F138" s="16"/>
      <c r="G138" s="18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5:18" x14ac:dyDescent="0.25">
      <c r="E139" s="18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5:18" x14ac:dyDescent="0.25">
      <c r="E140" s="19"/>
      <c r="F140" s="19"/>
      <c r="G140" s="19"/>
      <c r="H140" s="28"/>
      <c r="I140" s="28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5:18" x14ac:dyDescent="0.25">
      <c r="E141" s="19"/>
      <c r="F141" s="19"/>
      <c r="G141" s="19"/>
      <c r="H141" s="153"/>
      <c r="I141" s="153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5:18" x14ac:dyDescent="0.25">
      <c r="E142" s="114"/>
      <c r="F142" s="28"/>
      <c r="G142" s="28"/>
      <c r="H142" s="18"/>
      <c r="I142" s="42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5:18" x14ac:dyDescent="0.25">
      <c r="E143" s="18"/>
      <c r="F143" s="114"/>
      <c r="G143" s="19"/>
      <c r="H143" s="18"/>
      <c r="I143" s="35"/>
      <c r="J143" s="19"/>
      <c r="K143" s="19"/>
      <c r="L143" s="19"/>
      <c r="M143" s="19"/>
    </row>
    <row r="144" spans="5:18" x14ac:dyDescent="0.25">
      <c r="F144" s="42"/>
      <c r="G144" s="18"/>
      <c r="H144" s="18"/>
      <c r="I144" s="42"/>
      <c r="J144" s="19"/>
      <c r="K144" s="19"/>
      <c r="L144" s="19"/>
      <c r="M144" s="19"/>
    </row>
    <row r="145" spans="6:13" x14ac:dyDescent="0.25">
      <c r="F145" s="42"/>
      <c r="G145" s="18"/>
      <c r="H145" s="18"/>
      <c r="I145" s="42"/>
      <c r="J145" s="19"/>
      <c r="K145" s="19"/>
      <c r="L145" s="19"/>
      <c r="M145" s="19"/>
    </row>
    <row r="146" spans="6:13" x14ac:dyDescent="0.25">
      <c r="F146" s="44"/>
      <c r="G146" s="18"/>
      <c r="H146" s="18"/>
      <c r="I146" s="42"/>
      <c r="J146" s="19"/>
      <c r="K146" s="19"/>
      <c r="L146" s="19"/>
      <c r="M146" s="19"/>
    </row>
    <row r="147" spans="6:13" x14ac:dyDescent="0.25">
      <c r="F147" s="42"/>
      <c r="G147" s="18"/>
      <c r="H147" s="18"/>
      <c r="I147" s="16"/>
      <c r="J147" s="19"/>
      <c r="K147" s="19"/>
      <c r="L147" s="19"/>
      <c r="M147" s="19"/>
    </row>
    <row r="148" spans="6:13" x14ac:dyDescent="0.25">
      <c r="F148" s="42"/>
      <c r="G148" s="18"/>
      <c r="H148" s="19"/>
      <c r="I148" s="19"/>
      <c r="J148" s="19"/>
      <c r="K148" s="19"/>
      <c r="L148" s="19"/>
      <c r="M148" s="19"/>
    </row>
    <row r="149" spans="6:13" x14ac:dyDescent="0.25">
      <c r="F149" s="16"/>
      <c r="G149" s="18"/>
      <c r="H149" s="19"/>
      <c r="I149" s="19"/>
      <c r="J149" s="19"/>
      <c r="K149" s="19"/>
      <c r="L149" s="19"/>
      <c r="M149" s="19"/>
    </row>
    <row r="150" spans="6:13" x14ac:dyDescent="0.25">
      <c r="F150" s="19"/>
      <c r="G150" s="19"/>
      <c r="H150" s="19"/>
      <c r="I150" s="19"/>
      <c r="J150" s="19"/>
      <c r="K150" s="19"/>
      <c r="L150" s="19"/>
      <c r="M150" s="19"/>
    </row>
    <row r="151" spans="6:13" x14ac:dyDescent="0.25">
      <c r="F151" s="19"/>
      <c r="G151" s="19"/>
      <c r="H151" s="19"/>
      <c r="I151" s="19"/>
      <c r="J151" s="19"/>
      <c r="K151" s="19"/>
      <c r="L151" s="19"/>
      <c r="M151" s="19"/>
    </row>
    <row r="152" spans="6:13" x14ac:dyDescent="0.25">
      <c r="F152" s="114"/>
      <c r="G152" s="19"/>
      <c r="J152" s="19"/>
      <c r="K152" s="19"/>
      <c r="L152" s="19"/>
      <c r="M152" s="19"/>
    </row>
    <row r="153" spans="6:13" x14ac:dyDescent="0.25">
      <c r="F153" s="16"/>
      <c r="G153" s="19"/>
    </row>
  </sheetData>
  <mergeCells count="12">
    <mergeCell ref="E58:E59"/>
    <mergeCell ref="F68:F69"/>
    <mergeCell ref="H54:I54"/>
    <mergeCell ref="H55:I55"/>
    <mergeCell ref="F84:G84"/>
    <mergeCell ref="H133:I133"/>
    <mergeCell ref="F87:G87"/>
    <mergeCell ref="L83:M83"/>
    <mergeCell ref="H141:I141"/>
    <mergeCell ref="L54:M54"/>
    <mergeCell ref="F85:G85"/>
    <mergeCell ref="F86:G86"/>
  </mergeCells>
  <conditionalFormatting sqref="M88:M103 N78:R93">
    <cfRule type="colorScale" priority="1">
      <colorScale>
        <cfvo type="min"/>
        <cfvo type="percentile" val="50"/>
        <cfvo type="max"/>
        <color rgb="FF920000"/>
        <color rgb="FF8B3DC9"/>
        <color rgb="FF118E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Table of Contents</vt:lpstr>
      <vt:lpstr>About</vt:lpstr>
      <vt:lpstr>Dashboard</vt:lpstr>
      <vt:lpstr>Instructions</vt:lpstr>
      <vt:lpstr>Portfolio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Duke Tran</dc:creator>
  <cp:keywords/>
  <dc:description/>
  <cp:lastModifiedBy>Duke Tran</cp:lastModifiedBy>
  <cp:revision/>
  <dcterms:created xsi:type="dcterms:W3CDTF">2021-09-05T19:15:12Z</dcterms:created>
  <dcterms:modified xsi:type="dcterms:W3CDTF">2021-11-22T21:37:05Z</dcterms:modified>
  <cp:category/>
  <cp:contentStatus/>
</cp:coreProperties>
</file>