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al/Downloads/"/>
    </mc:Choice>
  </mc:AlternateContent>
  <xr:revisionPtr revIDLastSave="0" documentId="13_ncr:1_{7ED4B12D-E393-A74D-B9BC-E1BD3D3181BC}" xr6:coauthVersionLast="47" xr6:coauthVersionMax="47" xr10:uidLastSave="{00000000-0000-0000-0000-000000000000}"/>
  <bookViews>
    <workbookView xWindow="0" yWindow="500" windowWidth="28800" windowHeight="17500" tabRatio="568" activeTab="3" xr2:uid="{77869266-4628-4BD9-990A-044410CD4B0B}"/>
  </bookViews>
  <sheets>
    <sheet name="PRECIOS" sheetId="9" r:id="rId1"/>
    <sheet name="ATRIBUCIONES" sheetId="8" r:id="rId2"/>
    <sheet name="Paquete de Compensación Total" sheetId="1" r:id="rId3"/>
    <sheet name="METAS 2022" sheetId="7" r:id="rId4"/>
  </sheets>
  <externalReferences>
    <externalReference r:id="rId5"/>
    <externalReference r:id="rId6"/>
  </externalReferences>
  <definedNames>
    <definedName name="Priority">'[1]Business Process Flowchart'!#REF!</definedName>
    <definedName name="RateTable">#REF!</definedName>
    <definedName name="Status">'[1]Business Process Flowchart'!#REF!</definedName>
    <definedName name="Type">'[2]Towing Invoice'!#REF!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7" l="1"/>
  <c r="J6" i="7"/>
  <c r="I6" i="7"/>
  <c r="H6" i="7"/>
  <c r="G6" i="7"/>
  <c r="F6" i="7"/>
  <c r="E6" i="7"/>
  <c r="L5" i="7"/>
  <c r="L4" i="7"/>
  <c r="L6" i="7" l="1"/>
  <c r="H21" i="1" l="1"/>
  <c r="H18" i="1"/>
  <c r="H17" i="1"/>
  <c r="H16" i="1"/>
  <c r="H15" i="1"/>
  <c r="E28" i="1" l="1"/>
  <c r="E29" i="1"/>
  <c r="E14" i="1" l="1"/>
  <c r="E16" i="1"/>
  <c r="E15" i="1"/>
  <c r="E32" i="1"/>
  <c r="E27" i="1"/>
  <c r="E25" i="1"/>
  <c r="E18" i="1"/>
  <c r="D17" i="1"/>
  <c r="E17" i="1" l="1"/>
  <c r="D21" i="1"/>
  <c r="D23" i="1" s="1"/>
  <c r="D31" i="1" l="1"/>
  <c r="E21" i="1"/>
  <c r="E31" i="1" l="1"/>
  <c r="E23" i="1"/>
  <c r="D30" i="1" l="1"/>
  <c r="D33" i="1" l="1"/>
  <c r="D34" i="1" s="1"/>
  <c r="E30" i="1" l="1"/>
  <c r="E33" i="1" s="1"/>
  <c r="E34" i="1" s="1"/>
</calcChain>
</file>

<file path=xl/sharedStrings.xml><?xml version="1.0" encoding="utf-8"?>
<sst xmlns="http://schemas.openxmlformats.org/spreadsheetml/2006/main" count="90" uniqueCount="88">
  <si>
    <t>RENGLÓN</t>
  </si>
  <si>
    <t>ACTUAL</t>
  </si>
  <si>
    <t>MENSUAL</t>
  </si>
  <si>
    <t>ANUAL</t>
  </si>
  <si>
    <t>I</t>
  </si>
  <si>
    <t>Aguinaldo</t>
  </si>
  <si>
    <t>Bono 14</t>
  </si>
  <si>
    <t>II</t>
  </si>
  <si>
    <t>III</t>
  </si>
  <si>
    <t>Beneficios en Especie</t>
  </si>
  <si>
    <t>Concesión auto de la Compañía</t>
  </si>
  <si>
    <t>IV</t>
  </si>
  <si>
    <t>TOTAL BENEFICIOS EN ESPECIE</t>
  </si>
  <si>
    <t>BASE SALARY</t>
  </si>
  <si>
    <t>COMPENSACIÓN VARIABLE</t>
  </si>
  <si>
    <t>BENEFICIOS EN ESPECIE</t>
  </si>
  <si>
    <t>V</t>
  </si>
  <si>
    <t>PAQUETE DE COMPENSACIÓN TOTAL ACTUAL , EXPRESADA EN QUETZALES</t>
  </si>
  <si>
    <t>Prima Seguro de vida</t>
  </si>
  <si>
    <t>Cuota de Celular</t>
  </si>
  <si>
    <t>POSICIÓN</t>
  </si>
  <si>
    <t>COMPAÑÍA</t>
  </si>
  <si>
    <t>Sueldo Ordinario</t>
  </si>
  <si>
    <t>TOTAL  BASIC PAYMENT (BP)</t>
  </si>
  <si>
    <t>TOTAL BASE SALARY (BS)</t>
  </si>
  <si>
    <t>PAQUETE DE COMPENSACIÓN TOTAL ACTUAL</t>
  </si>
  <si>
    <t>FECHA DE INGRESO A LA COMPAÑÍA</t>
  </si>
  <si>
    <t>FECHA DE INICIO  DE LA POSICIÓN ACTUAL</t>
  </si>
  <si>
    <t>INFORMACIÓN GENERAL</t>
  </si>
  <si>
    <t>Bonificación Decreto.</t>
  </si>
  <si>
    <t>Informativa</t>
  </si>
  <si>
    <t>Ingreso de datos solicitados</t>
  </si>
  <si>
    <t>TOTAL REMUNERATION Q.  (TR)</t>
  </si>
  <si>
    <t>TOTAL CASH (TC)</t>
  </si>
  <si>
    <t>Código de color de Celda</t>
  </si>
  <si>
    <t>Gastos por uso de vehículo</t>
  </si>
  <si>
    <t>Prima de Seguro de Gastos Médicos</t>
  </si>
  <si>
    <t>Otra forma de pago (Promedio comisión o bono mensual)</t>
  </si>
  <si>
    <t>Bono Target por logro de metas anuales</t>
  </si>
  <si>
    <t xml:space="preserve">VENDEDOR </t>
  </si>
  <si>
    <t>BONO POR CUMPLIR META DEL 100%</t>
  </si>
  <si>
    <t>% DE COMISIÓN SEGÚN ALCANCE</t>
  </si>
  <si>
    <t xml:space="preserve">HORARIO LABORAL </t>
  </si>
  <si>
    <t>LUNES A VIERNES</t>
  </si>
  <si>
    <t>8AM A 5PM</t>
  </si>
  <si>
    <t>1 HORA DE ALMUERZO</t>
  </si>
  <si>
    <t>Producto</t>
  </si>
  <si>
    <t>Concepto</t>
  </si>
  <si>
    <t>Cuota</t>
  </si>
  <si>
    <t>TOTAL</t>
  </si>
  <si>
    <t>Meta anual</t>
  </si>
  <si>
    <t>ANDREA GUERRA</t>
  </si>
  <si>
    <t>COSTO POR SUSCRIPICIÓN</t>
  </si>
  <si>
    <t xml:space="preserve">FEE IMPLEMENTACIÓN </t>
  </si>
  <si>
    <t>PRESTACIONES</t>
  </si>
  <si>
    <t>CELULAR EMPRESARIAL</t>
  </si>
  <si>
    <t>REALIZAR LLAMADAS EN FRIO</t>
  </si>
  <si>
    <t xml:space="preserve">REALIZAR LLAMADAS A CONTACTOS </t>
  </si>
  <si>
    <t>REALIZAR LLAMADAS A REFERIDOS</t>
  </si>
  <si>
    <t>REALIZAR COTIZACIONES</t>
  </si>
  <si>
    <t>SEGUIMIENTO A COTIZACIONES ENVIADAS</t>
  </si>
  <si>
    <t>PRECIOS INCLUYEN IVA</t>
  </si>
  <si>
    <t>1-3</t>
  </si>
  <si>
    <t>1-5</t>
  </si>
  <si>
    <t>4-6</t>
  </si>
  <si>
    <t>7-9</t>
  </si>
  <si>
    <t>10-12</t>
  </si>
  <si>
    <t>13-15</t>
  </si>
  <si>
    <t>16-18</t>
  </si>
  <si>
    <t>Precio de Venta Base x Sucursal INCLUYEN TODOS LOS MÓDULOS MENOS CONTABILIDAD</t>
  </si>
  <si>
    <t>Precio de Venta Base x Sucursal INCLUYEN TODOS LOS MÓDULOS INCLUIDA LA CONTABILIDAD</t>
  </si>
  <si>
    <t>BUSCAR NUEVAS OPORTUNIDADES (PRODUCTOS)</t>
  </si>
  <si>
    <t>ATRIBUCIONES PARA BUSQUEDA DE OPORTUNIDADES</t>
  </si>
  <si>
    <t>FUNCIONES BÁSICAS DEL EJECUTIVO DE CUENTA</t>
  </si>
  <si>
    <t>ASESORAR SOBRE EL PRODUCTO</t>
  </si>
  <si>
    <t>FIDELIZAR CLIENTES</t>
  </si>
  <si>
    <t>OFRECER SERVICIO POST VENTA</t>
  </si>
  <si>
    <t>6-10</t>
  </si>
  <si>
    <t>11-15</t>
  </si>
  <si>
    <t>16-20</t>
  </si>
  <si>
    <t>21-25</t>
  </si>
  <si>
    <t>26-30</t>
  </si>
  <si>
    <t>RECIOS PARA SOFTWARE DE FACTURACIÓN Y CONTROL DE INVENTARIOS</t>
  </si>
  <si>
    <t>FEE DE IMPLEMENTACIÓN ESTANDARIADO</t>
  </si>
  <si>
    <t>CLEVER SOFT</t>
  </si>
  <si>
    <t>SI SE LOGRAN LOS OBJETIVOS, EN 6 MESES SE EVALUARA PAGAR BONO 14 Y AGUINALDO.</t>
  </si>
  <si>
    <t>NOTA: SE EVALUARA LOS RESULTADOS EN 6 MESES, PARA SABER SI ES VIABLE SEGUIR PAGANDO EL SUELDO BASE.</t>
  </si>
  <si>
    <t>SI SE CUMPLEN LOS OBJETIVOS EN EL PRIMER AÑO SE EVALUARA PROPORCIONAR UNA COMISIÓN POR RENOVACIÓN DE CLIENTES.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</si>
</sst>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Q&quot;#,##0.00;[Red]\-&quot;Q&quot;#,##0.00"/>
    <numFmt numFmtId="44" formatCode="_-&quot;Q&quot;* #,##0.00_-;\-&quot;Q&quot;* #,##0.00_-;_-&quot;Q&quot;* &quot;-&quot;??_-;_-@_-"/>
    <numFmt numFmtId="43" formatCode="_-* #,##0.00_-;\-* #,##0.00_-;_-* &quot;-&quot;??_-;_-@_-"/>
    <numFmt numFmtId="164" formatCode="&quot;Q&quot;#,##0.00"/>
    <numFmt numFmtId="165" formatCode="&quot;Q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Border="1"/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164" fontId="7" fillId="2" borderId="18" xfId="1" applyNumberFormat="1" applyFont="1" applyFill="1" applyBorder="1"/>
    <xf numFmtId="164" fontId="7" fillId="2" borderId="14" xfId="1" applyNumberFormat="1" applyFont="1" applyFill="1" applyBorder="1"/>
    <xf numFmtId="164" fontId="7" fillId="2" borderId="26" xfId="1" applyNumberFormat="1" applyFont="1" applyFill="1" applyBorder="1"/>
    <xf numFmtId="0" fontId="7" fillId="2" borderId="29" xfId="0" applyFont="1" applyFill="1" applyBorder="1"/>
    <xf numFmtId="164" fontId="6" fillId="2" borderId="11" xfId="1" applyNumberFormat="1" applyFont="1" applyFill="1" applyBorder="1"/>
    <xf numFmtId="164" fontId="6" fillId="2" borderId="30" xfId="1" applyNumberFormat="1" applyFont="1" applyFill="1" applyBorder="1"/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6" fillId="2" borderId="39" xfId="0" applyFont="1" applyFill="1" applyBorder="1"/>
    <xf numFmtId="164" fontId="7" fillId="0" borderId="17" xfId="1" applyNumberFormat="1" applyFont="1" applyFill="1" applyBorder="1" applyProtection="1">
      <protection locked="0"/>
    </xf>
    <xf numFmtId="164" fontId="7" fillId="0" borderId="13" xfId="1" applyNumberFormat="1" applyFont="1" applyBorder="1" applyProtection="1">
      <protection locked="0"/>
    </xf>
    <xf numFmtId="164" fontId="7" fillId="0" borderId="25" xfId="1" applyNumberFormat="1" applyFont="1" applyBorder="1" applyProtection="1">
      <protection locked="0"/>
    </xf>
    <xf numFmtId="0" fontId="7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0" fontId="7" fillId="2" borderId="16" xfId="0" applyFont="1" applyFill="1" applyBorder="1"/>
    <xf numFmtId="0" fontId="7" fillId="2" borderId="12" xfId="0" applyFont="1" applyFill="1" applyBorder="1"/>
    <xf numFmtId="0" fontId="7" fillId="2" borderId="24" xfId="0" applyFont="1" applyFill="1" applyBorder="1"/>
    <xf numFmtId="0" fontId="7" fillId="2" borderId="35" xfId="0" applyFont="1" applyFill="1" applyBorder="1"/>
    <xf numFmtId="0" fontId="2" fillId="0" borderId="0" xfId="0" applyFont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65" fontId="7" fillId="0" borderId="13" xfId="1" applyNumberFormat="1" applyFont="1" applyFill="1" applyBorder="1" applyProtection="1">
      <protection locked="0"/>
    </xf>
    <xf numFmtId="165" fontId="7" fillId="0" borderId="17" xfId="1" applyNumberFormat="1" applyFont="1" applyFill="1" applyBorder="1" applyProtection="1">
      <protection locked="0"/>
    </xf>
    <xf numFmtId="165" fontId="7" fillId="2" borderId="18" xfId="1" applyNumberFormat="1" applyFont="1" applyFill="1" applyBorder="1"/>
    <xf numFmtId="165" fontId="7" fillId="0" borderId="13" xfId="1" applyNumberFormat="1" applyFont="1" applyBorder="1" applyProtection="1">
      <protection locked="0"/>
    </xf>
    <xf numFmtId="165" fontId="7" fillId="2" borderId="14" xfId="1" applyNumberFormat="1" applyFont="1" applyFill="1" applyBorder="1"/>
    <xf numFmtId="165" fontId="7" fillId="0" borderId="25" xfId="1" applyNumberFormat="1" applyFont="1" applyBorder="1" applyProtection="1">
      <protection locked="0"/>
    </xf>
    <xf numFmtId="165" fontId="7" fillId="2" borderId="26" xfId="1" applyNumberFormat="1" applyFont="1" applyFill="1" applyBorder="1"/>
    <xf numFmtId="165" fontId="6" fillId="2" borderId="11" xfId="1" applyNumberFormat="1" applyFont="1" applyFill="1" applyBorder="1"/>
    <xf numFmtId="165" fontId="6" fillId="2" borderId="30" xfId="1" applyNumberFormat="1" applyFont="1" applyFill="1" applyBorder="1"/>
    <xf numFmtId="165" fontId="7" fillId="2" borderId="10" xfId="1" applyNumberFormat="1" applyFont="1" applyFill="1" applyBorder="1"/>
    <xf numFmtId="165" fontId="7" fillId="0" borderId="38" xfId="1" applyNumberFormat="1" applyFont="1" applyFill="1" applyBorder="1" applyProtection="1">
      <protection locked="0"/>
    </xf>
    <xf numFmtId="165" fontId="6" fillId="2" borderId="17" xfId="1" applyNumberFormat="1" applyFont="1" applyFill="1" applyBorder="1"/>
    <xf numFmtId="165" fontId="6" fillId="2" borderId="18" xfId="1" applyNumberFormat="1" applyFont="1" applyFill="1" applyBorder="1"/>
    <xf numFmtId="165" fontId="6" fillId="2" borderId="13" xfId="1" applyNumberFormat="1" applyFont="1" applyFill="1" applyBorder="1"/>
    <xf numFmtId="165" fontId="6" fillId="2" borderId="14" xfId="1" applyNumberFormat="1" applyFont="1" applyFill="1" applyBorder="1"/>
    <xf numFmtId="165" fontId="6" fillId="2" borderId="25" xfId="1" applyNumberFormat="1" applyFont="1" applyFill="1" applyBorder="1"/>
    <xf numFmtId="165" fontId="6" fillId="2" borderId="26" xfId="1" applyNumberFormat="1" applyFont="1" applyFill="1" applyBorder="1"/>
    <xf numFmtId="165" fontId="6" fillId="2" borderId="42" xfId="1" applyNumberFormat="1" applyFont="1" applyFill="1" applyBorder="1"/>
    <xf numFmtId="165" fontId="6" fillId="2" borderId="43" xfId="1" applyNumberFormat="1" applyFont="1" applyFill="1" applyBorder="1"/>
    <xf numFmtId="8" fontId="0" fillId="6" borderId="56" xfId="3" applyNumberFormat="1" applyFont="1" applyFill="1" applyBorder="1"/>
    <xf numFmtId="8" fontId="0" fillId="6" borderId="0" xfId="3" applyNumberFormat="1" applyFont="1" applyFill="1" applyBorder="1"/>
    <xf numFmtId="10" fontId="0" fillId="6" borderId="54" xfId="2" applyNumberFormat="1" applyFont="1" applyFill="1" applyBorder="1"/>
    <xf numFmtId="8" fontId="0" fillId="6" borderId="57" xfId="3" applyNumberFormat="1" applyFont="1" applyFill="1" applyBorder="1"/>
    <xf numFmtId="8" fontId="0" fillId="6" borderId="58" xfId="3" applyNumberFormat="1" applyFont="1" applyFill="1" applyBorder="1"/>
    <xf numFmtId="10" fontId="0" fillId="6" borderId="55" xfId="2" applyNumberFormat="1" applyFont="1" applyFill="1" applyBorder="1"/>
    <xf numFmtId="8" fontId="0" fillId="6" borderId="59" xfId="3" applyNumberFormat="1" applyFont="1" applyFill="1" applyBorder="1"/>
    <xf numFmtId="8" fontId="0" fillId="6" borderId="60" xfId="3" applyNumberFormat="1" applyFont="1" applyFill="1" applyBorder="1"/>
    <xf numFmtId="10" fontId="0" fillId="6" borderId="61" xfId="2" applyNumberFormat="1" applyFont="1" applyFill="1" applyBorder="1"/>
    <xf numFmtId="0" fontId="10" fillId="8" borderId="68" xfId="0" applyFont="1" applyFill="1" applyBorder="1" applyAlignment="1">
      <alignment horizontal="center" vertical="center"/>
    </xf>
    <xf numFmtId="0" fontId="10" fillId="8" borderId="69" xfId="0" applyFont="1" applyFill="1" applyBorder="1" applyAlignment="1">
      <alignment horizontal="center" vertical="center"/>
    </xf>
    <xf numFmtId="17" fontId="11" fillId="8" borderId="69" xfId="0" applyNumberFormat="1" applyFont="1" applyFill="1" applyBorder="1" applyAlignment="1">
      <alignment horizontal="center" vertical="center"/>
    </xf>
    <xf numFmtId="0" fontId="11" fillId="9" borderId="69" xfId="0" applyFont="1" applyFill="1" applyBorder="1" applyAlignment="1">
      <alignment horizontal="center" vertical="center"/>
    </xf>
    <xf numFmtId="0" fontId="12" fillId="0" borderId="70" xfId="0" applyFont="1" applyBorder="1" applyAlignment="1">
      <alignment vertical="center"/>
    </xf>
    <xf numFmtId="0" fontId="12" fillId="0" borderId="55" xfId="0" applyFont="1" applyBorder="1" applyAlignment="1">
      <alignment horizontal="center" vertical="center"/>
    </xf>
    <xf numFmtId="0" fontId="12" fillId="0" borderId="55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13" fillId="0" borderId="55" xfId="0" applyFont="1" applyBorder="1" applyAlignment="1">
      <alignment horizontal="center" vertical="center"/>
    </xf>
    <xf numFmtId="0" fontId="13" fillId="0" borderId="55" xfId="0" applyFont="1" applyBorder="1" applyAlignment="1">
      <alignment vertical="center"/>
    </xf>
    <xf numFmtId="0" fontId="0" fillId="4" borderId="75" xfId="0" applyFill="1" applyBorder="1"/>
    <xf numFmtId="44" fontId="0" fillId="0" borderId="76" xfId="3" applyFont="1" applyBorder="1"/>
    <xf numFmtId="8" fontId="0" fillId="0" borderId="0" xfId="0" applyNumberFormat="1"/>
    <xf numFmtId="0" fontId="2" fillId="7" borderId="62" xfId="0" applyFont="1" applyFill="1" applyBorder="1" applyAlignment="1"/>
    <xf numFmtId="0" fontId="2" fillId="3" borderId="66" xfId="0" applyFont="1" applyFill="1" applyBorder="1" applyAlignment="1"/>
    <xf numFmtId="0" fontId="0" fillId="0" borderId="77" xfId="0" applyBorder="1"/>
    <xf numFmtId="49" fontId="0" fillId="0" borderId="59" xfId="0" applyNumberFormat="1" applyBorder="1" applyAlignment="1">
      <alignment horizontal="center"/>
    </xf>
    <xf numFmtId="49" fontId="0" fillId="0" borderId="60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0" fillId="0" borderId="72" xfId="0" applyNumberFormat="1" applyBorder="1" applyAlignment="1">
      <alignment horizontal="center"/>
    </xf>
    <xf numFmtId="44" fontId="0" fillId="0" borderId="79" xfId="3" applyFont="1" applyBorder="1"/>
    <xf numFmtId="44" fontId="0" fillId="0" borderId="71" xfId="3" applyFont="1" applyBorder="1"/>
    <xf numFmtId="44" fontId="0" fillId="3" borderId="78" xfId="3" applyFont="1" applyFill="1" applyBorder="1"/>
    <xf numFmtId="44" fontId="0" fillId="0" borderId="72" xfId="3" applyFont="1" applyBorder="1"/>
    <xf numFmtId="8" fontId="0" fillId="0" borderId="62" xfId="0" applyNumberFormat="1" applyBorder="1"/>
    <xf numFmtId="0" fontId="0" fillId="6" borderId="63" xfId="0" applyFill="1" applyBorder="1"/>
    <xf numFmtId="0" fontId="0" fillId="6" borderId="80" xfId="0" applyFill="1" applyBorder="1"/>
    <xf numFmtId="0" fontId="0" fillId="6" borderId="53" xfId="0" applyFill="1" applyBorder="1"/>
    <xf numFmtId="0" fontId="0" fillId="6" borderId="56" xfId="0" applyFill="1" applyBorder="1"/>
    <xf numFmtId="0" fontId="0" fillId="6" borderId="0" xfId="0" applyFill="1" applyBorder="1"/>
    <xf numFmtId="0" fontId="0" fillId="6" borderId="54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5" xfId="0" applyFill="1" applyBorder="1"/>
    <xf numFmtId="0" fontId="0" fillId="4" borderId="62" xfId="0" applyFill="1" applyBorder="1"/>
    <xf numFmtId="8" fontId="12" fillId="0" borderId="55" xfId="0" applyNumberFormat="1" applyFont="1" applyBorder="1" applyAlignment="1">
      <alignment horizontal="center" vertical="center"/>
    </xf>
    <xf numFmtId="8" fontId="0" fillId="0" borderId="59" xfId="0" applyNumberFormat="1" applyBorder="1"/>
    <xf numFmtId="8" fontId="0" fillId="0" borderId="71" xfId="0" applyNumberFormat="1" applyBorder="1"/>
    <xf numFmtId="8" fontId="0" fillId="0" borderId="72" xfId="0" applyNumberFormat="1" applyBorder="1"/>
    <xf numFmtId="8" fontId="4" fillId="0" borderId="62" xfId="0" applyNumberFormat="1" applyFont="1" applyBorder="1"/>
    <xf numFmtId="8" fontId="2" fillId="0" borderId="62" xfId="0" applyNumberFormat="1" applyFont="1" applyBorder="1"/>
    <xf numFmtId="0" fontId="2" fillId="5" borderId="62" xfId="0" applyFont="1" applyFill="1" applyBorder="1"/>
    <xf numFmtId="0" fontId="0" fillId="11" borderId="0" xfId="0" applyFill="1"/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6" borderId="57" xfId="0" applyFill="1" applyBorder="1" applyAlignment="1">
      <alignment horizontal="left"/>
    </xf>
    <xf numFmtId="0" fontId="0" fillId="6" borderId="58" xfId="0" applyFill="1" applyBorder="1" applyAlignment="1">
      <alignment horizontal="left"/>
    </xf>
    <xf numFmtId="0" fontId="0" fillId="6" borderId="55" xfId="0" applyFill="1" applyBorder="1" applyAlignment="1">
      <alignment horizontal="left"/>
    </xf>
    <xf numFmtId="0" fontId="2" fillId="5" borderId="59" xfId="0" applyFont="1" applyFill="1" applyBorder="1" applyAlignment="1">
      <alignment horizontal="center"/>
    </xf>
    <xf numFmtId="0" fontId="2" fillId="5" borderId="60" xfId="0" applyFont="1" applyFill="1" applyBorder="1" applyAlignment="1">
      <alignment horizontal="center"/>
    </xf>
    <xf numFmtId="0" fontId="2" fillId="5" borderId="61" xfId="0" applyFont="1" applyFill="1" applyBorder="1" applyAlignment="1">
      <alignment horizontal="center"/>
    </xf>
    <xf numFmtId="0" fontId="0" fillId="6" borderId="63" xfId="0" applyFill="1" applyBorder="1" applyAlignment="1">
      <alignment horizontal="left"/>
    </xf>
    <xf numFmtId="0" fontId="0" fillId="6" borderId="80" xfId="0" applyFill="1" applyBorder="1" applyAlignment="1">
      <alignment horizontal="left"/>
    </xf>
    <xf numFmtId="0" fontId="0" fillId="6" borderId="53" xfId="0" applyFill="1" applyBorder="1" applyAlignment="1">
      <alignment horizontal="left"/>
    </xf>
    <xf numFmtId="0" fontId="0" fillId="6" borderId="5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54" xfId="0" applyFill="1" applyBorder="1" applyAlignment="1">
      <alignment horizontal="left"/>
    </xf>
    <xf numFmtId="0" fontId="0" fillId="7" borderId="64" xfId="0" applyFill="1" applyBorder="1" applyAlignment="1">
      <alignment horizontal="center"/>
    </xf>
    <xf numFmtId="0" fontId="0" fillId="7" borderId="65" xfId="0" applyFill="1" applyBorder="1" applyAlignment="1">
      <alignment horizontal="center"/>
    </xf>
    <xf numFmtId="0" fontId="0" fillId="10" borderId="73" xfId="0" applyFill="1" applyBorder="1" applyAlignment="1">
      <alignment horizontal="center"/>
    </xf>
    <xf numFmtId="0" fontId="0" fillId="10" borderId="74" xfId="0" applyFill="1" applyBorder="1" applyAlignment="1">
      <alignment horizontal="center"/>
    </xf>
    <xf numFmtId="0" fontId="0" fillId="6" borderId="66" xfId="0" applyFill="1" applyBorder="1" applyAlignment="1">
      <alignment horizontal="center"/>
    </xf>
    <xf numFmtId="0" fontId="0" fillId="6" borderId="67" xfId="0" applyFill="1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2" borderId="22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7" fillId="2" borderId="37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vertical="center"/>
    </xf>
    <xf numFmtId="0" fontId="6" fillId="2" borderId="41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4" fontId="4" fillId="0" borderId="27" xfId="0" applyNumberFormat="1" applyFont="1" applyBorder="1" applyAlignment="1" applyProtection="1">
      <alignment horizontal="center" vertical="center"/>
      <protection locked="0"/>
    </xf>
    <xf numFmtId="14" fontId="4" fillId="0" borderId="45" xfId="0" applyNumberFormat="1" applyFont="1" applyBorder="1" applyAlignment="1" applyProtection="1">
      <alignment horizontal="center" vertical="center"/>
      <protection locked="0"/>
    </xf>
    <xf numFmtId="14" fontId="4" fillId="0" borderId="46" xfId="0" applyNumberFormat="1" applyFont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7" fillId="2" borderId="1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7" fillId="2" borderId="13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CBD-D057-4BBD-AA9E-338548FA38CA}">
  <dimension ref="B1:J10"/>
  <sheetViews>
    <sheetView workbookViewId="0">
      <selection activeCell="B16" sqref="B16"/>
    </sheetView>
  </sheetViews>
  <sheetFormatPr baseColWidth="10" defaultColWidth="11.5" defaultRowHeight="15" x14ac:dyDescent="0.2"/>
  <cols>
    <col min="2" max="2" width="84.6640625" bestFit="1" customWidth="1"/>
  </cols>
  <sheetData>
    <row r="1" spans="2:10" ht="16" thickBot="1" x14ac:dyDescent="0.25"/>
    <row r="2" spans="2:10" ht="16" thickBot="1" x14ac:dyDescent="0.25">
      <c r="B2" s="70" t="s">
        <v>82</v>
      </c>
      <c r="C2" s="71"/>
      <c r="D2" s="72"/>
      <c r="E2" s="101" t="s">
        <v>61</v>
      </c>
      <c r="F2" s="102"/>
    </row>
    <row r="3" spans="2:10" ht="16" thickBot="1" x14ac:dyDescent="0.25">
      <c r="E3" s="73" t="s">
        <v>62</v>
      </c>
      <c r="F3" s="76" t="s">
        <v>64</v>
      </c>
      <c r="G3" s="76" t="s">
        <v>65</v>
      </c>
      <c r="H3" s="76" t="s">
        <v>66</v>
      </c>
      <c r="I3" s="76" t="s">
        <v>67</v>
      </c>
      <c r="J3" s="77" t="s">
        <v>68</v>
      </c>
    </row>
    <row r="4" spans="2:10" ht="16" thickBot="1" x14ac:dyDescent="0.25">
      <c r="B4" s="67" t="s">
        <v>69</v>
      </c>
      <c r="C4" s="68"/>
      <c r="D4" s="78"/>
      <c r="E4" s="79">
        <v>380</v>
      </c>
      <c r="F4" s="80">
        <v>571.20000000000005</v>
      </c>
      <c r="G4" s="78">
        <v>856.8</v>
      </c>
      <c r="H4" s="79">
        <v>1142.4000000000001</v>
      </c>
      <c r="I4" s="79">
        <v>1428</v>
      </c>
      <c r="J4" s="81">
        <v>1713.6</v>
      </c>
    </row>
    <row r="5" spans="2:10" ht="16" thickBot="1" x14ac:dyDescent="0.25">
      <c r="C5" s="82"/>
    </row>
    <row r="6" spans="2:10" ht="16" thickBot="1" x14ac:dyDescent="0.25">
      <c r="C6" s="69"/>
      <c r="E6" s="73" t="s">
        <v>63</v>
      </c>
      <c r="F6" s="74" t="s">
        <v>77</v>
      </c>
      <c r="G6" s="74" t="s">
        <v>78</v>
      </c>
      <c r="H6" s="74" t="s">
        <v>79</v>
      </c>
      <c r="I6" s="74" t="s">
        <v>80</v>
      </c>
      <c r="J6" s="75" t="s">
        <v>81</v>
      </c>
    </row>
    <row r="7" spans="2:10" ht="16" thickBot="1" x14ac:dyDescent="0.25">
      <c r="B7" s="92" t="s">
        <v>70</v>
      </c>
      <c r="E7" s="79">
        <v>582.4</v>
      </c>
      <c r="F7" s="80">
        <v>1008</v>
      </c>
      <c r="G7" s="78">
        <v>1512</v>
      </c>
      <c r="H7" s="79">
        <v>2016</v>
      </c>
      <c r="I7" s="79">
        <v>2520</v>
      </c>
      <c r="J7" s="81">
        <v>3024</v>
      </c>
    </row>
    <row r="9" spans="2:10" ht="16" thickBot="1" x14ac:dyDescent="0.25"/>
    <row r="10" spans="2:10" ht="16" thickBot="1" x14ac:dyDescent="0.25">
      <c r="B10" s="99" t="s">
        <v>83</v>
      </c>
      <c r="C10" s="98">
        <v>2240</v>
      </c>
    </row>
  </sheetData>
  <mergeCells count="1">
    <mergeCell ref="E2:F2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0695-F914-4ED1-8F30-596299BEE875}">
  <dimension ref="B3:F18"/>
  <sheetViews>
    <sheetView workbookViewId="0">
      <selection activeCell="G8" sqref="G8"/>
    </sheetView>
  </sheetViews>
  <sheetFormatPr baseColWidth="10" defaultColWidth="11.5" defaultRowHeight="15" x14ac:dyDescent="0.2"/>
  <sheetData>
    <row r="3" spans="2:6" ht="16" thickBot="1" x14ac:dyDescent="0.25"/>
    <row r="4" spans="2:6" ht="16" thickBot="1" x14ac:dyDescent="0.25">
      <c r="B4" s="106" t="s">
        <v>72</v>
      </c>
      <c r="C4" s="107"/>
      <c r="D4" s="107"/>
      <c r="E4" s="107"/>
      <c r="F4" s="108"/>
    </row>
    <row r="5" spans="2:6" ht="16" thickBot="1" x14ac:dyDescent="0.25"/>
    <row r="6" spans="2:6" x14ac:dyDescent="0.2">
      <c r="B6" s="109" t="s">
        <v>56</v>
      </c>
      <c r="C6" s="110"/>
      <c r="D6" s="110"/>
      <c r="E6" s="111"/>
    </row>
    <row r="7" spans="2:6" x14ac:dyDescent="0.2">
      <c r="B7" s="112" t="s">
        <v>57</v>
      </c>
      <c r="C7" s="113"/>
      <c r="D7" s="113"/>
      <c r="E7" s="114"/>
    </row>
    <row r="8" spans="2:6" x14ac:dyDescent="0.2">
      <c r="B8" s="112" t="s">
        <v>58</v>
      </c>
      <c r="C8" s="113"/>
      <c r="D8" s="113"/>
      <c r="E8" s="114"/>
    </row>
    <row r="9" spans="2:6" x14ac:dyDescent="0.2">
      <c r="B9" s="112" t="s">
        <v>59</v>
      </c>
      <c r="C9" s="113"/>
      <c r="D9" s="113"/>
      <c r="E9" s="114"/>
    </row>
    <row r="10" spans="2:6" x14ac:dyDescent="0.2">
      <c r="B10" s="112" t="s">
        <v>60</v>
      </c>
      <c r="C10" s="113"/>
      <c r="D10" s="113"/>
      <c r="E10" s="114"/>
    </row>
    <row r="11" spans="2:6" ht="16" thickBot="1" x14ac:dyDescent="0.25">
      <c r="B11" s="103" t="s">
        <v>71</v>
      </c>
      <c r="C11" s="104"/>
      <c r="D11" s="104"/>
      <c r="E11" s="105"/>
    </row>
    <row r="13" spans="2:6" ht="16" thickBot="1" x14ac:dyDescent="0.25"/>
    <row r="14" spans="2:6" ht="16" thickBot="1" x14ac:dyDescent="0.25">
      <c r="B14" s="106" t="s">
        <v>73</v>
      </c>
      <c r="C14" s="107"/>
      <c r="D14" s="107"/>
      <c r="E14" s="108"/>
    </row>
    <row r="15" spans="2:6" ht="16" thickBot="1" x14ac:dyDescent="0.25"/>
    <row r="16" spans="2:6" x14ac:dyDescent="0.2">
      <c r="B16" s="83" t="s">
        <v>74</v>
      </c>
      <c r="C16" s="84"/>
      <c r="D16" s="85"/>
    </row>
    <row r="17" spans="2:4" x14ac:dyDescent="0.2">
      <c r="B17" s="86" t="s">
        <v>75</v>
      </c>
      <c r="C17" s="87"/>
      <c r="D17" s="88"/>
    </row>
    <row r="18" spans="2:4" ht="16" thickBot="1" x14ac:dyDescent="0.25">
      <c r="B18" s="89" t="s">
        <v>76</v>
      </c>
      <c r="C18" s="90"/>
      <c r="D18" s="91"/>
    </row>
  </sheetData>
  <mergeCells count="8">
    <mergeCell ref="B11:E11"/>
    <mergeCell ref="B4:F4"/>
    <mergeCell ref="B14:E14"/>
    <mergeCell ref="B6:E6"/>
    <mergeCell ref="B7:E7"/>
    <mergeCell ref="B8:E8"/>
    <mergeCell ref="B9:E9"/>
    <mergeCell ref="B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5B13-B29F-4984-988C-D24138C110CC}">
  <sheetPr>
    <pageSetUpPr autoPageBreaks="0"/>
  </sheetPr>
  <dimension ref="A1:O36"/>
  <sheetViews>
    <sheetView showGridLines="0" topLeftCell="A5" zoomScale="110" zoomScaleNormal="110" workbookViewId="0">
      <selection activeCell="F22" sqref="F22"/>
    </sheetView>
  </sheetViews>
  <sheetFormatPr baseColWidth="10" defaultColWidth="11.5" defaultRowHeight="15" x14ac:dyDescent="0.2"/>
  <cols>
    <col min="1" max="1" width="3" customWidth="1"/>
    <col min="2" max="2" width="37.6640625" customWidth="1"/>
    <col min="3" max="3" width="15.5" customWidth="1"/>
    <col min="4" max="4" width="16.5" customWidth="1"/>
    <col min="5" max="5" width="14.33203125" customWidth="1"/>
    <col min="7" max="7" width="18.5" customWidth="1"/>
  </cols>
  <sheetData>
    <row r="1" spans="1:9" ht="64.5" customHeight="1" x14ac:dyDescent="0.2">
      <c r="A1" s="138" t="s">
        <v>25</v>
      </c>
      <c r="B1" s="138"/>
      <c r="C1" s="138"/>
      <c r="D1" s="138"/>
    </row>
    <row r="2" spans="1:9" ht="16" thickBot="1" x14ac:dyDescent="0.25"/>
    <row r="3" spans="1:9" ht="18" thickTop="1" thickBot="1" x14ac:dyDescent="0.25">
      <c r="A3" s="146" t="s">
        <v>28</v>
      </c>
      <c r="B3" s="147"/>
      <c r="C3" s="147"/>
      <c r="D3" s="147"/>
      <c r="E3" s="148"/>
    </row>
    <row r="4" spans="1:9" ht="17" thickTop="1" thickBot="1" x14ac:dyDescent="0.25">
      <c r="A4" s="1"/>
      <c r="B4" s="1"/>
      <c r="C4" s="1"/>
      <c r="D4" s="1"/>
    </row>
    <row r="5" spans="1:9" ht="18" thickTop="1" thickBot="1" x14ac:dyDescent="0.25">
      <c r="A5" s="149" t="s">
        <v>20</v>
      </c>
      <c r="B5" s="150"/>
      <c r="C5" s="151" t="s">
        <v>39</v>
      </c>
      <c r="D5" s="151"/>
      <c r="E5" s="152"/>
      <c r="G5" s="26" t="s">
        <v>34</v>
      </c>
    </row>
    <row r="6" spans="1:9" ht="17" thickTop="1" x14ac:dyDescent="0.2">
      <c r="A6" s="142" t="s">
        <v>26</v>
      </c>
      <c r="B6" s="143"/>
      <c r="C6" s="139">
        <v>44683</v>
      </c>
      <c r="D6" s="140"/>
      <c r="E6" s="141"/>
      <c r="G6" s="28" t="s">
        <v>31</v>
      </c>
    </row>
    <row r="7" spans="1:9" ht="17" thickBot="1" x14ac:dyDescent="0.25">
      <c r="A7" s="144" t="s">
        <v>27</v>
      </c>
      <c r="B7" s="145"/>
      <c r="C7" s="139">
        <v>44594</v>
      </c>
      <c r="D7" s="140"/>
      <c r="E7" s="141"/>
      <c r="G7" s="27" t="s">
        <v>30</v>
      </c>
    </row>
    <row r="8" spans="1:9" ht="17" thickTop="1" thickBot="1" x14ac:dyDescent="0.25">
      <c r="A8" s="155" t="s">
        <v>21</v>
      </c>
      <c r="B8" s="156"/>
      <c r="C8" s="162" t="s">
        <v>84</v>
      </c>
      <c r="D8" s="162"/>
      <c r="E8" s="163"/>
    </row>
    <row r="9" spans="1:9" ht="18" thickTop="1" thickBot="1" x14ac:dyDescent="0.25">
      <c r="C9" s="2"/>
      <c r="D9" s="2"/>
    </row>
    <row r="10" spans="1:9" ht="18" thickTop="1" thickBot="1" x14ac:dyDescent="0.25">
      <c r="A10" s="146" t="s">
        <v>17</v>
      </c>
      <c r="B10" s="147"/>
      <c r="C10" s="147"/>
      <c r="D10" s="147"/>
      <c r="E10" s="148"/>
    </row>
    <row r="11" spans="1:9" ht="17" thickTop="1" thickBot="1" x14ac:dyDescent="0.25">
      <c r="A11" s="5"/>
      <c r="B11" s="3"/>
      <c r="C11" s="4"/>
      <c r="D11" s="4"/>
    </row>
    <row r="12" spans="1:9" ht="16" thickTop="1" x14ac:dyDescent="0.2">
      <c r="A12" s="153"/>
      <c r="B12" s="157" t="s">
        <v>0</v>
      </c>
      <c r="C12" s="157"/>
      <c r="D12" s="160" t="s">
        <v>1</v>
      </c>
      <c r="E12" s="161"/>
    </row>
    <row r="13" spans="1:9" ht="16" thickBot="1" x14ac:dyDescent="0.25">
      <c r="A13" s="154"/>
      <c r="B13" s="158"/>
      <c r="C13" s="158"/>
      <c r="D13" s="6" t="s">
        <v>2</v>
      </c>
      <c r="E13" s="7" t="s">
        <v>3</v>
      </c>
    </row>
    <row r="14" spans="1:9" ht="16" thickBot="1" x14ac:dyDescent="0.25">
      <c r="A14" s="22"/>
      <c r="B14" s="159" t="s">
        <v>22</v>
      </c>
      <c r="C14" s="159"/>
      <c r="D14" s="17">
        <v>3000</v>
      </c>
      <c r="E14" s="8">
        <f>+D14*12</f>
        <v>36000</v>
      </c>
      <c r="G14" s="106" t="s">
        <v>41</v>
      </c>
      <c r="H14" s="107"/>
      <c r="I14" s="108"/>
    </row>
    <row r="15" spans="1:9" x14ac:dyDescent="0.2">
      <c r="A15" s="23"/>
      <c r="B15" s="164" t="s">
        <v>37</v>
      </c>
      <c r="C15" s="164"/>
      <c r="D15" s="18">
        <v>3000</v>
      </c>
      <c r="E15" s="9">
        <f>+(D15*12)</f>
        <v>36000</v>
      </c>
      <c r="G15" s="48">
        <v>30000</v>
      </c>
      <c r="H15" s="49">
        <f>+G15*I15</f>
        <v>3600</v>
      </c>
      <c r="I15" s="50">
        <v>0.12</v>
      </c>
    </row>
    <row r="16" spans="1:9" x14ac:dyDescent="0.2">
      <c r="A16" s="24"/>
      <c r="B16" s="165"/>
      <c r="C16" s="165"/>
      <c r="D16" s="19"/>
      <c r="E16" s="10">
        <f>+(D16*12)</f>
        <v>0</v>
      </c>
      <c r="G16" s="48">
        <v>25000</v>
      </c>
      <c r="H16" s="49">
        <f>+G16*I16</f>
        <v>2500</v>
      </c>
      <c r="I16" s="50">
        <v>0.1</v>
      </c>
    </row>
    <row r="17" spans="1:9" x14ac:dyDescent="0.2">
      <c r="A17" s="11" t="s">
        <v>4</v>
      </c>
      <c r="B17" s="166" t="s">
        <v>23</v>
      </c>
      <c r="C17" s="166"/>
      <c r="D17" s="12">
        <f>SUM(D14:D16)</f>
        <v>6000</v>
      </c>
      <c r="E17" s="13">
        <f>SUM(E14:E16)</f>
        <v>72000</v>
      </c>
      <c r="G17" s="48">
        <v>20000</v>
      </c>
      <c r="H17" s="49">
        <f>+G17*I17</f>
        <v>1600</v>
      </c>
      <c r="I17" s="50">
        <v>0.08</v>
      </c>
    </row>
    <row r="18" spans="1:9" ht="16" thickBot="1" x14ac:dyDescent="0.25">
      <c r="A18" s="22"/>
      <c r="B18" s="131" t="s">
        <v>29</v>
      </c>
      <c r="C18" s="132"/>
      <c r="D18" s="30"/>
      <c r="E18" s="31">
        <f>+(D18*12)</f>
        <v>0</v>
      </c>
      <c r="G18" s="51">
        <v>15000</v>
      </c>
      <c r="H18" s="52">
        <f>+G18*I18</f>
        <v>900</v>
      </c>
      <c r="I18" s="53">
        <v>0.06</v>
      </c>
    </row>
    <row r="19" spans="1:9" ht="16" thickBot="1" x14ac:dyDescent="0.25">
      <c r="A19" s="23"/>
      <c r="B19" s="123" t="s">
        <v>5</v>
      </c>
      <c r="C19" s="124"/>
      <c r="D19" s="32">
        <v>0</v>
      </c>
      <c r="E19" s="33">
        <v>0</v>
      </c>
    </row>
    <row r="20" spans="1:9" ht="16" thickBot="1" x14ac:dyDescent="0.25">
      <c r="A20" s="24"/>
      <c r="B20" s="133" t="s">
        <v>6</v>
      </c>
      <c r="C20" s="134"/>
      <c r="D20" s="34">
        <v>0</v>
      </c>
      <c r="E20" s="35">
        <v>0</v>
      </c>
      <c r="G20" s="106" t="s">
        <v>40</v>
      </c>
      <c r="H20" s="107"/>
      <c r="I20" s="108"/>
    </row>
    <row r="21" spans="1:9" ht="16" thickBot="1" x14ac:dyDescent="0.25">
      <c r="A21" s="11" t="s">
        <v>7</v>
      </c>
      <c r="B21" s="125" t="s">
        <v>24</v>
      </c>
      <c r="C21" s="126"/>
      <c r="D21" s="36">
        <f>SUM(D17:D20)</f>
        <v>6000</v>
      </c>
      <c r="E21" s="37">
        <f>SUM(E17:E20)</f>
        <v>72000</v>
      </c>
      <c r="G21" s="54">
        <v>30000</v>
      </c>
      <c r="H21" s="55">
        <f>+G21*I21</f>
        <v>600</v>
      </c>
      <c r="I21" s="56">
        <v>0.02</v>
      </c>
    </row>
    <row r="22" spans="1:9" x14ac:dyDescent="0.2">
      <c r="A22" s="25"/>
      <c r="B22" s="127" t="s">
        <v>38</v>
      </c>
      <c r="C22" s="128"/>
      <c r="D22" s="38">
        <v>0</v>
      </c>
      <c r="E22" s="39">
        <v>0</v>
      </c>
    </row>
    <row r="23" spans="1:9" x14ac:dyDescent="0.2">
      <c r="A23" s="11" t="s">
        <v>8</v>
      </c>
      <c r="B23" s="125" t="s">
        <v>33</v>
      </c>
      <c r="C23" s="126"/>
      <c r="D23" s="36">
        <f>SUM(D21:D22)</f>
        <v>6000</v>
      </c>
      <c r="E23" s="37">
        <f>SUM(E21:E22)</f>
        <v>72000</v>
      </c>
    </row>
    <row r="24" spans="1:9" ht="16" thickBot="1" x14ac:dyDescent="0.25">
      <c r="A24" s="22"/>
      <c r="B24" s="135" t="s">
        <v>9</v>
      </c>
      <c r="C24" s="136"/>
      <c r="D24" s="136"/>
      <c r="E24" s="137"/>
    </row>
    <row r="25" spans="1:9" x14ac:dyDescent="0.2">
      <c r="A25" s="23"/>
      <c r="B25" s="123" t="s">
        <v>10</v>
      </c>
      <c r="C25" s="124"/>
      <c r="D25" s="29">
        <v>0</v>
      </c>
      <c r="E25" s="33">
        <f>+(D25*12)</f>
        <v>0</v>
      </c>
      <c r="G25" s="115" t="s">
        <v>42</v>
      </c>
      <c r="H25" s="116"/>
    </row>
    <row r="26" spans="1:9" x14ac:dyDescent="0.2">
      <c r="A26" s="23"/>
      <c r="B26" s="123" t="s">
        <v>35</v>
      </c>
      <c r="C26" s="124"/>
      <c r="D26" s="29">
        <v>500</v>
      </c>
      <c r="E26" s="33">
        <v>0</v>
      </c>
      <c r="G26" s="119" t="s">
        <v>43</v>
      </c>
      <c r="H26" s="120"/>
    </row>
    <row r="27" spans="1:9" x14ac:dyDescent="0.2">
      <c r="A27" s="23"/>
      <c r="B27" s="123" t="s">
        <v>18</v>
      </c>
      <c r="C27" s="124"/>
      <c r="D27" s="29">
        <v>0</v>
      </c>
      <c r="E27" s="33">
        <f>+(D27*12)</f>
        <v>0</v>
      </c>
      <c r="G27" s="119" t="s">
        <v>44</v>
      </c>
      <c r="H27" s="120"/>
    </row>
    <row r="28" spans="1:9" ht="16" thickBot="1" x14ac:dyDescent="0.25">
      <c r="A28" s="23"/>
      <c r="B28" s="123" t="s">
        <v>36</v>
      </c>
      <c r="C28" s="124"/>
      <c r="D28" s="29">
        <v>0</v>
      </c>
      <c r="E28" s="33">
        <f>+D28*12</f>
        <v>0</v>
      </c>
      <c r="G28" s="121" t="s">
        <v>45</v>
      </c>
      <c r="H28" s="122"/>
    </row>
    <row r="29" spans="1:9" x14ac:dyDescent="0.2">
      <c r="A29" s="24"/>
      <c r="B29" s="20" t="s">
        <v>19</v>
      </c>
      <c r="C29" s="21"/>
      <c r="D29" s="29">
        <v>300</v>
      </c>
      <c r="E29" s="33">
        <f>+D29*12</f>
        <v>3600</v>
      </c>
    </row>
    <row r="30" spans="1:9" ht="16" thickBot="1" x14ac:dyDescent="0.25">
      <c r="A30" s="11" t="s">
        <v>11</v>
      </c>
      <c r="B30" s="14" t="s">
        <v>12</v>
      </c>
      <c r="C30" s="15"/>
      <c r="D30" s="36">
        <f>SUM(D25:D29)</f>
        <v>800</v>
      </c>
      <c r="E30" s="37">
        <f>SUM(E25:E29)</f>
        <v>3600</v>
      </c>
    </row>
    <row r="31" spans="1:9" x14ac:dyDescent="0.2">
      <c r="A31" s="22"/>
      <c r="B31" s="131" t="s">
        <v>13</v>
      </c>
      <c r="C31" s="132"/>
      <c r="D31" s="40">
        <f>+(D21)</f>
        <v>6000</v>
      </c>
      <c r="E31" s="41">
        <f>+(E21)</f>
        <v>72000</v>
      </c>
      <c r="G31" s="115" t="s">
        <v>54</v>
      </c>
      <c r="H31" s="116"/>
    </row>
    <row r="32" spans="1:9" ht="16" thickBot="1" x14ac:dyDescent="0.25">
      <c r="A32" s="23"/>
      <c r="B32" s="123" t="s">
        <v>14</v>
      </c>
      <c r="C32" s="124"/>
      <c r="D32" s="42">
        <v>500</v>
      </c>
      <c r="E32" s="43">
        <f>+(E22)</f>
        <v>0</v>
      </c>
      <c r="G32" s="117" t="s">
        <v>55</v>
      </c>
      <c r="H32" s="118"/>
    </row>
    <row r="33" spans="1:15" x14ac:dyDescent="0.2">
      <c r="A33" s="24"/>
      <c r="B33" s="133" t="s">
        <v>15</v>
      </c>
      <c r="C33" s="134"/>
      <c r="D33" s="44">
        <f>+(D30)</f>
        <v>800</v>
      </c>
      <c r="E33" s="45">
        <f>+(E30)</f>
        <v>3600</v>
      </c>
    </row>
    <row r="34" spans="1:15" ht="16" thickBot="1" x14ac:dyDescent="0.25">
      <c r="A34" s="16" t="s">
        <v>16</v>
      </c>
      <c r="B34" s="129" t="s">
        <v>32</v>
      </c>
      <c r="C34" s="130"/>
      <c r="D34" s="46">
        <f>SUM(D31:D33)</f>
        <v>7300</v>
      </c>
      <c r="E34" s="47">
        <f>SUM(E31:E33)</f>
        <v>75600</v>
      </c>
      <c r="G34" s="100" t="s">
        <v>86</v>
      </c>
      <c r="H34" s="100"/>
      <c r="I34" s="100"/>
      <c r="J34" s="100"/>
      <c r="K34" s="100"/>
      <c r="L34" s="100"/>
      <c r="M34" s="100"/>
      <c r="N34" s="100"/>
    </row>
    <row r="35" spans="1:15" ht="16" thickTop="1" x14ac:dyDescent="0.2">
      <c r="G35" s="100" t="s">
        <v>85</v>
      </c>
      <c r="H35" s="100"/>
      <c r="I35" s="100"/>
      <c r="J35" s="100"/>
      <c r="K35" s="100"/>
      <c r="L35" s="100"/>
    </row>
    <row r="36" spans="1:15" x14ac:dyDescent="0.2">
      <c r="G36" s="100" t="s">
        <v>87</v>
      </c>
      <c r="H36" s="100"/>
      <c r="I36" s="100"/>
      <c r="J36" s="100"/>
      <c r="K36" s="100"/>
      <c r="L36" s="100"/>
      <c r="M36" s="100"/>
      <c r="N36" s="100"/>
      <c r="O36" s="100"/>
    </row>
  </sheetData>
  <mergeCells count="41">
    <mergeCell ref="G14:I14"/>
    <mergeCell ref="G20:I20"/>
    <mergeCell ref="B19:C19"/>
    <mergeCell ref="B20:C20"/>
    <mergeCell ref="B15:C15"/>
    <mergeCell ref="B16:C16"/>
    <mergeCell ref="B17:C17"/>
    <mergeCell ref="A12:A13"/>
    <mergeCell ref="B18:C18"/>
    <mergeCell ref="A8:B8"/>
    <mergeCell ref="B12:C13"/>
    <mergeCell ref="A10:E10"/>
    <mergeCell ref="B14:C14"/>
    <mergeCell ref="D12:E12"/>
    <mergeCell ref="C8:E8"/>
    <mergeCell ref="A1:D1"/>
    <mergeCell ref="C6:E6"/>
    <mergeCell ref="A6:B6"/>
    <mergeCell ref="A7:B7"/>
    <mergeCell ref="C7:E7"/>
    <mergeCell ref="A3:E3"/>
    <mergeCell ref="A5:B5"/>
    <mergeCell ref="C5:E5"/>
    <mergeCell ref="B28:C28"/>
    <mergeCell ref="B21:C21"/>
    <mergeCell ref="B22:C22"/>
    <mergeCell ref="B23:C23"/>
    <mergeCell ref="B34:C34"/>
    <mergeCell ref="B31:C31"/>
    <mergeCell ref="B32:C32"/>
    <mergeCell ref="B33:C33"/>
    <mergeCell ref="B25:C25"/>
    <mergeCell ref="B26:C26"/>
    <mergeCell ref="B27:C27"/>
    <mergeCell ref="B24:E24"/>
    <mergeCell ref="G31:H31"/>
    <mergeCell ref="G32:H32"/>
    <mergeCell ref="G25:H25"/>
    <mergeCell ref="G26:H26"/>
    <mergeCell ref="G27:H27"/>
    <mergeCell ref="G28:H28"/>
  </mergeCells>
  <dataValidations count="3">
    <dataValidation type="decimal" operator="greaterThanOrEqual" allowBlank="1" showInputMessage="1" showErrorMessage="1" errorTitle="Dato invalido" error="Ingrese un valor mayor a 0" promptTitle="Ingrese valor en quetzales" prompt="Ingrese un valor en Quetzales" sqref="D14:D16 E22" xr:uid="{3D686602-737B-4C8D-BB2E-9162E052E186}">
      <formula1>0</formula1>
    </dataValidation>
    <dataValidation type="date" operator="lessThanOrEqual" allowBlank="1" showInputMessage="1" showErrorMessage="1" errorTitle="Error" error="Ingrese fecha menor al día de hoy" promptTitle="Ingrese Fecha Solicitada" prompt="Ingrese la fecha solicitada" sqref="C6:E7" xr:uid="{FAF2621D-C747-4318-8599-822D5408F8F2}">
      <formula1>TODAY()</formula1>
    </dataValidation>
    <dataValidation type="decimal" operator="greaterThanOrEqual" allowBlank="1" showErrorMessage="1" errorTitle="Dato invalido" error="Ingrese un valor mayor a 0" promptTitle="Ingrese valor en quetzales" prompt="Ingrese un valor en Quetzales" sqref="D25:D29 D18:D20" xr:uid="{18DD383F-351C-4351-9265-1E82A192C0ED}">
      <formula1>0</formula1>
    </dataValidation>
  </dataValidations>
  <pageMargins left="0.7" right="0.7" top="0.75" bottom="0.75" header="0.3" footer="0.3"/>
  <pageSetup orientation="portrait" horizontalDpi="4294967294" r:id="rId1"/>
  <ignoredErrors>
    <ignoredError sqref="E17 D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F1AC-DB07-46DF-A403-2E251904259E}">
  <dimension ref="B2:L6"/>
  <sheetViews>
    <sheetView tabSelected="1" topLeftCell="B1" workbookViewId="0">
      <selection activeCell="I27" sqref="I27"/>
    </sheetView>
  </sheetViews>
  <sheetFormatPr baseColWidth="10" defaultColWidth="11.5" defaultRowHeight="15" x14ac:dyDescent="0.2"/>
  <cols>
    <col min="2" max="2" width="25.5" bestFit="1" customWidth="1"/>
    <col min="4" max="4" width="17.33203125" bestFit="1" customWidth="1"/>
    <col min="5" max="11" width="11.5" bestFit="1" customWidth="1"/>
    <col min="12" max="12" width="12.83203125" bestFit="1" customWidth="1"/>
  </cols>
  <sheetData>
    <row r="2" spans="2:12" ht="16" thickBot="1" x14ac:dyDescent="0.25"/>
    <row r="3" spans="2:12" ht="17" thickBot="1" x14ac:dyDescent="0.25">
      <c r="B3" s="57" t="s">
        <v>46</v>
      </c>
      <c r="C3" s="58" t="s">
        <v>47</v>
      </c>
      <c r="D3" s="58" t="s">
        <v>48</v>
      </c>
      <c r="E3" s="59">
        <v>44713</v>
      </c>
      <c r="F3" s="59">
        <v>44743</v>
      </c>
      <c r="G3" s="59">
        <v>44774</v>
      </c>
      <c r="H3" s="59">
        <v>44805</v>
      </c>
      <c r="I3" s="59">
        <v>44835</v>
      </c>
      <c r="J3" s="59">
        <v>44866</v>
      </c>
      <c r="K3" s="59">
        <v>44896</v>
      </c>
      <c r="L3" s="60" t="s">
        <v>49</v>
      </c>
    </row>
    <row r="4" spans="2:12" ht="16" thickBot="1" x14ac:dyDescent="0.25">
      <c r="B4" s="61" t="s">
        <v>52</v>
      </c>
      <c r="C4" s="62" t="s">
        <v>50</v>
      </c>
      <c r="D4" s="63" t="s">
        <v>51</v>
      </c>
      <c r="E4" s="93">
        <v>4080</v>
      </c>
      <c r="F4" s="93">
        <v>8160</v>
      </c>
      <c r="G4" s="93">
        <v>12240</v>
      </c>
      <c r="H4" s="93">
        <v>16320</v>
      </c>
      <c r="I4" s="93">
        <v>20400</v>
      </c>
      <c r="J4" s="93">
        <v>20400</v>
      </c>
      <c r="K4" s="93">
        <v>20400</v>
      </c>
      <c r="L4" s="93">
        <f>SUM(E4:K4)</f>
        <v>102000</v>
      </c>
    </row>
    <row r="5" spans="2:12" ht="16" thickBot="1" x14ac:dyDescent="0.25">
      <c r="B5" s="64" t="s">
        <v>53</v>
      </c>
      <c r="C5" s="65" t="s">
        <v>50</v>
      </c>
      <c r="D5" s="66" t="s">
        <v>51</v>
      </c>
      <c r="E5" s="93">
        <v>2000</v>
      </c>
      <c r="F5" s="93">
        <v>4000</v>
      </c>
      <c r="G5" s="93">
        <v>6000</v>
      </c>
      <c r="H5" s="93">
        <v>8000</v>
      </c>
      <c r="I5" s="93">
        <v>10000</v>
      </c>
      <c r="J5" s="93">
        <v>10000</v>
      </c>
      <c r="K5" s="93">
        <v>10000</v>
      </c>
      <c r="L5" s="93">
        <f>SUM(E5:K5)</f>
        <v>50000</v>
      </c>
    </row>
    <row r="6" spans="2:12" ht="17" thickBot="1" x14ac:dyDescent="0.25">
      <c r="E6" s="94">
        <f t="shared" ref="E6:L6" si="0">SUM(E4:E5)</f>
        <v>6080</v>
      </c>
      <c r="F6" s="95">
        <f t="shared" si="0"/>
        <v>12160</v>
      </c>
      <c r="G6" s="95">
        <f t="shared" si="0"/>
        <v>18240</v>
      </c>
      <c r="H6" s="95">
        <f t="shared" si="0"/>
        <v>24320</v>
      </c>
      <c r="I6" s="95">
        <f t="shared" si="0"/>
        <v>30400</v>
      </c>
      <c r="J6" s="95">
        <f t="shared" si="0"/>
        <v>30400</v>
      </c>
      <c r="K6" s="96">
        <f t="shared" si="0"/>
        <v>30400</v>
      </c>
      <c r="L6" s="97">
        <f t="shared" si="0"/>
        <v>152000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PRECIOS</vt:lpstr>
      <vt:lpstr>ATRIBUCIONES</vt:lpstr>
      <vt:lpstr>Paquete de Compensación Total</vt:lpstr>
      <vt:lpstr>METAS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Melara</dc:creator>
  <cp:lastModifiedBy>1621450 - DENNIS FABRICIO TRINIDAD LOPEZ</cp:lastModifiedBy>
  <cp:lastPrinted>2021-06-11T03:03:43Z</cp:lastPrinted>
  <dcterms:created xsi:type="dcterms:W3CDTF">2021-06-11T02:48:53Z</dcterms:created>
  <dcterms:modified xsi:type="dcterms:W3CDTF">2022-05-03T17:48:46Z</dcterms:modified>
</cp:coreProperties>
</file>