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mc:AlternateContent xmlns:mc="http://schemas.openxmlformats.org/markup-compatibility/2006">
    <mc:Choice Requires="x15">
      <x15ac:absPath xmlns:x15ac="http://schemas.microsoft.com/office/spreadsheetml/2010/11/ac" url="C:\Users\irene\Downloads\"/>
    </mc:Choice>
  </mc:AlternateContent>
  <xr:revisionPtr revIDLastSave="0" documentId="13_ncr:1_{CC17A389-D3B4-4D02-9084-093A01E9B2AC}" xr6:coauthVersionLast="40" xr6:coauthVersionMax="40" xr10:uidLastSave="{00000000-0000-0000-0000-000000000000}"/>
  <bookViews>
    <workbookView xWindow="0" yWindow="0" windowWidth="2844" windowHeight="56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9" l="1"/>
  <c r="I19" i="9" s="1"/>
  <c r="F12" i="9"/>
  <c r="I12" i="9"/>
  <c r="F8" i="9" l="1"/>
  <c r="I8" i="9" s="1"/>
  <c r="F20" i="9"/>
  <c r="I20" i="9" s="1"/>
  <c r="F13" i="9"/>
  <c r="I13" i="9" s="1"/>
  <c r="F9" i="9" l="1"/>
  <c r="K6" i="9"/>
  <c r="F10" i="9" l="1"/>
  <c r="I10" i="9" s="1"/>
  <c r="I9" i="9"/>
  <c r="K7" i="9"/>
  <c r="K4" i="9"/>
  <c r="A8" i="9"/>
  <c r="L6" i="9" l="1"/>
  <c r="F15" i="9" l="1"/>
  <c r="I15" i="9" s="1"/>
  <c r="F14" i="9"/>
  <c r="I14" i="9" s="1"/>
  <c r="F22" i="9"/>
  <c r="I22" i="9" s="1"/>
  <c r="F21" i="9"/>
  <c r="I21" i="9" s="1"/>
  <c r="M6" i="9"/>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3" i="9" l="1"/>
  <c r="A14" i="9" s="1"/>
  <c r="A15" i="9" s="1"/>
  <c r="A16" i="9" l="1"/>
  <c r="A20" i="9" s="1"/>
  <c r="A21" i="9" s="1"/>
  <c r="A22" i="9" s="1"/>
  <c r="F16" i="9" l="1"/>
  <c r="I16" i="9" l="1"/>
  <c r="F17" i="9"/>
  <c r="I17" i="9" l="1"/>
  <c r="F18" i="9"/>
  <c r="I1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<sst xmlns="http://schemas.openxmlformats.org/spreadsheetml/2006/main" count="169" uniqueCount="157">
  <si>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</si>
  <si>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</si>
  <si>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</si>
  <si>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</si>
  <si>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</si>
  <si>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</si>
  <si>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</si>
  <si>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</si>
  <si>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</si>
  <si>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</si>
  <si>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</si>
  <si>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</si>
  <si>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</si>
  <si>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</si>
  <si>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</si>
  <si>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</si>
  <si>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</si>
  <si>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</si>
  <si>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</si>
  <si>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</si>
  <si>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</si>
  <si>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</si>
  <si>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</si>
  <si>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</si>
  <si>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</si>
  <si>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</si>
  <si>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</si>
  <si>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</si>
  <si>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</si>
  <si>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</si>
  <si>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</si>
  <si>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</si>
  <si>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</si>
  <si>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</si>
  <si>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</si>
  <si>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</si>
  <si>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</si>
  <si>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</si>
  <si>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</si>
  <si>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</si>
  <si>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</si>
  <si>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</si>
  <si>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</si>
  <si>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</si>
  <si>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</si>
  <si>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</si>
  <si>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</si>
  <si>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</si>
  <si>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</si>
  <si>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</si>
  <si>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</si>
  <si>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</si>
  <si>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</si>
  <si>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</si>
  <si>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</si>
  <si>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</si>
  <si>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</si>
  <si>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</si>
  <si>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</si>
  <si>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</si>
  <si>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</si>
  <si>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</si>
  <si>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</si>
  <si>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</si>
  <si>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</si>
  <si>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</si>
  <si>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</si>
  <si>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</si>
  <si>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</si>
  <si>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</si>
  <si>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</si>
  <si>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</si>
  <si>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</si>
  <si>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</si>
  <si>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</si>
  <si>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</si>
  <si>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</si>
  <si>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</si>
  <si>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</si>
  <si>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</si>
  <si>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</si>
  <si>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</si>
  <si>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</si>
  <si>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</si>
  <si>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</si>
  <si>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</si>
  <si>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</si>
  <si>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</si>
  <si>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</si>
  <si>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</si>
  <si>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</si>
  <si>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</si>
  <si>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</si>
  <si>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</si>
  <si>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</si>
  <si>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</si>
  <si>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</si>
  <si>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</si>
  <si>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</si>
  <si>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</si>
  <si>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</si>
  <si>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</si>
  <si>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</si>
  <si>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</si>
  <si>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</si>
  <si>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</si>
  <si>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</si>
  <si>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</si>
  <si>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</si>
  <si>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</si>
  <si>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</si>
  <si>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</si>
  <si>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</si>
  <si>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</si>
  <si>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</si>
  <si>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</si>
  <si>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</si>
  <si>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</si>
  <si>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</si>
  <si>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</si>
  <si>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</si>
  <si>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</si>
  <si>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</si>
  <si>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</si>
  <si>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</si>
  <si>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</si>
  <si>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</si>
  <si>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</si>
  <si>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</si>
  <si>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Group 3 Contact Manager Project Schedule</t>
  </si>
  <si>
    <t>COP4331</t>
  </si>
  <si>
    <t>Project Manager</t>
  </si>
  <si>
    <t>Irene Tanner</t>
  </si>
  <si>
    <t>Getting Started</t>
  </si>
  <si>
    <t>Dylan</t>
  </si>
  <si>
    <t>Establish roles</t>
  </si>
  <si>
    <t>Configure hosting</t>
  </si>
  <si>
    <t>Andres</t>
  </si>
  <si>
    <t>Create database</t>
  </si>
  <si>
    <t>Project Creation</t>
  </si>
  <si>
    <t>Finishing Up</t>
  </si>
  <si>
    <t>Start on API</t>
  </si>
  <si>
    <t>Design front-end</t>
  </si>
  <si>
    <t>Group testing</t>
  </si>
  <si>
    <t>Make PowerPoint</t>
  </si>
  <si>
    <t>Add front-end javascript</t>
  </si>
  <si>
    <t>Make Gantt chart</t>
  </si>
  <si>
    <t>Irene</t>
  </si>
  <si>
    <t>Nathan &amp; Irene</t>
  </si>
  <si>
    <t>Chris</t>
  </si>
  <si>
    <t>Ajay &amp; Dylan</t>
  </si>
  <si>
    <t>Bryan &amp; Matthew</t>
  </si>
  <si>
    <t>Protect against injection queries</t>
  </si>
  <si>
    <t>Test API (ARC/CURL)</t>
  </si>
  <si>
    <t>Ensure javascript functionality</t>
  </si>
  <si>
    <t>Nathan &amp; Chris</t>
  </si>
  <si>
    <t>Everyone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</si>
</sst>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0" fillId="22" borderId="15" xfId="0" applyNumberFormat="1" applyFont="1" applyFill="1" applyBorder="1" applyAlignment="1" applyProtection="1">
      <alignment horizontal="center" vertical="center"/>
    </xf>
    <xf numFmtId="1" fontId="51" fillId="0" borderId="11" xfId="0" applyNumberFormat="1" applyFont="1" applyBorder="1" applyAlignment="1" applyProtection="1">
      <alignment horizontal="center" vertical="center"/>
    </xf>
    <xf numFmtId="1" fontId="50"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2" fillId="0" borderId="0" xfId="0" applyNumberFormat="1" applyFont="1" applyFill="1" applyBorder="1" applyProtection="1"/>
    <xf numFmtId="0" fontId="52" fillId="0" borderId="0" xfId="0" applyFont="1" applyFill="1" applyBorder="1" applyProtection="1"/>
    <xf numFmtId="0" fontId="1" fillId="0" borderId="0" xfId="0" applyFont="1" applyFill="1" applyBorder="1" applyProtection="1"/>
    <xf numFmtId="0" fontId="52" fillId="0" borderId="0" xfId="0" applyFont="1" applyProtection="1"/>
    <xf numFmtId="0" fontId="52"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3" fillId="0" borderId="19" xfId="0" applyNumberFormat="1" applyFont="1" applyFill="1" applyBorder="1" applyAlignment="1" applyProtection="1">
      <alignment horizontal="left" vertical="center"/>
    </xf>
    <xf numFmtId="0" fontId="53" fillId="0" borderId="19" xfId="0" applyFont="1" applyFill="1" applyBorder="1" applyAlignment="1" applyProtection="1">
      <alignment horizontal="left" vertical="center"/>
    </xf>
    <xf numFmtId="0" fontId="53" fillId="0" borderId="19" xfId="0" applyFont="1" applyFill="1" applyBorder="1" applyAlignment="1" applyProtection="1">
      <alignment horizontal="center" vertical="center" wrapText="1"/>
    </xf>
    <xf numFmtId="0" fontId="54" fillId="0" borderId="19" xfId="0" applyNumberFormat="1" applyFont="1" applyFill="1" applyBorder="1" applyAlignment="1" applyProtection="1">
      <alignment horizontal="center" vertical="center" wrapText="1"/>
    </xf>
    <xf numFmtId="0" fontId="53"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5"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8"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59" fillId="0" borderId="0" xfId="0" applyFont="1" applyFill="1" applyBorder="1" applyAlignment="1">
      <alignment vertical="center" wrapText="1"/>
    </xf>
    <xf numFmtId="0" fontId="60" fillId="0" borderId="0" xfId="0" applyFont="1" applyAlignment="1">
      <alignment vertical="center"/>
    </xf>
    <xf numFmtId="0" fontId="60" fillId="0" borderId="0" xfId="0" applyFont="1"/>
    <xf numFmtId="0" fontId="60" fillId="0" borderId="0" xfId="0" applyFont="1" applyAlignment="1"/>
    <xf numFmtId="0" fontId="61" fillId="0" borderId="0" xfId="0" applyFont="1" applyFill="1" applyBorder="1" applyAlignment="1">
      <alignment vertical="center" wrapText="1"/>
    </xf>
    <xf numFmtId="0" fontId="60" fillId="0" borderId="0" xfId="0" applyFont="1" applyBorder="1"/>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Fill="1" applyBorder="1" applyAlignment="1">
      <alignment horizontal="left" vertical="center" wrapText="1"/>
    </xf>
    <xf numFmtId="0" fontId="65" fillId="0" borderId="0" xfId="0" applyFont="1" applyAlignment="1">
      <alignment horizontal="right"/>
    </xf>
    <xf numFmtId="0" fontId="66" fillId="0" borderId="0" xfId="0" applyFont="1" applyFill="1" applyBorder="1" applyAlignment="1">
      <alignment vertical="center" wrapText="1"/>
    </xf>
    <xf numFmtId="0" fontId="59" fillId="0" borderId="0" xfId="0" quotePrefix="1" applyFont="1" applyAlignment="1">
      <alignment wrapText="1"/>
    </xf>
    <xf numFmtId="0" fontId="66" fillId="0" borderId="0" xfId="0" applyFont="1" applyAlignment="1"/>
    <xf numFmtId="0" fontId="11" fillId="0" borderId="0" xfId="0" applyFont="1" applyAlignment="1" applyProtection="1">
      <protection locked="0"/>
    </xf>
    <xf numFmtId="0" fontId="66" fillId="0" borderId="0" xfId="0" applyFont="1"/>
    <xf numFmtId="0" fontId="65" fillId="0" borderId="0" xfId="0" applyFont="1" applyFill="1" applyBorder="1" applyAlignment="1"/>
    <xf numFmtId="0" fontId="47" fillId="0" borderId="0" xfId="0"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1" fillId="0" borderId="0" xfId="0" applyNumberFormat="1" applyFont="1" applyBorder="1" applyAlignment="1" applyProtection="1">
      <alignment horizontal="center" vertical="center"/>
    </xf>
    <xf numFmtId="0" fontId="49" fillId="0" borderId="17" xfId="0" applyNumberFormat="1" applyFont="1" applyFill="1" applyBorder="1" applyAlignment="1" applyProtection="1">
      <alignment horizontal="center" vertical="center"/>
    </xf>
    <xf numFmtId="0" fontId="49" fillId="0" borderId="12" xfId="0" applyNumberFormat="1" applyFont="1" applyFill="1" applyBorder="1" applyAlignment="1" applyProtection="1">
      <alignment horizontal="center" vertical="center"/>
    </xf>
    <xf numFmtId="0" fontId="49"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6"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8"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198120</xdr:colOff>
      <xdr:row>5</xdr:row>
      <xdr:rowOff>142875</xdr:rowOff>
    </xdr:from>
    <xdr:to>
      <xdr:col>23</xdr:col>
      <xdr:colOff>125730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9" activePane="bottomLeft" state="frozen"/>
      <selection pane="bottomLeft" activeCell="H15" sqref="H15"/>
    </sheetView>
  </sheetViews>
  <sheetFormatPr defaultColWidth="9.109375" defaultRowHeight="13.2" x14ac:dyDescent="0.25"/>
  <cols>
    <col min="1" max="1" width="6.88671875" style="5" customWidth="1"/>
    <col min="2" max="2" width="26" style="1" customWidth="1"/>
    <col min="3" max="3" width="14.33203125" style="1" customWidth="1"/>
    <col min="4" max="4" width="10.3320312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1" t="s">
        <v>129</v>
      </c>
      <c r="B1" s="45"/>
      <c r="C1" s="45"/>
      <c r="D1" s="45"/>
      <c r="E1" s="45"/>
      <c r="F1" s="45"/>
      <c r="I1" s="105"/>
      <c r="K1" s="147" t="s">
        <v>70</v>
      </c>
      <c r="L1" s="147"/>
      <c r="M1" s="147"/>
      <c r="N1" s="147"/>
      <c r="O1" s="147"/>
      <c r="P1" s="147"/>
      <c r="Q1" s="147"/>
      <c r="R1" s="147"/>
      <c r="S1" s="147"/>
      <c r="T1" s="147"/>
      <c r="U1" s="147"/>
      <c r="V1" s="147"/>
      <c r="W1" s="147"/>
      <c r="X1" s="147"/>
      <c r="Y1" s="147"/>
      <c r="Z1" s="147"/>
      <c r="AA1" s="147"/>
      <c r="AB1" s="147"/>
      <c r="AC1" s="147"/>
      <c r="AD1" s="147"/>
      <c r="AE1" s="147"/>
    </row>
    <row r="2" spans="1:66" ht="18" customHeight="1" x14ac:dyDescent="0.25">
      <c r="A2" s="50" t="s">
        <v>130</v>
      </c>
      <c r="B2" s="22"/>
      <c r="C2" s="22"/>
      <c r="D2" s="32"/>
      <c r="E2" s="133"/>
      <c r="F2" s="133"/>
      <c r="H2" s="2"/>
    </row>
    <row r="3" spans="1:66" ht="13.8" x14ac:dyDescent="0.25">
      <c r="A3" s="50"/>
      <c r="B3" s="46"/>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86"/>
      <c r="B4" s="90" t="s">
        <v>69</v>
      </c>
      <c r="C4" s="149">
        <v>43479</v>
      </c>
      <c r="D4" s="149"/>
      <c r="E4" s="149"/>
      <c r="F4" s="87"/>
      <c r="G4" s="90" t="s">
        <v>68</v>
      </c>
      <c r="H4" s="104">
        <v>1</v>
      </c>
      <c r="I4" s="88"/>
      <c r="J4" s="48"/>
      <c r="K4" s="141" t="str">
        <f>"Week "&amp;(K6-($C$4-WEEKDAY($C$4,1)+2))/7+1</f>
        <v>Week 1</v>
      </c>
      <c r="L4" s="142"/>
      <c r="M4" s="142"/>
      <c r="N4" s="142"/>
      <c r="O4" s="142"/>
      <c r="P4" s="142"/>
      <c r="Q4" s="143"/>
      <c r="R4" s="141" t="str">
        <f>"Week "&amp;(R6-($C$4-WEEKDAY($C$4,1)+2))/7+1</f>
        <v>Week 2</v>
      </c>
      <c r="S4" s="142"/>
      <c r="T4" s="142"/>
      <c r="U4" s="142"/>
      <c r="V4" s="142"/>
      <c r="W4" s="142"/>
      <c r="X4" s="143"/>
      <c r="Y4" s="141" t="str">
        <f>"Week "&amp;(Y6-($C$4-WEEKDAY($C$4,1)+2))/7+1</f>
        <v>Week 3</v>
      </c>
      <c r="Z4" s="142"/>
      <c r="AA4" s="142"/>
      <c r="AB4" s="142"/>
      <c r="AC4" s="142"/>
      <c r="AD4" s="142"/>
      <c r="AE4" s="143"/>
      <c r="AF4" s="141" t="str">
        <f>"Week "&amp;(AF6-($C$4-WEEKDAY($C$4,1)+2))/7+1</f>
        <v>Week 4</v>
      </c>
      <c r="AG4" s="142"/>
      <c r="AH4" s="142"/>
      <c r="AI4" s="142"/>
      <c r="AJ4" s="142"/>
      <c r="AK4" s="142"/>
      <c r="AL4" s="143"/>
      <c r="AM4" s="141" t="str">
        <f>"Week "&amp;(AM6-($C$4-WEEKDAY($C$4,1)+2))/7+1</f>
        <v>Week 5</v>
      </c>
      <c r="AN4" s="142"/>
      <c r="AO4" s="142"/>
      <c r="AP4" s="142"/>
      <c r="AQ4" s="142"/>
      <c r="AR4" s="142"/>
      <c r="AS4" s="143"/>
      <c r="AT4" s="3"/>
      <c r="AU4" s="3"/>
      <c r="AV4" s="3"/>
      <c r="AW4" s="3"/>
      <c r="AX4" s="3"/>
      <c r="AY4" s="3"/>
      <c r="AZ4" s="3"/>
      <c r="BA4" s="3"/>
      <c r="BB4" s="3"/>
      <c r="BC4" s="3"/>
      <c r="BD4" s="3"/>
      <c r="BE4" s="3"/>
      <c r="BF4" s="3"/>
      <c r="BG4" s="3"/>
      <c r="BH4" s="3"/>
      <c r="BI4" s="3"/>
      <c r="BJ4" s="3"/>
      <c r="BK4" s="3"/>
      <c r="BL4" s="3"/>
      <c r="BM4" s="3"/>
      <c r="BN4" s="3"/>
    </row>
    <row r="5" spans="1:66" ht="17.25" customHeight="1" x14ac:dyDescent="0.25">
      <c r="A5" s="86"/>
      <c r="B5" s="90" t="s">
        <v>131</v>
      </c>
      <c r="C5" s="148" t="s">
        <v>132</v>
      </c>
      <c r="D5" s="148"/>
      <c r="E5" s="148"/>
      <c r="F5" s="89"/>
      <c r="G5" s="89"/>
      <c r="H5" s="89"/>
      <c r="I5" s="89"/>
      <c r="J5" s="48"/>
      <c r="K5" s="144">
        <f>K6</f>
        <v>43479</v>
      </c>
      <c r="L5" s="145"/>
      <c r="M5" s="145"/>
      <c r="N5" s="145"/>
      <c r="O5" s="145"/>
      <c r="P5" s="145"/>
      <c r="Q5" s="146"/>
      <c r="R5" s="144">
        <f>R6</f>
        <v>43486</v>
      </c>
      <c r="S5" s="145"/>
      <c r="T5" s="145"/>
      <c r="U5" s="145"/>
      <c r="V5" s="145"/>
      <c r="W5" s="145"/>
      <c r="X5" s="146"/>
      <c r="Y5" s="144">
        <f>Y6</f>
        <v>43493</v>
      </c>
      <c r="Z5" s="145"/>
      <c r="AA5" s="145"/>
      <c r="AB5" s="145"/>
      <c r="AC5" s="145"/>
      <c r="AD5" s="145"/>
      <c r="AE5" s="146"/>
      <c r="AF5" s="144">
        <f>AF6</f>
        <v>43500</v>
      </c>
      <c r="AG5" s="145"/>
      <c r="AH5" s="145"/>
      <c r="AI5" s="145"/>
      <c r="AJ5" s="145"/>
      <c r="AK5" s="145"/>
      <c r="AL5" s="146"/>
      <c r="AM5" s="144">
        <f>AM6</f>
        <v>43507</v>
      </c>
      <c r="AN5" s="145"/>
      <c r="AO5" s="145"/>
      <c r="AP5" s="145"/>
      <c r="AQ5" s="145"/>
      <c r="AR5" s="145"/>
      <c r="AS5" s="146"/>
      <c r="AT5" s="3"/>
      <c r="AU5" s="3"/>
      <c r="AV5" s="3"/>
      <c r="AW5" s="3"/>
      <c r="AX5" s="3"/>
      <c r="AY5" s="3"/>
      <c r="AZ5" s="3"/>
      <c r="BA5" s="3"/>
      <c r="BB5" s="3"/>
      <c r="BC5" s="3"/>
      <c r="BD5" s="3"/>
      <c r="BE5" s="3"/>
      <c r="BF5" s="3"/>
      <c r="BG5" s="3"/>
      <c r="BH5" s="3"/>
      <c r="BI5" s="3"/>
      <c r="BJ5" s="3"/>
      <c r="BK5" s="3"/>
      <c r="BL5" s="3"/>
      <c r="BM5" s="3"/>
      <c r="BN5" s="3"/>
    </row>
    <row r="6" spans="1:66" x14ac:dyDescent="0.25">
      <c r="A6" s="47"/>
      <c r="B6" s="48"/>
      <c r="C6" s="48"/>
      <c r="D6" s="49"/>
      <c r="E6" s="48"/>
      <c r="F6" s="48"/>
      <c r="G6" s="48"/>
      <c r="H6" s="48"/>
      <c r="I6" s="48"/>
      <c r="J6" s="48"/>
      <c r="K6" s="74">
        <f>C4-WEEKDAY(C4,1)+2+7*(H4-1)</f>
        <v>43479</v>
      </c>
      <c r="L6" s="65">
        <f t="shared" ref="L6:AQ6" si="0">K6+1</f>
        <v>43480</v>
      </c>
      <c r="M6" s="65">
        <f t="shared" si="0"/>
        <v>43481</v>
      </c>
      <c r="N6" s="65">
        <f t="shared" si="0"/>
        <v>43482</v>
      </c>
      <c r="O6" s="65">
        <f t="shared" si="0"/>
        <v>43483</v>
      </c>
      <c r="P6" s="65">
        <f t="shared" si="0"/>
        <v>43484</v>
      </c>
      <c r="Q6" s="75">
        <f t="shared" si="0"/>
        <v>43485</v>
      </c>
      <c r="R6" s="74">
        <f t="shared" si="0"/>
        <v>43486</v>
      </c>
      <c r="S6" s="65">
        <f t="shared" si="0"/>
        <v>43487</v>
      </c>
      <c r="T6" s="65">
        <f t="shared" si="0"/>
        <v>43488</v>
      </c>
      <c r="U6" s="65">
        <f t="shared" si="0"/>
        <v>43489</v>
      </c>
      <c r="V6" s="65">
        <f t="shared" si="0"/>
        <v>43490</v>
      </c>
      <c r="W6" s="65">
        <f t="shared" si="0"/>
        <v>43491</v>
      </c>
      <c r="X6" s="75">
        <f t="shared" si="0"/>
        <v>43492</v>
      </c>
      <c r="Y6" s="74">
        <f t="shared" si="0"/>
        <v>43493</v>
      </c>
      <c r="Z6" s="65">
        <f t="shared" si="0"/>
        <v>43494</v>
      </c>
      <c r="AA6" s="65">
        <f t="shared" si="0"/>
        <v>43495</v>
      </c>
      <c r="AB6" s="65">
        <f t="shared" si="0"/>
        <v>43496</v>
      </c>
      <c r="AC6" s="65">
        <f t="shared" si="0"/>
        <v>43497</v>
      </c>
      <c r="AD6" s="65">
        <f t="shared" si="0"/>
        <v>43498</v>
      </c>
      <c r="AE6" s="75">
        <f t="shared" si="0"/>
        <v>43499</v>
      </c>
      <c r="AF6" s="74">
        <f t="shared" si="0"/>
        <v>43500</v>
      </c>
      <c r="AG6" s="65">
        <f t="shared" si="0"/>
        <v>43501</v>
      </c>
      <c r="AH6" s="65">
        <f t="shared" si="0"/>
        <v>43502</v>
      </c>
      <c r="AI6" s="65">
        <f t="shared" si="0"/>
        <v>43503</v>
      </c>
      <c r="AJ6" s="65">
        <f t="shared" si="0"/>
        <v>43504</v>
      </c>
      <c r="AK6" s="65">
        <f t="shared" si="0"/>
        <v>43505</v>
      </c>
      <c r="AL6" s="75">
        <f t="shared" si="0"/>
        <v>43506</v>
      </c>
      <c r="AM6" s="74">
        <f t="shared" si="0"/>
        <v>43507</v>
      </c>
      <c r="AN6" s="65">
        <f t="shared" si="0"/>
        <v>43508</v>
      </c>
      <c r="AO6" s="65">
        <f t="shared" si="0"/>
        <v>43509</v>
      </c>
      <c r="AP6" s="65">
        <f t="shared" si="0"/>
        <v>43510</v>
      </c>
      <c r="AQ6" s="65">
        <f t="shared" si="0"/>
        <v>43511</v>
      </c>
      <c r="AR6" s="65">
        <f t="shared" ref="AR6:AS6" si="1">AQ6+1</f>
        <v>43512</v>
      </c>
      <c r="AS6" s="75">
        <f t="shared" si="1"/>
        <v>43513</v>
      </c>
      <c r="AT6" s="3"/>
      <c r="AU6" s="3"/>
      <c r="AV6" s="3"/>
      <c r="AW6" s="3"/>
      <c r="AX6" s="3"/>
      <c r="AY6" s="3"/>
      <c r="AZ6" s="3"/>
      <c r="BA6" s="3"/>
      <c r="BB6" s="3"/>
      <c r="BC6" s="3"/>
      <c r="BD6" s="3"/>
      <c r="BE6" s="3"/>
      <c r="BF6" s="3"/>
      <c r="BG6" s="3"/>
      <c r="BH6" s="3"/>
      <c r="BI6" s="3"/>
      <c r="BJ6" s="3"/>
      <c r="BK6" s="3"/>
      <c r="BL6" s="3"/>
      <c r="BM6" s="3"/>
      <c r="BN6" s="3"/>
    </row>
    <row r="7" spans="1:66" s="100" customFormat="1" ht="24.6" thickBot="1" x14ac:dyDescent="0.3">
      <c r="A7" s="92" t="s">
        <v>0</v>
      </c>
      <c r="B7" s="93" t="s">
        <v>60</v>
      </c>
      <c r="C7" s="94" t="s">
        <v>61</v>
      </c>
      <c r="D7" s="95" t="s">
        <v>67</v>
      </c>
      <c r="E7" s="96" t="s">
        <v>62</v>
      </c>
      <c r="F7" s="96" t="s">
        <v>63</v>
      </c>
      <c r="G7" s="94" t="s">
        <v>64</v>
      </c>
      <c r="H7" s="94" t="s">
        <v>65</v>
      </c>
      <c r="I7" s="94" t="s">
        <v>66</v>
      </c>
      <c r="J7" s="94"/>
      <c r="K7" s="97" t="str">
        <f t="shared" ref="K7:AP7" si="2">CHOOSE(WEEKDAY(K6,1),"S","M","T","W","T","F","S")</f>
        <v>M</v>
      </c>
      <c r="L7" s="98" t="str">
        <f t="shared" si="2"/>
        <v>T</v>
      </c>
      <c r="M7" s="98" t="str">
        <f t="shared" si="2"/>
        <v>W</v>
      </c>
      <c r="N7" s="98" t="str">
        <f t="shared" si="2"/>
        <v>T</v>
      </c>
      <c r="O7" s="98" t="str">
        <f t="shared" si="2"/>
        <v>F</v>
      </c>
      <c r="P7" s="98" t="str">
        <f t="shared" si="2"/>
        <v>S</v>
      </c>
      <c r="Q7" s="99" t="str">
        <f t="shared" si="2"/>
        <v>S</v>
      </c>
      <c r="R7" s="97" t="str">
        <f t="shared" si="2"/>
        <v>M</v>
      </c>
      <c r="S7" s="98" t="str">
        <f t="shared" si="2"/>
        <v>T</v>
      </c>
      <c r="T7" s="98" t="str">
        <f t="shared" si="2"/>
        <v>W</v>
      </c>
      <c r="U7" s="98" t="str">
        <f t="shared" si="2"/>
        <v>T</v>
      </c>
      <c r="V7" s="98" t="str">
        <f t="shared" si="2"/>
        <v>F</v>
      </c>
      <c r="W7" s="98" t="str">
        <f t="shared" si="2"/>
        <v>S</v>
      </c>
      <c r="X7" s="99" t="str">
        <f t="shared" si="2"/>
        <v>S</v>
      </c>
      <c r="Y7" s="97" t="str">
        <f t="shared" si="2"/>
        <v>M</v>
      </c>
      <c r="Z7" s="98" t="str">
        <f t="shared" si="2"/>
        <v>T</v>
      </c>
      <c r="AA7" s="98" t="str">
        <f t="shared" si="2"/>
        <v>W</v>
      </c>
      <c r="AB7" s="98" t="str">
        <f t="shared" si="2"/>
        <v>T</v>
      </c>
      <c r="AC7" s="98" t="str">
        <f t="shared" si="2"/>
        <v>F</v>
      </c>
      <c r="AD7" s="98" t="str">
        <f t="shared" si="2"/>
        <v>S</v>
      </c>
      <c r="AE7" s="99" t="str">
        <f t="shared" si="2"/>
        <v>S</v>
      </c>
      <c r="AF7" s="97" t="str">
        <f t="shared" si="2"/>
        <v>M</v>
      </c>
      <c r="AG7" s="98" t="str">
        <f t="shared" si="2"/>
        <v>T</v>
      </c>
      <c r="AH7" s="98" t="str">
        <f t="shared" si="2"/>
        <v>W</v>
      </c>
      <c r="AI7" s="98" t="str">
        <f t="shared" si="2"/>
        <v>T</v>
      </c>
      <c r="AJ7" s="98" t="str">
        <f t="shared" si="2"/>
        <v>F</v>
      </c>
      <c r="AK7" s="98" t="str">
        <f t="shared" si="2"/>
        <v>S</v>
      </c>
      <c r="AL7" s="99" t="str">
        <f t="shared" si="2"/>
        <v>S</v>
      </c>
      <c r="AM7" s="97" t="str">
        <f t="shared" si="2"/>
        <v>M</v>
      </c>
      <c r="AN7" s="98" t="str">
        <f t="shared" si="2"/>
        <v>T</v>
      </c>
      <c r="AO7" s="98" t="str">
        <f t="shared" si="2"/>
        <v>W</v>
      </c>
      <c r="AP7" s="98" t="str">
        <f t="shared" si="2"/>
        <v>T</v>
      </c>
      <c r="AQ7" s="98" t="str">
        <f t="shared" ref="AQ7:AS7" si="3">CHOOSE(WEEKDAY(AQ6,1),"S","M","T","W","T","F","S")</f>
        <v>F</v>
      </c>
      <c r="AR7" s="98" t="str">
        <f t="shared" si="3"/>
        <v>S</v>
      </c>
      <c r="AS7" s="99" t="str">
        <f t="shared" si="3"/>
        <v>S</v>
      </c>
    </row>
    <row r="8" spans="1:66" s="53" customFormat="1" ht="17.399999999999999" x14ac:dyDescent="0.25">
      <c r="A8" s="66" t="str">
        <f>IF(ISERROR(VALUE(SUBSTITUTE(prevWBS,".",""))),"1",IF(ISERROR(FIND("`",SUBSTITUTE(prevWBS,".","`",1))),TEXT(VALUE(prevWBS)+1,"#"),TEXT(VALUE(LEFT(prevWBS,FIND("`",SUBSTITUTE(prevWBS,".","`",1))-1))+1,"#")))</f>
        <v>1</v>
      </c>
      <c r="B8" s="67" t="s">
        <v>133</v>
      </c>
      <c r="C8" s="68"/>
      <c r="D8" s="69"/>
      <c r="E8" s="70"/>
      <c r="F8" s="91" t="str">
        <f>IF(ISBLANK(E8)," - ",IF(G8=0,E8,E8+G8-1))</f>
        <v xml:space="preserve"> - </v>
      </c>
      <c r="G8" s="71"/>
      <c r="H8" s="72"/>
      <c r="I8" s="73" t="str">
        <f t="shared" ref="I8:I22" si="4">IF(OR(F8=0,E8=0)," - ",NETWORKDAYS(E8,F8))</f>
        <v xml:space="preserve"> - </v>
      </c>
      <c r="J8" s="76"/>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16"/>
      <c r="AU8" s="16"/>
      <c r="AV8" s="16"/>
      <c r="AW8" s="16"/>
      <c r="AX8" s="16"/>
      <c r="AY8" s="16"/>
      <c r="AZ8" s="16"/>
      <c r="BA8" s="16"/>
      <c r="BB8" s="16"/>
      <c r="BC8" s="16"/>
      <c r="BD8" s="16"/>
      <c r="BE8" s="16"/>
      <c r="BF8" s="16"/>
    </row>
    <row r="9" spans="1:66" s="59" customFormat="1" ht="17.399999999999999" x14ac:dyDescent="0.25">
      <c r="A9" s="58"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2" t="s">
        <v>135</v>
      </c>
      <c r="C9" s="59" t="s">
        <v>134</v>
      </c>
      <c r="D9" s="103"/>
      <c r="E9" s="79">
        <v>43479</v>
      </c>
      <c r="F9" s="80">
        <f>IF(ISBLANK(E9)," - ",IF(G9=0,E9,E9+G9-1))</f>
        <v>43479</v>
      </c>
      <c r="G9" s="60">
        <v>1</v>
      </c>
      <c r="H9" s="61">
        <v>1</v>
      </c>
      <c r="I9" s="62">
        <f t="shared" si="4"/>
        <v>1</v>
      </c>
      <c r="J9" s="77"/>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16"/>
      <c r="AU9" s="16"/>
      <c r="AV9" s="16"/>
      <c r="AW9" s="16"/>
      <c r="AX9" s="16"/>
      <c r="AY9" s="16"/>
      <c r="AZ9" s="16"/>
      <c r="BA9" s="16"/>
      <c r="BB9" s="16"/>
      <c r="BC9" s="16"/>
      <c r="BD9" s="16"/>
      <c r="BE9" s="16"/>
      <c r="BF9" s="16"/>
    </row>
    <row r="10" spans="1:66" s="59" customFormat="1" ht="17.399999999999999" x14ac:dyDescent="0.25">
      <c r="A10" s="58" t="str">
        <f t="shared" si="5"/>
        <v>1.2</v>
      </c>
      <c r="B10" s="102" t="s">
        <v>136</v>
      </c>
      <c r="C10" s="59" t="s">
        <v>137</v>
      </c>
      <c r="D10" s="103"/>
      <c r="E10" s="79">
        <v>43479</v>
      </c>
      <c r="F10" s="80">
        <f t="shared" ref="F10:F22" si="6">IF(ISBLANK(E10)," - ",IF(G10=0,E10,E10+G10-1))</f>
        <v>43479</v>
      </c>
      <c r="G10" s="60">
        <v>1</v>
      </c>
      <c r="H10" s="61">
        <v>1</v>
      </c>
      <c r="I10" s="62">
        <f t="shared" si="4"/>
        <v>1</v>
      </c>
      <c r="J10" s="77"/>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16"/>
      <c r="AU10" s="16"/>
      <c r="AV10" s="16"/>
      <c r="AW10" s="16"/>
      <c r="AX10" s="16"/>
      <c r="AY10" s="16"/>
      <c r="AZ10" s="16"/>
      <c r="BA10" s="16"/>
      <c r="BB10" s="16"/>
      <c r="BC10" s="16"/>
      <c r="BD10" s="16"/>
      <c r="BE10" s="16"/>
      <c r="BF10" s="16"/>
    </row>
    <row r="11" spans="1:66" s="59" customFormat="1" ht="17.399999999999999" x14ac:dyDescent="0.25">
      <c r="A11" s="58" t="str">
        <f t="shared" si="5"/>
        <v>1.3</v>
      </c>
      <c r="B11" s="102" t="s">
        <v>138</v>
      </c>
      <c r="C11" s="59" t="s">
        <v>137</v>
      </c>
      <c r="D11" s="103"/>
      <c r="E11" s="79">
        <v>43479</v>
      </c>
      <c r="F11" s="80">
        <f t="shared" si="6"/>
        <v>43479</v>
      </c>
      <c r="G11" s="60">
        <v>1</v>
      </c>
      <c r="H11" s="61">
        <v>1</v>
      </c>
      <c r="I11" s="62">
        <f t="shared" si="4"/>
        <v>1</v>
      </c>
      <c r="J11" s="77"/>
      <c r="K11" s="83"/>
      <c r="L11" s="83"/>
      <c r="M11" s="84"/>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16"/>
      <c r="AU11" s="16"/>
      <c r="AV11" s="16"/>
      <c r="AW11" s="16"/>
      <c r="AX11" s="16"/>
      <c r="AY11" s="16"/>
      <c r="AZ11" s="16"/>
      <c r="BA11" s="16"/>
      <c r="BB11" s="16"/>
      <c r="BC11" s="16"/>
      <c r="BD11" s="16"/>
      <c r="BE11" s="16"/>
      <c r="BF11" s="16"/>
    </row>
    <row r="12" spans="1:66" s="59" customFormat="1" ht="17.399999999999999" x14ac:dyDescent="0.25">
      <c r="A12" s="58">
        <v>1.4</v>
      </c>
      <c r="B12" s="102" t="s">
        <v>146</v>
      </c>
      <c r="C12" s="59" t="s">
        <v>147</v>
      </c>
      <c r="D12" s="136"/>
      <c r="E12" s="79">
        <v>43479</v>
      </c>
      <c r="F12" s="137">
        <f t="shared" si="6"/>
        <v>43479</v>
      </c>
      <c r="G12" s="138">
        <v>1</v>
      </c>
      <c r="H12" s="61">
        <v>1</v>
      </c>
      <c r="I12" s="139">
        <f t="shared" si="4"/>
        <v>1</v>
      </c>
      <c r="J12" s="140"/>
      <c r="K12" s="83"/>
      <c r="L12" s="83"/>
      <c r="M12" s="84"/>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16"/>
      <c r="AU12" s="16"/>
      <c r="AV12" s="16"/>
      <c r="AW12" s="16"/>
      <c r="AX12" s="16"/>
      <c r="AY12" s="16"/>
      <c r="AZ12" s="16"/>
      <c r="BA12" s="16"/>
      <c r="BB12" s="16"/>
      <c r="BC12" s="16"/>
      <c r="BD12" s="16"/>
      <c r="BE12" s="16"/>
      <c r="BF12" s="16"/>
    </row>
    <row r="13" spans="1:66" s="59" customFormat="1" ht="17.399999999999999" x14ac:dyDescent="0.25">
      <c r="A13" s="51" t="str">
        <f>IF(ISERROR(VALUE(SUBSTITUTE(prevWBS,".",""))),"1",IF(ISERROR(FIND("`",SUBSTITUTE(prevWBS,".","`",1))),TEXT(VALUE(prevWBS)+1,"#"),TEXT(VALUE(LEFT(prevWBS,FIND("`",SUBSTITUTE(prevWBS,".","`",1))-1))+1,"#")))</f>
        <v>2</v>
      </c>
      <c r="B13" s="52" t="s">
        <v>139</v>
      </c>
      <c r="C13" s="53"/>
      <c r="D13" s="54"/>
      <c r="E13" s="81"/>
      <c r="F13" s="81" t="str">
        <f t="shared" si="6"/>
        <v xml:space="preserve"> - </v>
      </c>
      <c r="G13" s="55"/>
      <c r="H13" s="56"/>
      <c r="I13" s="57" t="str">
        <f t="shared" si="4"/>
        <v xml:space="preserve"> - </v>
      </c>
      <c r="J13" s="78"/>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16"/>
      <c r="AU13" s="16"/>
      <c r="AV13" s="16"/>
      <c r="AW13" s="16"/>
      <c r="AX13" s="16"/>
      <c r="AY13" s="16"/>
      <c r="AZ13" s="16"/>
      <c r="BA13" s="16"/>
      <c r="BB13" s="16"/>
      <c r="BC13" s="16"/>
      <c r="BD13" s="16"/>
      <c r="BE13" s="16"/>
      <c r="BF13" s="16"/>
    </row>
    <row r="14" spans="1:66" s="59" customFormat="1" ht="17.399999999999999" x14ac:dyDescent="0.25">
      <c r="A1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02" t="s">
        <v>141</v>
      </c>
      <c r="C14" s="59" t="s">
        <v>151</v>
      </c>
      <c r="D14" s="103"/>
      <c r="E14" s="79">
        <v>43480</v>
      </c>
      <c r="F14" s="80">
        <f t="shared" si="6"/>
        <v>43484</v>
      </c>
      <c r="G14" s="60">
        <v>5</v>
      </c>
      <c r="H14" s="61">
        <v>0</v>
      </c>
      <c r="I14" s="62">
        <f t="shared" si="4"/>
        <v>4</v>
      </c>
      <c r="J14" s="77"/>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16"/>
      <c r="AU14" s="16"/>
      <c r="AV14" s="16"/>
      <c r="AW14" s="16"/>
      <c r="AX14" s="16"/>
      <c r="AY14" s="16"/>
      <c r="AZ14" s="16"/>
      <c r="BA14" s="16"/>
      <c r="BB14" s="16"/>
      <c r="BC14" s="16"/>
      <c r="BD14" s="16"/>
      <c r="BE14" s="16"/>
      <c r="BF14" s="16"/>
    </row>
    <row r="15" spans="1:66" s="59" customFormat="1" ht="17.399999999999999" x14ac:dyDescent="0.25">
      <c r="A1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02" t="s">
        <v>142</v>
      </c>
      <c r="C15" s="59" t="s">
        <v>148</v>
      </c>
      <c r="D15" s="103"/>
      <c r="E15" s="79">
        <v>43484</v>
      </c>
      <c r="F15" s="80">
        <f t="shared" si="6"/>
        <v>43487</v>
      </c>
      <c r="G15" s="60">
        <v>4</v>
      </c>
      <c r="H15" s="61">
        <v>0.45</v>
      </c>
      <c r="I15" s="62">
        <f t="shared" si="4"/>
        <v>2</v>
      </c>
      <c r="J15" s="77"/>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16"/>
      <c r="AU15" s="16"/>
      <c r="AV15" s="16"/>
      <c r="AW15" s="16"/>
      <c r="AX15" s="16"/>
      <c r="AY15" s="16"/>
      <c r="AZ15" s="16"/>
      <c r="BA15" s="16"/>
      <c r="BB15" s="16"/>
      <c r="BC15" s="16"/>
      <c r="BD15" s="16"/>
      <c r="BE15" s="16"/>
      <c r="BF15" s="16"/>
    </row>
    <row r="16" spans="1:66" s="59" customFormat="1" ht="17.399999999999999" x14ac:dyDescent="0.25">
      <c r="A1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02" t="s">
        <v>145</v>
      </c>
      <c r="C16" s="59" t="s">
        <v>150</v>
      </c>
      <c r="D16" s="103"/>
      <c r="E16" s="79">
        <v>43486</v>
      </c>
      <c r="F16" s="80">
        <f t="shared" si="6"/>
        <v>43491</v>
      </c>
      <c r="G16" s="60">
        <v>6</v>
      </c>
      <c r="H16" s="61">
        <v>0</v>
      </c>
      <c r="I16" s="62">
        <f t="shared" si="4"/>
        <v>5</v>
      </c>
      <c r="J16" s="77"/>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16"/>
      <c r="AU16" s="16"/>
      <c r="AV16" s="16"/>
      <c r="AW16" s="16"/>
      <c r="AX16" s="16"/>
      <c r="AY16" s="16"/>
      <c r="AZ16" s="16"/>
      <c r="BA16" s="16"/>
      <c r="BB16" s="16"/>
      <c r="BC16" s="16"/>
      <c r="BD16" s="16"/>
      <c r="BE16" s="16"/>
      <c r="BF16" s="16"/>
    </row>
    <row r="17" spans="1:58" s="59" customFormat="1" ht="17.399999999999999" x14ac:dyDescent="0.25">
      <c r="A17" s="58">
        <v>2.4</v>
      </c>
      <c r="B17" s="102" t="s">
        <v>153</v>
      </c>
      <c r="C17" s="59" t="s">
        <v>151</v>
      </c>
      <c r="D17" s="103"/>
      <c r="E17" s="79">
        <v>43486</v>
      </c>
      <c r="F17" s="80">
        <f t="shared" si="6"/>
        <v>43493</v>
      </c>
      <c r="G17" s="60">
        <v>8</v>
      </c>
      <c r="H17" s="61">
        <v>0</v>
      </c>
      <c r="I17" s="62">
        <f t="shared" si="4"/>
        <v>6</v>
      </c>
      <c r="J17" s="77"/>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6"/>
      <c r="AU17" s="16"/>
      <c r="AV17" s="16"/>
      <c r="AW17" s="16"/>
      <c r="AX17" s="16"/>
      <c r="AY17" s="16"/>
      <c r="AZ17" s="16"/>
      <c r="BA17" s="16"/>
      <c r="BB17" s="16"/>
      <c r="BC17" s="16"/>
      <c r="BD17" s="16"/>
      <c r="BE17" s="16"/>
      <c r="BF17" s="16"/>
    </row>
    <row r="18" spans="1:58" s="53" customFormat="1" ht="17.399999999999999" x14ac:dyDescent="0.25">
      <c r="A18" s="58">
        <v>2.5</v>
      </c>
      <c r="B18" s="102" t="s">
        <v>152</v>
      </c>
      <c r="C18" s="59" t="s">
        <v>149</v>
      </c>
      <c r="D18" s="103"/>
      <c r="E18" s="79">
        <v>43494</v>
      </c>
      <c r="F18" s="80">
        <f t="shared" si="6"/>
        <v>43498</v>
      </c>
      <c r="G18" s="60">
        <v>5</v>
      </c>
      <c r="H18" s="61">
        <v>0</v>
      </c>
      <c r="I18" s="62">
        <f t="shared" si="4"/>
        <v>4</v>
      </c>
      <c r="J18" s="77"/>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6"/>
      <c r="AU18" s="16"/>
      <c r="AV18" s="16"/>
      <c r="AW18" s="16"/>
      <c r="AX18" s="16"/>
      <c r="AY18" s="16"/>
      <c r="AZ18" s="16"/>
      <c r="BA18" s="16"/>
      <c r="BB18" s="16"/>
      <c r="BC18" s="16"/>
      <c r="BD18" s="16"/>
      <c r="BE18" s="16"/>
      <c r="BF18" s="16"/>
    </row>
    <row r="19" spans="1:58" s="59" customFormat="1" ht="17.399999999999999" x14ac:dyDescent="0.25">
      <c r="A19" s="58">
        <v>2.6</v>
      </c>
      <c r="B19" s="102" t="s">
        <v>154</v>
      </c>
      <c r="C19" s="59" t="s">
        <v>150</v>
      </c>
      <c r="D19" s="136"/>
      <c r="E19" s="79">
        <v>43492</v>
      </c>
      <c r="F19" s="137">
        <f t="shared" si="6"/>
        <v>43497</v>
      </c>
      <c r="G19" s="138">
        <v>6</v>
      </c>
      <c r="H19" s="61">
        <v>0</v>
      </c>
      <c r="I19" s="139">
        <f t="shared" si="4"/>
        <v>5</v>
      </c>
      <c r="J19" s="140"/>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6"/>
      <c r="AU19" s="16"/>
      <c r="AV19" s="16"/>
      <c r="AW19" s="16"/>
      <c r="AX19" s="16"/>
      <c r="AY19" s="16"/>
      <c r="AZ19" s="16"/>
      <c r="BA19" s="16"/>
      <c r="BB19" s="16"/>
      <c r="BC19" s="16"/>
      <c r="BD19" s="16"/>
      <c r="BE19" s="16"/>
      <c r="BF19" s="16"/>
    </row>
    <row r="20" spans="1:58" s="59" customFormat="1" ht="17.399999999999999" x14ac:dyDescent="0.25">
      <c r="A20" s="51" t="str">
        <f>IF(ISERROR(VALUE(SUBSTITUTE(prevWBS,".",""))),"1",IF(ISERROR(FIND("`",SUBSTITUTE(prevWBS,".","`",1))),TEXT(VALUE(prevWBS)+1,"#"),TEXT(VALUE(LEFT(prevWBS,FIND("`",SUBSTITUTE(prevWBS,".","`",1))-1))+1,"#")))</f>
        <v>3</v>
      </c>
      <c r="B20" s="52" t="s">
        <v>140</v>
      </c>
      <c r="C20" s="53"/>
      <c r="D20" s="54"/>
      <c r="E20" s="81"/>
      <c r="F20" s="81" t="str">
        <f t="shared" si="6"/>
        <v xml:space="preserve"> - </v>
      </c>
      <c r="G20" s="55"/>
      <c r="H20" s="56"/>
      <c r="I20" s="57" t="str">
        <f t="shared" si="4"/>
        <v xml:space="preserve"> - </v>
      </c>
      <c r="J20" s="78"/>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16"/>
      <c r="AU20" s="16"/>
      <c r="AV20" s="16"/>
      <c r="AW20" s="16"/>
      <c r="AX20" s="16"/>
      <c r="AY20" s="16"/>
      <c r="AZ20" s="16"/>
      <c r="BA20" s="16"/>
      <c r="BB20" s="16"/>
      <c r="BC20" s="16"/>
      <c r="BD20" s="16"/>
      <c r="BE20" s="16"/>
      <c r="BF20" s="16"/>
    </row>
    <row r="21" spans="1:58" s="59" customFormat="1" ht="17.399999999999999" x14ac:dyDescent="0.25">
      <c r="A2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02" t="s">
        <v>143</v>
      </c>
      <c r="C21" s="59" t="s">
        <v>155</v>
      </c>
      <c r="D21" s="103"/>
      <c r="E21" s="79">
        <v>43499</v>
      </c>
      <c r="F21" s="80">
        <f t="shared" si="6"/>
        <v>43503</v>
      </c>
      <c r="G21" s="60">
        <v>5</v>
      </c>
      <c r="H21" s="61">
        <v>0</v>
      </c>
      <c r="I21" s="62">
        <f t="shared" si="4"/>
        <v>4</v>
      </c>
      <c r="J21" s="77"/>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6"/>
      <c r="AU21" s="16"/>
      <c r="AV21" s="16"/>
      <c r="AW21" s="16"/>
      <c r="AX21" s="16"/>
      <c r="AY21" s="16"/>
      <c r="AZ21" s="16"/>
      <c r="BA21" s="16"/>
      <c r="BB21" s="16"/>
      <c r="BC21" s="16"/>
      <c r="BD21" s="16"/>
      <c r="BE21" s="16"/>
      <c r="BF21" s="16"/>
    </row>
    <row r="22" spans="1:58" s="59" customFormat="1" ht="17.399999999999999" x14ac:dyDescent="0.25">
      <c r="A2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02" t="s">
        <v>144</v>
      </c>
      <c r="C22" s="59" t="s">
        <v>156</v>
      </c>
      <c r="D22" s="103"/>
      <c r="E22" s="79">
        <v>43504</v>
      </c>
      <c r="F22" s="80">
        <f t="shared" si="6"/>
        <v>43506</v>
      </c>
      <c r="G22" s="60">
        <v>3</v>
      </c>
      <c r="H22" s="61">
        <v>0</v>
      </c>
      <c r="I22" s="62">
        <f t="shared" si="4"/>
        <v>1</v>
      </c>
      <c r="J22" s="77"/>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6"/>
      <c r="AU22" s="16"/>
      <c r="AV22" s="16"/>
      <c r="AW22" s="16"/>
      <c r="AX22" s="16"/>
      <c r="AY22" s="16"/>
      <c r="AZ22" s="16"/>
      <c r="BA22" s="16"/>
      <c r="BB22" s="16"/>
      <c r="BC22" s="16"/>
      <c r="BD22" s="16"/>
      <c r="BE22" s="16"/>
      <c r="BF22" s="16"/>
    </row>
    <row r="23" spans="1:58" s="59" customFormat="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row>
    <row r="24" spans="1:58" s="53" customFormat="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row>
    <row r="25" spans="1:58" s="59" customFormat="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row>
    <row r="26" spans="1:58" s="59" customFormat="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row>
    <row r="27" spans="1:58" s="59" customFormat="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row>
    <row r="28" spans="1:58" s="59" customFormat="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row>
    <row r="29" spans="1:58" s="59" customFormat="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row>
    <row r="30" spans="1:58" s="53" customFormat="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row>
    <row r="31" spans="1:58" s="59" customFormat="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row>
    <row r="32" spans="1:58" s="59" customFormat="1" x14ac:dyDescent="0.25">
      <c r="A32" s="5"/>
      <c r="B32" s="1"/>
      <c r="C32" s="1"/>
      <c r="D32" s="6"/>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66" s="59" customFormat="1" x14ac:dyDescent="0.25">
      <c r="A33" s="5"/>
      <c r="B33" s="1"/>
      <c r="C33" s="1"/>
      <c r="D33" s="6"/>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row>
    <row r="34" spans="1:66" s="59" customFormat="1" x14ac:dyDescent="0.25">
      <c r="A34" s="5"/>
      <c r="B34" s="1"/>
      <c r="C34" s="1"/>
      <c r="D34" s="6"/>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row>
    <row r="35" spans="1:66" s="59" customFormat="1" x14ac:dyDescent="0.25">
      <c r="A35" s="5"/>
      <c r="B35" s="1"/>
      <c r="C35" s="1"/>
      <c r="D35" s="6"/>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66" s="63" customFormat="1" x14ac:dyDescent="0.25">
      <c r="A36" s="5"/>
      <c r="B36" s="1"/>
      <c r="C36" s="1"/>
      <c r="D36" s="6"/>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66" s="63" customFormat="1" x14ac:dyDescent="0.25">
      <c r="A37" s="5"/>
      <c r="B37" s="1"/>
      <c r="C37" s="1"/>
      <c r="D37" s="6"/>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66" s="64" customFormat="1" x14ac:dyDescent="0.25">
      <c r="A38" s="5"/>
      <c r="B38" s="1"/>
      <c r="C38" s="1"/>
      <c r="D38" s="6"/>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row>
    <row r="39" spans="1:66" s="63" customFormat="1" x14ac:dyDescent="0.25">
      <c r="A39" s="5"/>
      <c r="B39" s="1"/>
      <c r="C39" s="1"/>
      <c r="D39" s="6"/>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row>
    <row r="40" spans="1:66" s="63" customFormat="1" x14ac:dyDescent="0.25">
      <c r="A40" s="5"/>
      <c r="B40" s="1"/>
      <c r="C40" s="1"/>
      <c r="D40" s="6"/>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66" s="63" customFormat="1" x14ac:dyDescent="0.25">
      <c r="A41" s="5"/>
      <c r="B41" s="1"/>
      <c r="C41" s="1"/>
      <c r="D41" s="6"/>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66" s="63" customFormat="1" x14ac:dyDescent="0.25">
      <c r="A42" s="5"/>
      <c r="B42" s="1"/>
      <c r="C42" s="1"/>
      <c r="D42" s="6"/>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66" s="63" customFormat="1" x14ac:dyDescent="0.25">
      <c r="A43" s="5"/>
      <c r="B43" s="1"/>
      <c r="C43" s="1"/>
      <c r="D43" s="6"/>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row>
    <row r="44" spans="1:66" s="31" customFormat="1" x14ac:dyDescent="0.25">
      <c r="A44" s="5"/>
      <c r="B44" s="1"/>
      <c r="C44" s="1"/>
      <c r="D44" s="6"/>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30"/>
      <c r="BH44" s="30"/>
      <c r="BI44" s="30"/>
      <c r="BJ44" s="30"/>
      <c r="BK44" s="30"/>
      <c r="BL44" s="30"/>
      <c r="BM44" s="30"/>
      <c r="BN44" s="30"/>
    </row>
  </sheetData>
  <sheetProtection formatCells="0" formatColumns="0" formatRows="0" insertRows="0" deleteRows="0"/>
  <mergeCells count="13">
    <mergeCell ref="C5:E5"/>
    <mergeCell ref="R4:X4"/>
    <mergeCell ref="K4:Q4"/>
    <mergeCell ref="C4:E4"/>
    <mergeCell ref="R5:X5"/>
    <mergeCell ref="K5:Q5"/>
    <mergeCell ref="AF4:AL4"/>
    <mergeCell ref="AF5:AL5"/>
    <mergeCell ref="AM5:AS5"/>
    <mergeCell ref="AM4:AS4"/>
    <mergeCell ref="K1:AE1"/>
    <mergeCell ref="Y4:AE4"/>
    <mergeCell ref="Y5:AE5"/>
  </mergeCells>
  <phoneticPr fontId="3" type="noConversion"/>
  <conditionalFormatting sqref="H8:H3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S7">
    <cfRule type="expression" dxfId="3" priority="45">
      <formula>K$6=TODAY()</formula>
    </cfRule>
  </conditionalFormatting>
  <conditionalFormatting sqref="K8:AS31">
    <cfRule type="expression" dxfId="2" priority="48">
      <formula>AND($E8&lt;=K$6,ROUNDDOWN(($F8-$E8+1)*$H8,0)+$E8-1&gt;=K$6)</formula>
    </cfRule>
    <cfRule type="expression" dxfId="1" priority="49">
      <formula>AND(NOT(ISBLANK($E8)),$E8&lt;=K$6,$F8&gt;=K$6)</formula>
    </cfRule>
  </conditionalFormatting>
  <conditionalFormatting sqref="K6:AS3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E13 E20 G13:H13 G20:H20 H17 H16 H21:H22" unlockedFormula="1"/>
    <ignoredError sqref="A20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3" t="s">
        <v>20</v>
      </c>
    </row>
    <row r="4" spans="1:3" x14ac:dyDescent="0.25">
      <c r="C4" s="23" t="s">
        <v>28</v>
      </c>
    </row>
    <row r="5" spans="1:3" x14ac:dyDescent="0.25">
      <c r="C5" s="20" t="s">
        <v>29</v>
      </c>
    </row>
    <row r="6" spans="1:3" x14ac:dyDescent="0.25">
      <c r="C6" s="20"/>
    </row>
    <row r="7" spans="1:3" ht="17.399999999999999" x14ac:dyDescent="0.3">
      <c r="C7" s="24" t="s">
        <v>48</v>
      </c>
    </row>
    <row r="8" spans="1:3" x14ac:dyDescent="0.25">
      <c r="C8" s="25" t="s">
        <v>46</v>
      </c>
    </row>
    <row r="10" spans="1:3" x14ac:dyDescent="0.25">
      <c r="C10" s="20" t="s">
        <v>45</v>
      </c>
    </row>
    <row r="11" spans="1:3" x14ac:dyDescent="0.25">
      <c r="C11" s="20" t="s">
        <v>44</v>
      </c>
    </row>
    <row r="13" spans="1:3" ht="17.399999999999999" x14ac:dyDescent="0.3">
      <c r="C13" s="24" t="s">
        <v>43</v>
      </c>
    </row>
    <row r="16" spans="1:3" ht="15.6" x14ac:dyDescent="0.3">
      <c r="A16" s="27" t="s">
        <v>22</v>
      </c>
    </row>
    <row r="17" spans="2:2" s="16" customFormat="1" x14ac:dyDescent="0.25"/>
    <row r="18" spans="2:2" ht="13.8" x14ac:dyDescent="0.25">
      <c r="B18" s="26" t="s">
        <v>33</v>
      </c>
    </row>
    <row r="19" spans="2:2" x14ac:dyDescent="0.25">
      <c r="B19" s="20" t="s">
        <v>38</v>
      </c>
    </row>
    <row r="20" spans="2:2" x14ac:dyDescent="0.25">
      <c r="B20" s="20" t="s">
        <v>39</v>
      </c>
    </row>
    <row r="22" spans="2:2" s="16" customFormat="1" ht="13.8" x14ac:dyDescent="0.25">
      <c r="B22" s="26" t="s">
        <v>40</v>
      </c>
    </row>
    <row r="23" spans="2:2" s="16" customFormat="1" x14ac:dyDescent="0.25">
      <c r="B23" s="20" t="s">
        <v>41</v>
      </c>
    </row>
    <row r="24" spans="2:2" s="16" customFormat="1" x14ac:dyDescent="0.25">
      <c r="B24" s="20" t="s">
        <v>42</v>
      </c>
    </row>
    <row r="26" spans="2:2" s="16" customFormat="1" ht="13.8" x14ac:dyDescent="0.25">
      <c r="B26" s="26" t="s">
        <v>30</v>
      </c>
    </row>
    <row r="27" spans="2:2" s="16" customFormat="1" x14ac:dyDescent="0.25">
      <c r="B27" s="20" t="s">
        <v>34</v>
      </c>
    </row>
    <row r="28" spans="2:2" s="16" customFormat="1" x14ac:dyDescent="0.25">
      <c r="B28" s="20" t="s">
        <v>35</v>
      </c>
    </row>
    <row r="29" spans="2:2" x14ac:dyDescent="0.25">
      <c r="B29" s="20" t="s">
        <v>36</v>
      </c>
    </row>
    <row r="30" spans="2:2" x14ac:dyDescent="0.25">
      <c r="B30" s="16" t="s">
        <v>23</v>
      </c>
    </row>
    <row r="31" spans="2:2" x14ac:dyDescent="0.25">
      <c r="B31" s="16" t="s">
        <v>24</v>
      </c>
    </row>
    <row r="32" spans="2:2" x14ac:dyDescent="0.25">
      <c r="B32" s="16" t="s">
        <v>25</v>
      </c>
    </row>
    <row r="34" spans="2:2" ht="13.8" x14ac:dyDescent="0.25">
      <c r="B34" s="26" t="s">
        <v>26</v>
      </c>
    </row>
    <row r="35" spans="2:2" x14ac:dyDescent="0.25">
      <c r="B35" s="20" t="s">
        <v>120</v>
      </c>
    </row>
    <row r="36" spans="2:2" x14ac:dyDescent="0.25">
      <c r="B36" s="20" t="s">
        <v>121</v>
      </c>
    </row>
    <row r="37" spans="2:2" x14ac:dyDescent="0.25">
      <c r="B37" s="20" t="s">
        <v>122</v>
      </c>
    </row>
    <row r="39" spans="2:2" ht="13.8" x14ac:dyDescent="0.25">
      <c r="B39" s="26" t="s">
        <v>27</v>
      </c>
    </row>
    <row r="40" spans="2:2" x14ac:dyDescent="0.25">
      <c r="B40" s="20" t="s">
        <v>37</v>
      </c>
    </row>
    <row r="42" spans="2:2" s="16" customFormat="1" ht="13.8" x14ac:dyDescent="0.25">
      <c r="B42" s="26" t="s">
        <v>31</v>
      </c>
    </row>
    <row r="43" spans="2:2" s="16" customFormat="1" x14ac:dyDescent="0.25">
      <c r="B43" s="20" t="s">
        <v>123</v>
      </c>
    </row>
    <row r="44" spans="2:2" s="16" customFormat="1" x14ac:dyDescent="0.25">
      <c r="B44" s="20" t="s">
        <v>32</v>
      </c>
    </row>
    <row r="45" spans="2:2" s="16" customFormat="1" x14ac:dyDescent="0.25"/>
    <row r="46" spans="2:2" ht="17.399999999999999" x14ac:dyDescent="0.3">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8" t="s">
        <v>115</v>
      </c>
      <c r="B1" s="39"/>
      <c r="C1" s="40"/>
    </row>
    <row r="2" spans="1:3" ht="13.8" x14ac:dyDescent="0.25">
      <c r="A2" s="111" t="s">
        <v>46</v>
      </c>
      <c r="B2" s="9"/>
      <c r="C2" s="8"/>
    </row>
    <row r="3" spans="1:3" s="20" customFormat="1" x14ac:dyDescent="0.25">
      <c r="A3" s="8"/>
      <c r="B3" s="9"/>
      <c r="C3" s="8"/>
    </row>
    <row r="4" spans="1:3" s="8" customFormat="1" ht="17.399999999999999" x14ac:dyDescent="0.3">
      <c r="A4" s="106" t="s">
        <v>82</v>
      </c>
      <c r="B4" s="37"/>
    </row>
    <row r="5" spans="1:3" s="8" customFormat="1" ht="55.2" x14ac:dyDescent="0.25">
      <c r="B5" s="112" t="s">
        <v>71</v>
      </c>
    </row>
    <row r="7" spans="1:3" ht="27.6" x14ac:dyDescent="0.25">
      <c r="B7" s="112" t="s">
        <v>83</v>
      </c>
    </row>
    <row r="9" spans="1:3" ht="13.8" x14ac:dyDescent="0.25">
      <c r="B9" s="111" t="s">
        <v>58</v>
      </c>
    </row>
    <row r="11" spans="1:3" ht="27.6" x14ac:dyDescent="0.25">
      <c r="B11" s="110" t="s">
        <v>59</v>
      </c>
    </row>
    <row r="12" spans="1:3" s="20" customFormat="1" x14ac:dyDescent="0.25"/>
    <row r="13" spans="1:3" ht="17.399999999999999" x14ac:dyDescent="0.3">
      <c r="A13" s="150" t="s">
        <v>3</v>
      </c>
      <c r="B13" s="150"/>
    </row>
    <row r="14" spans="1:3" s="20" customFormat="1" x14ac:dyDescent="0.25"/>
    <row r="15" spans="1:3" s="107" customFormat="1" ht="17.399999999999999" x14ac:dyDescent="0.25">
      <c r="A15" s="115"/>
      <c r="B15" s="113" t="s">
        <v>74</v>
      </c>
    </row>
    <row r="16" spans="1:3" s="107" customFormat="1" ht="17.399999999999999" x14ac:dyDescent="0.25">
      <c r="A16" s="115"/>
      <c r="B16" s="114" t="s">
        <v>72</v>
      </c>
      <c r="C16" s="109" t="s">
        <v>2</v>
      </c>
    </row>
    <row r="17" spans="1:3" ht="17.399999999999999" x14ac:dyDescent="0.3">
      <c r="A17" s="116"/>
      <c r="B17" s="114" t="s">
        <v>76</v>
      </c>
    </row>
    <row r="18" spans="1:3" s="20" customFormat="1" ht="17.399999999999999" x14ac:dyDescent="0.3">
      <c r="A18" s="116"/>
      <c r="B18" s="114" t="s">
        <v>84</v>
      </c>
    </row>
    <row r="19" spans="1:3" s="40" customFormat="1" ht="17.399999999999999" x14ac:dyDescent="0.3">
      <c r="A19" s="119"/>
      <c r="B19" s="114" t="s">
        <v>85</v>
      </c>
    </row>
    <row r="20" spans="1:3" s="107" customFormat="1" ht="17.399999999999999" x14ac:dyDescent="0.25">
      <c r="A20" s="115"/>
      <c r="B20" s="113" t="s">
        <v>73</v>
      </c>
      <c r="C20" s="108" t="s">
        <v>1</v>
      </c>
    </row>
    <row r="21" spans="1:3" ht="17.399999999999999" x14ac:dyDescent="0.3">
      <c r="A21" s="116"/>
      <c r="B21" s="114" t="s">
        <v>75</v>
      </c>
    </row>
    <row r="22" spans="1:3" s="8" customFormat="1" ht="17.399999999999999" x14ac:dyDescent="0.3">
      <c r="A22" s="117"/>
      <c r="B22" s="118" t="s">
        <v>77</v>
      </c>
    </row>
    <row r="23" spans="1:3" s="8" customFormat="1" ht="17.399999999999999" x14ac:dyDescent="0.3">
      <c r="A23" s="117"/>
      <c r="B23" s="10"/>
    </row>
    <row r="24" spans="1:3" s="8" customFormat="1" ht="17.399999999999999" x14ac:dyDescent="0.3">
      <c r="A24" s="150" t="s">
        <v>78</v>
      </c>
      <c r="B24" s="150"/>
    </row>
    <row r="25" spans="1:3" s="8" customFormat="1" ht="41.4" x14ac:dyDescent="0.3">
      <c r="A25" s="117"/>
      <c r="B25" s="114" t="s">
        <v>86</v>
      </c>
    </row>
    <row r="26" spans="1:3" s="8" customFormat="1" ht="17.399999999999999" x14ac:dyDescent="0.3">
      <c r="A26" s="117"/>
      <c r="B26" s="114"/>
    </row>
    <row r="27" spans="1:3" s="8" customFormat="1" ht="17.399999999999999" x14ac:dyDescent="0.3">
      <c r="A27" s="117"/>
      <c r="B27" s="135" t="s">
        <v>90</v>
      </c>
    </row>
    <row r="28" spans="1:3" s="8" customFormat="1" ht="17.399999999999999" x14ac:dyDescent="0.3">
      <c r="A28" s="117"/>
      <c r="B28" s="114" t="s">
        <v>79</v>
      </c>
    </row>
    <row r="29" spans="1:3" s="8" customFormat="1" ht="27.6" x14ac:dyDescent="0.3">
      <c r="A29" s="117"/>
      <c r="B29" s="114" t="s">
        <v>81</v>
      </c>
    </row>
    <row r="30" spans="1:3" s="8" customFormat="1" ht="17.399999999999999" x14ac:dyDescent="0.3">
      <c r="A30" s="117"/>
      <c r="B30" s="114"/>
    </row>
    <row r="31" spans="1:3" s="8" customFormat="1" ht="17.399999999999999" x14ac:dyDescent="0.3">
      <c r="A31" s="117"/>
      <c r="B31" s="135" t="s">
        <v>87</v>
      </c>
    </row>
    <row r="32" spans="1:3" s="8" customFormat="1" ht="17.399999999999999" x14ac:dyDescent="0.3">
      <c r="A32" s="117"/>
      <c r="B32" s="114" t="s">
        <v>80</v>
      </c>
    </row>
    <row r="33" spans="1:2" s="8" customFormat="1" ht="17.399999999999999" x14ac:dyDescent="0.3">
      <c r="A33" s="117"/>
      <c r="B33" s="114" t="s">
        <v>88</v>
      </c>
    </row>
    <row r="34" spans="1:2" s="8" customFormat="1" ht="17.399999999999999" x14ac:dyDescent="0.3">
      <c r="A34" s="117"/>
      <c r="B34" s="10"/>
    </row>
    <row r="35" spans="1:2" s="8" customFormat="1" ht="27.6" x14ac:dyDescent="0.3">
      <c r="A35" s="117"/>
      <c r="B35" s="114" t="s">
        <v>125</v>
      </c>
    </row>
    <row r="36" spans="1:2" s="8" customFormat="1" ht="17.399999999999999" x14ac:dyDescent="0.3">
      <c r="A36" s="117"/>
      <c r="B36" s="120" t="s">
        <v>89</v>
      </c>
    </row>
    <row r="37" spans="1:2" s="8" customFormat="1" ht="17.399999999999999" x14ac:dyDescent="0.3">
      <c r="A37" s="117"/>
      <c r="B37" s="10"/>
    </row>
    <row r="38" spans="1:2" ht="17.399999999999999" x14ac:dyDescent="0.3">
      <c r="A38" s="150" t="s">
        <v>8</v>
      </c>
      <c r="B38" s="150"/>
    </row>
    <row r="39" spans="1:2" ht="27.6" x14ac:dyDescent="0.25">
      <c r="B39" s="114" t="s">
        <v>92</v>
      </c>
    </row>
    <row r="40" spans="1:2" s="20" customFormat="1" x14ac:dyDescent="0.25"/>
    <row r="41" spans="1:2" s="20" customFormat="1" ht="13.8" x14ac:dyDescent="0.25">
      <c r="B41" s="114" t="s">
        <v>93</v>
      </c>
    </row>
    <row r="42" spans="1:2" s="20" customFormat="1" x14ac:dyDescent="0.25"/>
    <row r="43" spans="1:2" s="20" customFormat="1" ht="27.6" x14ac:dyDescent="0.25">
      <c r="B43" s="114" t="s">
        <v>91</v>
      </c>
    </row>
    <row r="44" spans="1:2" s="20" customFormat="1" x14ac:dyDescent="0.25"/>
    <row r="45" spans="1:2" ht="27.6" x14ac:dyDescent="0.25">
      <c r="B45" s="114" t="s">
        <v>94</v>
      </c>
    </row>
    <row r="46" spans="1:2" x14ac:dyDescent="0.25">
      <c r="B46" s="21"/>
    </row>
    <row r="47" spans="1:2" ht="27.6" x14ac:dyDescent="0.25">
      <c r="B47" s="114" t="s">
        <v>95</v>
      </c>
    </row>
    <row r="48" spans="1:2" x14ac:dyDescent="0.25">
      <c r="B48" s="11"/>
    </row>
    <row r="49" spans="1:2" ht="17.399999999999999" x14ac:dyDescent="0.3">
      <c r="A49" s="150" t="s">
        <v>6</v>
      </c>
      <c r="B49" s="150"/>
    </row>
    <row r="50" spans="1:2" ht="27.6" x14ac:dyDescent="0.25">
      <c r="B50" s="114" t="s">
        <v>126</v>
      </c>
    </row>
    <row r="51" spans="1:2" x14ac:dyDescent="0.25">
      <c r="B51" s="11"/>
    </row>
    <row r="52" spans="1:2" ht="13.8" x14ac:dyDescent="0.25">
      <c r="A52" s="121" t="s">
        <v>9</v>
      </c>
      <c r="B52" s="114" t="s">
        <v>10</v>
      </c>
    </row>
    <row r="53" spans="1:2" ht="13.8" x14ac:dyDescent="0.25">
      <c r="A53" s="121" t="s">
        <v>11</v>
      </c>
      <c r="B53" s="114" t="s">
        <v>12</v>
      </c>
    </row>
    <row r="54" spans="1:2" ht="13.8" x14ac:dyDescent="0.25">
      <c r="A54" s="121" t="s">
        <v>13</v>
      </c>
      <c r="B54" s="114" t="s">
        <v>14</v>
      </c>
    </row>
    <row r="55" spans="1:2" ht="28.2" x14ac:dyDescent="0.25">
      <c r="A55" s="110"/>
      <c r="B55" s="114" t="s">
        <v>96</v>
      </c>
    </row>
    <row r="56" spans="1:2" ht="28.2" x14ac:dyDescent="0.25">
      <c r="A56" s="110"/>
      <c r="B56" s="114" t="s">
        <v>97</v>
      </c>
    </row>
    <row r="57" spans="1:2" ht="13.8" x14ac:dyDescent="0.25">
      <c r="A57" s="121" t="s">
        <v>15</v>
      </c>
      <c r="B57" s="114" t="s">
        <v>16</v>
      </c>
    </row>
    <row r="58" spans="1:2" ht="14.4" x14ac:dyDescent="0.25">
      <c r="A58" s="110"/>
      <c r="B58" s="114" t="s">
        <v>98</v>
      </c>
    </row>
    <row r="59" spans="1:2" ht="14.4" x14ac:dyDescent="0.25">
      <c r="A59" s="110"/>
      <c r="B59" s="114" t="s">
        <v>99</v>
      </c>
    </row>
    <row r="60" spans="1:2" ht="13.8" x14ac:dyDescent="0.25">
      <c r="A60" s="121" t="s">
        <v>17</v>
      </c>
      <c r="B60" s="114" t="s">
        <v>18</v>
      </c>
    </row>
    <row r="61" spans="1:2" ht="28.2" x14ac:dyDescent="0.25">
      <c r="A61" s="110"/>
      <c r="B61" s="114" t="s">
        <v>100</v>
      </c>
    </row>
    <row r="62" spans="1:2" ht="13.8" x14ac:dyDescent="0.25">
      <c r="A62" s="121" t="s">
        <v>101</v>
      </c>
      <c r="B62" s="114" t="s">
        <v>102</v>
      </c>
    </row>
    <row r="63" spans="1:2" ht="13.8" x14ac:dyDescent="0.25">
      <c r="A63" s="122"/>
      <c r="B63" s="114" t="s">
        <v>103</v>
      </c>
    </row>
    <row r="64" spans="1:2" s="20" customFormat="1" x14ac:dyDescent="0.25">
      <c r="B64" s="12"/>
    </row>
    <row r="65" spans="1:2" s="20" customFormat="1" ht="17.399999999999999" x14ac:dyDescent="0.3">
      <c r="A65" s="150" t="s">
        <v>7</v>
      </c>
      <c r="B65" s="150"/>
    </row>
    <row r="66" spans="1:2" s="20" customFormat="1" ht="41.4" x14ac:dyDescent="0.25">
      <c r="B66" s="114" t="s">
        <v>104</v>
      </c>
    </row>
    <row r="67" spans="1:2" s="20" customFormat="1" x14ac:dyDescent="0.25">
      <c r="B67" s="13"/>
    </row>
    <row r="68" spans="1:2" s="8" customFormat="1" ht="17.399999999999999" x14ac:dyDescent="0.3">
      <c r="A68" s="150" t="s">
        <v>4</v>
      </c>
      <c r="B68" s="150"/>
    </row>
    <row r="69" spans="1:2" s="20" customFormat="1" ht="13.8" x14ac:dyDescent="0.25">
      <c r="A69" s="129" t="s">
        <v>5</v>
      </c>
      <c r="B69" s="130" t="s">
        <v>105</v>
      </c>
    </row>
    <row r="70" spans="1:2" s="8" customFormat="1" ht="27.6" x14ac:dyDescent="0.25">
      <c r="A70" s="123"/>
      <c r="B70" s="128" t="s">
        <v>107</v>
      </c>
    </row>
    <row r="71" spans="1:2" s="8" customFormat="1" ht="13.8" x14ac:dyDescent="0.25">
      <c r="A71" s="123"/>
      <c r="B71" s="124"/>
    </row>
    <row r="72" spans="1:2" s="20" customFormat="1" ht="13.8" x14ac:dyDescent="0.25">
      <c r="A72" s="129" t="s">
        <v>5</v>
      </c>
      <c r="B72" s="130" t="s">
        <v>124</v>
      </c>
    </row>
    <row r="73" spans="1:2" s="8" customFormat="1" ht="28.2" x14ac:dyDescent="0.25">
      <c r="A73" s="123"/>
      <c r="B73" s="128" t="s">
        <v>128</v>
      </c>
    </row>
    <row r="74" spans="1:2" s="8" customFormat="1" ht="13.8" x14ac:dyDescent="0.25">
      <c r="A74" s="123"/>
      <c r="B74" s="124"/>
    </row>
    <row r="75" spans="1:2" ht="13.8" x14ac:dyDescent="0.25">
      <c r="A75" s="129" t="s">
        <v>5</v>
      </c>
      <c r="B75" s="132" t="s">
        <v>110</v>
      </c>
    </row>
    <row r="76" spans="1:2" s="8" customFormat="1" ht="41.4" x14ac:dyDescent="0.25">
      <c r="A76" s="123"/>
      <c r="B76" s="112" t="s">
        <v>127</v>
      </c>
    </row>
    <row r="77" spans="1:2" ht="13.8" x14ac:dyDescent="0.25">
      <c r="A77" s="122"/>
      <c r="B77" s="122"/>
    </row>
    <row r="78" spans="1:2" s="20" customFormat="1" ht="13.8" x14ac:dyDescent="0.25">
      <c r="A78" s="129" t="s">
        <v>5</v>
      </c>
      <c r="B78" s="132" t="s">
        <v>116</v>
      </c>
    </row>
    <row r="79" spans="1:2" s="8" customFormat="1" ht="27.6" x14ac:dyDescent="0.25">
      <c r="A79" s="123"/>
      <c r="B79" s="112" t="s">
        <v>111</v>
      </c>
    </row>
    <row r="80" spans="1:2" s="20" customFormat="1" ht="13.8" x14ac:dyDescent="0.25">
      <c r="A80" s="122"/>
      <c r="B80" s="122"/>
    </row>
    <row r="81" spans="1:2" ht="13.8" x14ac:dyDescent="0.25">
      <c r="A81" s="129" t="s">
        <v>5</v>
      </c>
      <c r="B81" s="132" t="s">
        <v>117</v>
      </c>
    </row>
    <row r="82" spans="1:2" s="8" customFormat="1" ht="14.4" x14ac:dyDescent="0.3">
      <c r="A82" s="123"/>
      <c r="B82" s="127" t="s">
        <v>112</v>
      </c>
    </row>
    <row r="83" spans="1:2" s="8" customFormat="1" ht="14.4" x14ac:dyDescent="0.3">
      <c r="A83" s="123"/>
      <c r="B83" s="127" t="s">
        <v>113</v>
      </c>
    </row>
    <row r="84" spans="1:2" s="8" customFormat="1" ht="14.4" x14ac:dyDescent="0.3">
      <c r="A84" s="123"/>
      <c r="B84" s="127" t="s">
        <v>114</v>
      </c>
    </row>
    <row r="85" spans="1:2" ht="13.8" x14ac:dyDescent="0.25">
      <c r="A85" s="122"/>
      <c r="B85" s="126"/>
    </row>
    <row r="86" spans="1:2" ht="13.8" x14ac:dyDescent="0.25">
      <c r="A86" s="129" t="s">
        <v>5</v>
      </c>
      <c r="B86" s="132" t="s">
        <v>118</v>
      </c>
    </row>
    <row r="87" spans="1:2" s="8" customFormat="1" ht="41.4" x14ac:dyDescent="0.25">
      <c r="A87" s="123"/>
      <c r="B87" s="112" t="s">
        <v>106</v>
      </c>
    </row>
    <row r="88" spans="1:2" s="8" customFormat="1" ht="14.4" x14ac:dyDescent="0.3">
      <c r="A88" s="123"/>
      <c r="B88" s="125" t="s">
        <v>108</v>
      </c>
    </row>
    <row r="89" spans="1:2" s="8" customFormat="1" ht="41.4" x14ac:dyDescent="0.25">
      <c r="A89" s="123"/>
      <c r="B89" s="131" t="s">
        <v>109</v>
      </c>
    </row>
    <row r="90" spans="1:2" ht="13.8" x14ac:dyDescent="0.25">
      <c r="A90" s="122"/>
      <c r="B90" s="122"/>
    </row>
    <row r="91" spans="1:2" ht="13.8" x14ac:dyDescent="0.25">
      <c r="A91" s="129" t="s">
        <v>5</v>
      </c>
      <c r="B91" s="134" t="s">
        <v>119</v>
      </c>
    </row>
    <row r="92" spans="1:2" ht="27.6" x14ac:dyDescent="0.25">
      <c r="A92" s="110"/>
      <c r="B92" s="127" t="s">
        <v>19</v>
      </c>
    </row>
    <row r="94" spans="1:2" x14ac:dyDescent="0.2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8" t="s">
        <v>49</v>
      </c>
      <c r="B1" s="38"/>
      <c r="C1" s="43"/>
      <c r="D1" s="43"/>
    </row>
    <row r="2" spans="1:4" ht="15" x14ac:dyDescent="0.25">
      <c r="A2" s="40"/>
      <c r="B2" s="44"/>
      <c r="C2" s="43"/>
      <c r="D2" s="43"/>
    </row>
    <row r="3" spans="1:4" ht="15" x14ac:dyDescent="0.25">
      <c r="A3" s="41"/>
      <c r="B3" s="34" t="s">
        <v>50</v>
      </c>
      <c r="C3" s="42"/>
    </row>
    <row r="4" spans="1:4" ht="13.8" x14ac:dyDescent="0.25">
      <c r="A4" s="14"/>
      <c r="B4" s="36" t="s">
        <v>46</v>
      </c>
      <c r="C4" s="15"/>
    </row>
    <row r="5" spans="1:4" ht="15" x14ac:dyDescent="0.25">
      <c r="A5" s="14"/>
      <c r="B5" s="17"/>
      <c r="C5" s="15"/>
    </row>
    <row r="6" spans="1:4" ht="15.6" x14ac:dyDescent="0.3">
      <c r="A6" s="14"/>
      <c r="B6" s="18" t="s">
        <v>51</v>
      </c>
      <c r="C6" s="15"/>
    </row>
    <row r="7" spans="1:4" ht="15" x14ac:dyDescent="0.25">
      <c r="A7" s="14"/>
      <c r="B7" s="17"/>
      <c r="C7" s="15"/>
    </row>
    <row r="8" spans="1:4" ht="30" x14ac:dyDescent="0.25">
      <c r="A8" s="14"/>
      <c r="B8" s="17" t="s">
        <v>52</v>
      </c>
      <c r="C8" s="15"/>
    </row>
    <row r="9" spans="1:4" ht="15" x14ac:dyDescent="0.25">
      <c r="A9" s="14"/>
      <c r="B9" s="17"/>
      <c r="C9" s="15"/>
    </row>
    <row r="10" spans="1:4" ht="46.2" x14ac:dyDescent="0.3">
      <c r="A10" s="14"/>
      <c r="B10" s="17" t="s">
        <v>53</v>
      </c>
      <c r="C10" s="15"/>
    </row>
    <row r="11" spans="1:4" ht="15" x14ac:dyDescent="0.25">
      <c r="A11" s="14"/>
      <c r="B11" s="17"/>
      <c r="C11" s="15"/>
    </row>
    <row r="12" spans="1:4" ht="45" x14ac:dyDescent="0.25">
      <c r="A12" s="14"/>
      <c r="B12" s="17" t="s">
        <v>54</v>
      </c>
      <c r="C12" s="15"/>
    </row>
    <row r="13" spans="1:4" ht="15" x14ac:dyDescent="0.25">
      <c r="A13" s="14"/>
      <c r="B13" s="17"/>
      <c r="C13" s="15"/>
    </row>
    <row r="14" spans="1:4" ht="60" x14ac:dyDescent="0.25">
      <c r="A14" s="14"/>
      <c r="B14" s="17" t="s">
        <v>55</v>
      </c>
      <c r="C14" s="15"/>
    </row>
    <row r="15" spans="1:4" ht="15" x14ac:dyDescent="0.25">
      <c r="A15" s="14"/>
      <c r="B15" s="17"/>
      <c r="C15" s="15"/>
    </row>
    <row r="16" spans="1:4" ht="30.6" x14ac:dyDescent="0.25">
      <c r="A16" s="14"/>
      <c r="B16" s="17" t="s">
        <v>56</v>
      </c>
      <c r="C16" s="15"/>
    </row>
    <row r="17" spans="1:3" ht="15" x14ac:dyDescent="0.25">
      <c r="A17" s="14"/>
      <c r="B17" s="17"/>
      <c r="C17" s="15"/>
    </row>
    <row r="18" spans="1:3" ht="15.6" x14ac:dyDescent="0.3">
      <c r="A18" s="14"/>
      <c r="B18" s="18" t="s">
        <v>57</v>
      </c>
      <c r="C18" s="15"/>
    </row>
    <row r="19" spans="1:3" ht="15" x14ac:dyDescent="0.25">
      <c r="A19" s="14"/>
      <c r="B19" s="35" t="s">
        <v>47</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Irene Tanner</cp:lastModifiedBy>
  <cp:lastPrinted>2018-02-12T20:25:38Z</cp:lastPrinted>
  <dcterms:created xsi:type="dcterms:W3CDTF">2010-06-09T16:05:03Z</dcterms:created>
  <dcterms:modified xsi:type="dcterms:W3CDTF">2019-01-22T01:51:27Z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