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turck/Desktop/new for conif pub/"/>
    </mc:Choice>
  </mc:AlternateContent>
  <xr:revisionPtr revIDLastSave="0" documentId="8_{2F875B99-1FCB-6F4E-87D1-53717FC52C23}" xr6:coauthVersionLast="45" xr6:coauthVersionMax="45" xr10:uidLastSave="{00000000-0000-0000-0000-000000000000}"/>
  <bookViews>
    <workbookView xWindow="340" yWindow="460" windowWidth="27320" windowHeight="16040" activeTab="1" xr2:uid="{00000000-000D-0000-FFFF-FFFF00000000}"/>
  </bookViews>
  <sheets>
    <sheet name="Hisse_rates_and_results_0202202" sheetId="1" r:id="rId1"/>
    <sheet name="HiSSE_rates_and_results_21MAR2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97" i="2" l="1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BD78" i="2"/>
  <c r="BE78" i="2"/>
  <c r="BF78" i="2"/>
  <c r="BG78" i="2"/>
  <c r="BW78" i="2" s="1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X78" i="2"/>
  <c r="BY78" i="2"/>
  <c r="BZ78" i="2"/>
  <c r="CA78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BD80" i="2"/>
  <c r="BE80" i="2"/>
  <c r="BF80" i="2"/>
  <c r="BG80" i="2"/>
  <c r="BH80" i="2"/>
  <c r="BI80" i="2"/>
  <c r="BJ80" i="2"/>
  <c r="BK80" i="2"/>
  <c r="CA80" i="2" s="1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W81" i="2" s="1"/>
  <c r="BP81" i="2"/>
  <c r="BQ81" i="2"/>
  <c r="BR81" i="2"/>
  <c r="BS81" i="2"/>
  <c r="BT81" i="2"/>
  <c r="BU81" i="2"/>
  <c r="BV81" i="2"/>
  <c r="BX81" i="2"/>
  <c r="BY81" i="2"/>
  <c r="BZ81" i="2"/>
  <c r="CA81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W85" i="2" s="1"/>
  <c r="BP85" i="2"/>
  <c r="BQ85" i="2"/>
  <c r="BR85" i="2"/>
  <c r="BS85" i="2"/>
  <c r="CA85" i="2" s="1"/>
  <c r="BT85" i="2"/>
  <c r="BU85" i="2"/>
  <c r="BV85" i="2"/>
  <c r="BX85" i="2"/>
  <c r="BY85" i="2"/>
  <c r="BZ85" i="2"/>
  <c r="BD86" i="2"/>
  <c r="BE86" i="2"/>
  <c r="BF86" i="2"/>
  <c r="BG86" i="2"/>
  <c r="BH86" i="2"/>
  <c r="BI86" i="2"/>
  <c r="BJ86" i="2"/>
  <c r="BK86" i="2"/>
  <c r="BL86" i="2"/>
  <c r="BM86" i="2"/>
  <c r="BU86" i="2" s="1"/>
  <c r="BN86" i="2"/>
  <c r="BO86" i="2"/>
  <c r="BP86" i="2"/>
  <c r="BQ86" i="2"/>
  <c r="BR86" i="2"/>
  <c r="BS86" i="2"/>
  <c r="BT86" i="2"/>
  <c r="BV86" i="2"/>
  <c r="BW86" i="2"/>
  <c r="BX86" i="2"/>
  <c r="BY86" i="2"/>
  <c r="BZ86" i="2"/>
  <c r="CA86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CA87" i="2" s="1"/>
  <c r="BT87" i="2"/>
  <c r="BU87" i="2"/>
  <c r="BV87" i="2"/>
  <c r="BW87" i="2"/>
  <c r="BX87" i="2"/>
  <c r="BY87" i="2"/>
  <c r="BZ87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W88" i="2" s="1"/>
  <c r="BP88" i="2"/>
  <c r="BQ88" i="2"/>
  <c r="BR88" i="2"/>
  <c r="BS88" i="2"/>
  <c r="BT88" i="2"/>
  <c r="BU88" i="2"/>
  <c r="BV88" i="2"/>
  <c r="BX88" i="2"/>
  <c r="BY88" i="2"/>
  <c r="BZ88" i="2"/>
  <c r="CA88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W95" i="2" s="1"/>
  <c r="BP95" i="2"/>
  <c r="BQ95" i="2"/>
  <c r="BY95" i="2" s="1"/>
  <c r="BR95" i="2"/>
  <c r="BS95" i="2"/>
  <c r="BT95" i="2"/>
  <c r="BU95" i="2"/>
  <c r="BV95" i="2"/>
  <c r="BX95" i="2"/>
  <c r="BZ95" i="2"/>
  <c r="CA95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W96" i="2" s="1"/>
  <c r="BP96" i="2"/>
  <c r="BQ96" i="2"/>
  <c r="BR96" i="2"/>
  <c r="BS96" i="2"/>
  <c r="BT96" i="2"/>
  <c r="BU96" i="2"/>
  <c r="BV96" i="2"/>
  <c r="BX96" i="2"/>
  <c r="BY96" i="2"/>
  <c r="BZ96" i="2"/>
  <c r="CA96" i="2"/>
  <c r="BS8" i="2"/>
  <c r="BR8" i="2"/>
  <c r="BQ8" i="2"/>
  <c r="BP8" i="2"/>
  <c r="BO8" i="2"/>
  <c r="BN8" i="2"/>
  <c r="BM8" i="2"/>
  <c r="BL8" i="2"/>
  <c r="BK8" i="2"/>
  <c r="CA8" i="2" s="1"/>
  <c r="BJ8" i="2"/>
  <c r="BZ8" i="2" s="1"/>
  <c r="BI8" i="2"/>
  <c r="BY8" i="2" s="1"/>
  <c r="BH8" i="2"/>
  <c r="BX8" i="2" s="1"/>
  <c r="BG8" i="2"/>
  <c r="BW8" i="2" s="1"/>
  <c r="BF8" i="2"/>
  <c r="BV8" i="2" s="1"/>
  <c r="BE8" i="2"/>
  <c r="BU8" i="2" s="1"/>
  <c r="BD8" i="2"/>
  <c r="BT8" i="2" s="1"/>
  <c r="F83" i="2" l="1"/>
  <c r="F84" i="2"/>
  <c r="F85" i="2"/>
  <c r="F86" i="2"/>
  <c r="F88" i="2"/>
  <c r="F89" i="2"/>
  <c r="F90" i="2"/>
  <c r="F91" i="2"/>
  <c r="F92" i="2"/>
  <c r="F93" i="2"/>
  <c r="F94" i="2"/>
  <c r="F95" i="2"/>
  <c r="F96" i="2"/>
  <c r="F97" i="2"/>
  <c r="F87" i="2"/>
  <c r="F79" i="2"/>
  <c r="F80" i="2"/>
  <c r="F81" i="2"/>
  <c r="F82" i="2"/>
  <c r="F68" i="2"/>
  <c r="F69" i="2"/>
  <c r="F70" i="2"/>
  <c r="F71" i="2"/>
  <c r="F72" i="2"/>
  <c r="F73" i="2"/>
  <c r="F74" i="2"/>
  <c r="F75" i="2"/>
  <c r="F76" i="2"/>
  <c r="F77" i="2"/>
  <c r="F78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7" i="2"/>
  <c r="F66" i="2"/>
  <c r="F38" i="2"/>
  <c r="F39" i="2"/>
  <c r="F40" i="2"/>
  <c r="F41" i="2"/>
  <c r="F43" i="2"/>
  <c r="F44" i="2"/>
  <c r="F45" i="2"/>
  <c r="F46" i="2"/>
  <c r="F47" i="2"/>
  <c r="F48" i="2"/>
  <c r="F49" i="2"/>
  <c r="F50" i="2"/>
  <c r="F51" i="2"/>
  <c r="F52" i="2"/>
  <c r="F42" i="2"/>
  <c r="F23" i="2"/>
  <c r="F24" i="2"/>
  <c r="F25" i="2"/>
  <c r="F26" i="2"/>
  <c r="F27" i="2"/>
  <c r="F28" i="2"/>
  <c r="F29" i="2"/>
  <c r="F30" i="2"/>
  <c r="F31" i="2"/>
  <c r="F32" i="2"/>
  <c r="F34" i="2"/>
  <c r="F35" i="2"/>
  <c r="F36" i="2"/>
  <c r="F37" i="2"/>
  <c r="F33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8" i="2"/>
  <c r="F77" i="1" l="1"/>
  <c r="F78" i="1"/>
  <c r="F79" i="1"/>
  <c r="F80" i="1"/>
  <c r="F81" i="1"/>
  <c r="F67" i="1"/>
  <c r="F68" i="1"/>
  <c r="F69" i="1"/>
  <c r="F70" i="1"/>
  <c r="F71" i="1"/>
  <c r="F72" i="1"/>
  <c r="F73" i="1"/>
  <c r="F74" i="1"/>
  <c r="F75" i="1"/>
  <c r="F76" i="1"/>
  <c r="F66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37" i="1"/>
  <c r="F38" i="1"/>
  <c r="F39" i="1"/>
  <c r="F40" i="1"/>
  <c r="F42" i="1"/>
  <c r="F43" i="1"/>
  <c r="F44" i="1"/>
  <c r="F45" i="1"/>
  <c r="F46" i="1"/>
  <c r="F47" i="1"/>
  <c r="F48" i="1"/>
  <c r="F49" i="1"/>
  <c r="F50" i="1"/>
  <c r="F51" i="1"/>
  <c r="F41" i="1"/>
  <c r="F33" i="1"/>
  <c r="F34" i="1"/>
  <c r="F35" i="1"/>
  <c r="F36" i="1"/>
  <c r="F22" i="1"/>
  <c r="F23" i="1"/>
  <c r="F24" i="1"/>
  <c r="F25" i="1"/>
  <c r="F26" i="1"/>
  <c r="F27" i="1"/>
  <c r="F28" i="1"/>
  <c r="F29" i="1"/>
  <c r="F30" i="1"/>
  <c r="F31" i="1"/>
  <c r="F32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7" i="1"/>
  <c r="BD22" i="1" l="1"/>
  <c r="BE22" i="1"/>
  <c r="BL22" i="1"/>
  <c r="BM22" i="1"/>
  <c r="BD23" i="1"/>
  <c r="BE23" i="1"/>
  <c r="BL23" i="1"/>
  <c r="BM23" i="1"/>
  <c r="BT23" i="1"/>
  <c r="BU23" i="1"/>
  <c r="BD24" i="1"/>
  <c r="BE24" i="1"/>
  <c r="BF24" i="1"/>
  <c r="BG24" i="1"/>
  <c r="BL24" i="1"/>
  <c r="BM24" i="1"/>
  <c r="BN24" i="1"/>
  <c r="BO24" i="1"/>
  <c r="BT24" i="1"/>
  <c r="BU24" i="1"/>
  <c r="BV24" i="1"/>
  <c r="BW24" i="1"/>
  <c r="BD25" i="1"/>
  <c r="BE25" i="1"/>
  <c r="BF25" i="1"/>
  <c r="BG25" i="1"/>
  <c r="BL25" i="1"/>
  <c r="BM25" i="1"/>
  <c r="BN25" i="1"/>
  <c r="BO25" i="1"/>
  <c r="BV25" i="1"/>
  <c r="BD26" i="1"/>
  <c r="BE26" i="1"/>
  <c r="BF26" i="1"/>
  <c r="BG26" i="1"/>
  <c r="BL26" i="1"/>
  <c r="BM26" i="1"/>
  <c r="BN26" i="1"/>
  <c r="BV26" i="1" s="1"/>
  <c r="BO26" i="1"/>
  <c r="BT26" i="1"/>
  <c r="BU26" i="1"/>
  <c r="BW26" i="1"/>
  <c r="BD27" i="1"/>
  <c r="BE27" i="1"/>
  <c r="BF27" i="1"/>
  <c r="BG27" i="1"/>
  <c r="BL27" i="1"/>
  <c r="BM27" i="1"/>
  <c r="BN27" i="1"/>
  <c r="BO27" i="1"/>
  <c r="BT27" i="1"/>
  <c r="BU27" i="1"/>
  <c r="BV27" i="1"/>
  <c r="BW27" i="1"/>
  <c r="BD28" i="1"/>
  <c r="BE28" i="1"/>
  <c r="BF28" i="1"/>
  <c r="BV28" i="1" s="1"/>
  <c r="BG28" i="1"/>
  <c r="BL28" i="1"/>
  <c r="BT28" i="1" s="1"/>
  <c r="BM28" i="1"/>
  <c r="BN28" i="1"/>
  <c r="BO28" i="1"/>
  <c r="BU28" i="1"/>
  <c r="BW28" i="1"/>
  <c r="BD29" i="1"/>
  <c r="BE29" i="1"/>
  <c r="BF29" i="1"/>
  <c r="BG29" i="1"/>
  <c r="BL29" i="1"/>
  <c r="BM29" i="1"/>
  <c r="BN29" i="1"/>
  <c r="BO29" i="1"/>
  <c r="BW29" i="1" s="1"/>
  <c r="BT29" i="1"/>
  <c r="BU29" i="1"/>
  <c r="BV29" i="1"/>
  <c r="BD30" i="1"/>
  <c r="BE30" i="1"/>
  <c r="BF30" i="1"/>
  <c r="BG30" i="1"/>
  <c r="BL30" i="1"/>
  <c r="BM30" i="1"/>
  <c r="BN30" i="1"/>
  <c r="BO30" i="1"/>
  <c r="BT30" i="1"/>
  <c r="BU30" i="1"/>
  <c r="BV30" i="1"/>
  <c r="BW30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BD32" i="1"/>
  <c r="BE32" i="1"/>
  <c r="BF32" i="1"/>
  <c r="BG32" i="1"/>
  <c r="BH32" i="1"/>
  <c r="BI32" i="1"/>
  <c r="BJ32" i="1"/>
  <c r="BK32" i="1"/>
  <c r="BL32" i="1"/>
  <c r="BM32" i="1"/>
  <c r="BU32" i="1" s="1"/>
  <c r="BN32" i="1"/>
  <c r="BO32" i="1"/>
  <c r="BW32" i="1" s="1"/>
  <c r="BP32" i="1"/>
  <c r="BQ32" i="1"/>
  <c r="BR32" i="1"/>
  <c r="BS32" i="1"/>
  <c r="CA32" i="1" s="1"/>
  <c r="BT32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Y33" i="1" s="1"/>
  <c r="BR33" i="1"/>
  <c r="BZ33" i="1" s="1"/>
  <c r="BS33" i="1"/>
  <c r="BT33" i="1"/>
  <c r="BU33" i="1"/>
  <c r="BV33" i="1"/>
  <c r="BW33" i="1"/>
  <c r="BX33" i="1"/>
  <c r="BD34" i="1"/>
  <c r="BE34" i="1"/>
  <c r="BF34" i="1"/>
  <c r="BG34" i="1"/>
  <c r="BH34" i="1"/>
  <c r="BI34" i="1"/>
  <c r="BJ34" i="1"/>
  <c r="BK34" i="1"/>
  <c r="BL34" i="1"/>
  <c r="BM34" i="1"/>
  <c r="BN34" i="1"/>
  <c r="BV34" i="1" s="1"/>
  <c r="BO34" i="1"/>
  <c r="BW34" i="1" s="1"/>
  <c r="BP34" i="1"/>
  <c r="BQ34" i="1"/>
  <c r="BR34" i="1"/>
  <c r="BS34" i="1"/>
  <c r="BT34" i="1"/>
  <c r="BU34" i="1"/>
  <c r="BX34" i="1"/>
  <c r="BD35" i="1"/>
  <c r="BE35" i="1"/>
  <c r="BU35" i="1" s="1"/>
  <c r="BF35" i="1"/>
  <c r="BG35" i="1"/>
  <c r="BH35" i="1"/>
  <c r="BI35" i="1"/>
  <c r="BJ35" i="1"/>
  <c r="BK35" i="1"/>
  <c r="BL35" i="1"/>
  <c r="BT35" i="1" s="1"/>
  <c r="BM35" i="1"/>
  <c r="BN35" i="1"/>
  <c r="BO35" i="1"/>
  <c r="BW35" i="1" s="1"/>
  <c r="BP35" i="1"/>
  <c r="BQ35" i="1"/>
  <c r="BY35" i="1" s="1"/>
  <c r="BR35" i="1"/>
  <c r="BS35" i="1"/>
  <c r="CA35" i="1" s="1"/>
  <c r="BD36" i="1"/>
  <c r="BE36" i="1"/>
  <c r="BF36" i="1"/>
  <c r="BG36" i="1"/>
  <c r="BW36" i="1" s="1"/>
  <c r="BH36" i="1"/>
  <c r="BI36" i="1"/>
  <c r="BJ36" i="1"/>
  <c r="BK36" i="1"/>
  <c r="BL36" i="1"/>
  <c r="BT36" i="1" s="1"/>
  <c r="BM36" i="1"/>
  <c r="BU36" i="1" s="1"/>
  <c r="BN36" i="1"/>
  <c r="BO36" i="1"/>
  <c r="BP36" i="1"/>
  <c r="BQ36" i="1"/>
  <c r="BY36" i="1" s="1"/>
  <c r="BR36" i="1"/>
  <c r="BZ36" i="1" s="1"/>
  <c r="BS36" i="1"/>
  <c r="CA36" i="1"/>
  <c r="BW25" i="1" l="1"/>
  <c r="BV32" i="1"/>
  <c r="BU25" i="1"/>
  <c r="BV36" i="1"/>
  <c r="BT25" i="1"/>
  <c r="BX36" i="1"/>
  <c r="BZ32" i="1"/>
  <c r="BU22" i="1"/>
  <c r="CA33" i="1"/>
  <c r="BY34" i="1"/>
  <c r="BZ35" i="1"/>
  <c r="BV35" i="1"/>
  <c r="BZ34" i="1"/>
  <c r="BX35" i="1"/>
  <c r="BY32" i="1"/>
  <c r="BX32" i="1"/>
  <c r="CA34" i="1"/>
  <c r="BT22" i="1"/>
  <c r="BD8" i="1"/>
  <c r="BE8" i="1"/>
  <c r="BL8" i="1"/>
  <c r="BT8" i="1" s="1"/>
  <c r="BM8" i="1"/>
  <c r="BD9" i="1"/>
  <c r="BE9" i="1"/>
  <c r="BF9" i="1"/>
  <c r="BG9" i="1"/>
  <c r="BL9" i="1"/>
  <c r="BM9" i="1"/>
  <c r="BN9" i="1"/>
  <c r="BO9" i="1"/>
  <c r="BT9" i="1"/>
  <c r="BU9" i="1"/>
  <c r="BV9" i="1"/>
  <c r="BW9" i="1"/>
  <c r="BD10" i="1"/>
  <c r="BE10" i="1"/>
  <c r="BF10" i="1"/>
  <c r="BG10" i="1"/>
  <c r="BL10" i="1"/>
  <c r="BM10" i="1"/>
  <c r="BN10" i="1"/>
  <c r="BO10" i="1"/>
  <c r="BT10" i="1"/>
  <c r="BU10" i="1"/>
  <c r="BV10" i="1"/>
  <c r="BW10" i="1"/>
  <c r="BD11" i="1"/>
  <c r="BE11" i="1"/>
  <c r="BF11" i="1"/>
  <c r="BG11" i="1"/>
  <c r="BL11" i="1"/>
  <c r="BM11" i="1"/>
  <c r="BN11" i="1"/>
  <c r="BO11" i="1"/>
  <c r="BT11" i="1"/>
  <c r="BU11" i="1"/>
  <c r="BV11" i="1"/>
  <c r="BW11" i="1"/>
  <c r="BD12" i="1"/>
  <c r="BE12" i="1"/>
  <c r="BF12" i="1"/>
  <c r="BG12" i="1"/>
  <c r="BL12" i="1"/>
  <c r="BM12" i="1"/>
  <c r="BU12" i="1" s="1"/>
  <c r="BN12" i="1"/>
  <c r="BO12" i="1"/>
  <c r="BT12" i="1"/>
  <c r="BD13" i="1"/>
  <c r="BE13" i="1"/>
  <c r="BF13" i="1"/>
  <c r="BG13" i="1"/>
  <c r="BL13" i="1"/>
  <c r="BM13" i="1"/>
  <c r="BN13" i="1"/>
  <c r="BO13" i="1"/>
  <c r="BT13" i="1"/>
  <c r="BU13" i="1"/>
  <c r="BV13" i="1"/>
  <c r="BW13" i="1"/>
  <c r="BD14" i="1"/>
  <c r="BE14" i="1"/>
  <c r="BF14" i="1"/>
  <c r="BG14" i="1"/>
  <c r="BL14" i="1"/>
  <c r="BM14" i="1"/>
  <c r="BU14" i="1" s="1"/>
  <c r="BN14" i="1"/>
  <c r="BO14" i="1"/>
  <c r="BT14" i="1"/>
  <c r="BV14" i="1"/>
  <c r="BW14" i="1"/>
  <c r="BD15" i="1"/>
  <c r="BE15" i="1"/>
  <c r="BF15" i="1"/>
  <c r="BG15" i="1"/>
  <c r="BL15" i="1"/>
  <c r="BM15" i="1"/>
  <c r="BN15" i="1"/>
  <c r="BO15" i="1"/>
  <c r="BT15" i="1"/>
  <c r="BU15" i="1"/>
  <c r="BV15" i="1"/>
  <c r="BW15" i="1"/>
  <c r="BD16" i="1"/>
  <c r="BE16" i="1"/>
  <c r="BF16" i="1"/>
  <c r="BG16" i="1"/>
  <c r="BH16" i="1"/>
  <c r="BI16" i="1"/>
  <c r="BJ16" i="1"/>
  <c r="BK16" i="1"/>
  <c r="BL16" i="1"/>
  <c r="BT16" i="1" s="1"/>
  <c r="BM16" i="1"/>
  <c r="BN16" i="1"/>
  <c r="BO16" i="1"/>
  <c r="BP16" i="1"/>
  <c r="BQ16" i="1"/>
  <c r="BR16" i="1"/>
  <c r="BS16" i="1"/>
  <c r="BW16" i="1"/>
  <c r="CA16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Z17" i="1" s="1"/>
  <c r="BS17" i="1"/>
  <c r="BT17" i="1"/>
  <c r="BU17" i="1"/>
  <c r="BV17" i="1"/>
  <c r="BW17" i="1"/>
  <c r="BX17" i="1"/>
  <c r="BY17" i="1"/>
  <c r="CA17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Y18" i="1"/>
  <c r="BD19" i="1"/>
  <c r="BE19" i="1"/>
  <c r="BF19" i="1"/>
  <c r="BG19" i="1"/>
  <c r="BH19" i="1"/>
  <c r="BI19" i="1"/>
  <c r="BJ19" i="1"/>
  <c r="BK19" i="1"/>
  <c r="BL19" i="1"/>
  <c r="BT19" i="1" s="1"/>
  <c r="BM19" i="1"/>
  <c r="BN19" i="1"/>
  <c r="BO19" i="1"/>
  <c r="BP19" i="1"/>
  <c r="BQ19" i="1"/>
  <c r="BY19" i="1" s="1"/>
  <c r="BR19" i="1"/>
  <c r="BS19" i="1"/>
  <c r="BU19" i="1"/>
  <c r="BV19" i="1"/>
  <c r="BW19" i="1"/>
  <c r="BX19" i="1"/>
  <c r="BD20" i="1"/>
  <c r="BE20" i="1"/>
  <c r="BF20" i="1"/>
  <c r="BG20" i="1"/>
  <c r="BH20" i="1"/>
  <c r="BI20" i="1"/>
  <c r="BJ20" i="1"/>
  <c r="BK20" i="1"/>
  <c r="BL20" i="1"/>
  <c r="BM20" i="1"/>
  <c r="BU20" i="1" s="1"/>
  <c r="BN20" i="1"/>
  <c r="BO20" i="1"/>
  <c r="BP20" i="1"/>
  <c r="BQ20" i="1"/>
  <c r="BR20" i="1"/>
  <c r="BS20" i="1"/>
  <c r="BT20" i="1"/>
  <c r="BD21" i="1"/>
  <c r="BE21" i="1"/>
  <c r="BF21" i="1"/>
  <c r="BG21" i="1"/>
  <c r="BH21" i="1"/>
  <c r="BI21" i="1"/>
  <c r="BJ21" i="1"/>
  <c r="BK21" i="1"/>
  <c r="BL21" i="1"/>
  <c r="BM21" i="1"/>
  <c r="BN21" i="1"/>
  <c r="BV21" i="1" s="1"/>
  <c r="BO21" i="1"/>
  <c r="BP21" i="1"/>
  <c r="BQ21" i="1"/>
  <c r="BY21" i="1" s="1"/>
  <c r="BR21" i="1"/>
  <c r="BS21" i="1"/>
  <c r="BT21" i="1"/>
  <c r="BU21" i="1"/>
  <c r="BW21" i="1"/>
  <c r="BX21" i="1"/>
  <c r="BD37" i="1"/>
  <c r="BE37" i="1"/>
  <c r="BL37" i="1"/>
  <c r="BM37" i="1"/>
  <c r="BU37" i="1" s="1"/>
  <c r="BT37" i="1"/>
  <c r="BD38" i="1"/>
  <c r="BE38" i="1"/>
  <c r="BL38" i="1"/>
  <c r="BM38" i="1"/>
  <c r="BT38" i="1"/>
  <c r="BU38" i="1"/>
  <c r="BD39" i="1"/>
  <c r="BE39" i="1"/>
  <c r="BF39" i="1"/>
  <c r="BG39" i="1"/>
  <c r="BL39" i="1"/>
  <c r="BM39" i="1"/>
  <c r="BU39" i="1" s="1"/>
  <c r="BN39" i="1"/>
  <c r="BO39" i="1"/>
  <c r="BT39" i="1"/>
  <c r="BV39" i="1"/>
  <c r="BW39" i="1"/>
  <c r="BD40" i="1"/>
  <c r="BE40" i="1"/>
  <c r="BF40" i="1"/>
  <c r="BG40" i="1"/>
  <c r="BL40" i="1"/>
  <c r="BM40" i="1"/>
  <c r="BN40" i="1"/>
  <c r="BO40" i="1"/>
  <c r="BT40" i="1"/>
  <c r="BU40" i="1"/>
  <c r="BV40" i="1"/>
  <c r="BW40" i="1"/>
  <c r="BD41" i="1"/>
  <c r="BE41" i="1"/>
  <c r="BF41" i="1"/>
  <c r="BG41" i="1"/>
  <c r="BL41" i="1"/>
  <c r="BM41" i="1"/>
  <c r="BN41" i="1"/>
  <c r="BO41" i="1"/>
  <c r="BW41" i="1" s="1"/>
  <c r="BT41" i="1"/>
  <c r="BU41" i="1"/>
  <c r="BV41" i="1"/>
  <c r="BD42" i="1"/>
  <c r="BE42" i="1"/>
  <c r="BF42" i="1"/>
  <c r="BG42" i="1"/>
  <c r="BL42" i="1"/>
  <c r="BM42" i="1"/>
  <c r="BN42" i="1"/>
  <c r="BV42" i="1" s="1"/>
  <c r="BO42" i="1"/>
  <c r="BT42" i="1"/>
  <c r="BU42" i="1"/>
  <c r="BW42" i="1"/>
  <c r="BD43" i="1"/>
  <c r="BE43" i="1"/>
  <c r="BF43" i="1"/>
  <c r="BG43" i="1"/>
  <c r="BL43" i="1"/>
  <c r="BM43" i="1"/>
  <c r="BN43" i="1"/>
  <c r="BO43" i="1"/>
  <c r="BW43" i="1" s="1"/>
  <c r="BT43" i="1"/>
  <c r="BU43" i="1"/>
  <c r="BV43" i="1"/>
  <c r="BD44" i="1"/>
  <c r="BE44" i="1"/>
  <c r="BF44" i="1"/>
  <c r="BG44" i="1"/>
  <c r="BW44" i="1" s="1"/>
  <c r="BL44" i="1"/>
  <c r="BT44" i="1" s="1"/>
  <c r="BM44" i="1"/>
  <c r="BN44" i="1"/>
  <c r="BO44" i="1"/>
  <c r="BD45" i="1"/>
  <c r="BE45" i="1"/>
  <c r="BF45" i="1"/>
  <c r="BG45" i="1"/>
  <c r="BL45" i="1"/>
  <c r="BM45" i="1"/>
  <c r="BN45" i="1"/>
  <c r="BO45" i="1"/>
  <c r="BT45" i="1"/>
  <c r="BU45" i="1"/>
  <c r="BV45" i="1"/>
  <c r="BW45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BD47" i="1"/>
  <c r="BE47" i="1"/>
  <c r="BF47" i="1"/>
  <c r="BG47" i="1"/>
  <c r="BH47" i="1"/>
  <c r="BI47" i="1"/>
  <c r="BJ47" i="1"/>
  <c r="BK47" i="1"/>
  <c r="BL47" i="1"/>
  <c r="BM47" i="1"/>
  <c r="BU47" i="1" s="1"/>
  <c r="BN47" i="1"/>
  <c r="BO47" i="1"/>
  <c r="BP47" i="1"/>
  <c r="BQ47" i="1"/>
  <c r="BR47" i="1"/>
  <c r="BS47" i="1"/>
  <c r="BT47" i="1"/>
  <c r="BY47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W48" i="1" s="1"/>
  <c r="BP48" i="1"/>
  <c r="BQ48" i="1"/>
  <c r="BR48" i="1"/>
  <c r="BS48" i="1"/>
  <c r="BT48" i="1"/>
  <c r="BU48" i="1"/>
  <c r="BV48" i="1"/>
  <c r="BD49" i="1"/>
  <c r="BE49" i="1"/>
  <c r="BU49" i="1" s="1"/>
  <c r="BF49" i="1"/>
  <c r="BG49" i="1"/>
  <c r="BH49" i="1"/>
  <c r="BI49" i="1"/>
  <c r="BY49" i="1" s="1"/>
  <c r="BJ49" i="1"/>
  <c r="BK49" i="1"/>
  <c r="BL49" i="1"/>
  <c r="BM49" i="1"/>
  <c r="BN49" i="1"/>
  <c r="BO49" i="1"/>
  <c r="BP49" i="1"/>
  <c r="BX49" i="1" s="1"/>
  <c r="BQ49" i="1"/>
  <c r="BR49" i="1"/>
  <c r="BS49" i="1"/>
  <c r="CA49" i="1" s="1"/>
  <c r="BV49" i="1"/>
  <c r="BW49" i="1"/>
  <c r="BZ49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W51" i="1" s="1"/>
  <c r="BP51" i="1"/>
  <c r="BQ51" i="1"/>
  <c r="BR51" i="1"/>
  <c r="BS51" i="1"/>
  <c r="BT51" i="1"/>
  <c r="BU51" i="1"/>
  <c r="BV51" i="1"/>
  <c r="BX51" i="1"/>
  <c r="BY51" i="1"/>
  <c r="BZ51" i="1"/>
  <c r="CA51" i="1"/>
  <c r="BD52" i="1"/>
  <c r="BE52" i="1"/>
  <c r="BL52" i="1"/>
  <c r="BM52" i="1"/>
  <c r="BT52" i="1"/>
  <c r="BU52" i="1"/>
  <c r="BD53" i="1"/>
  <c r="BE53" i="1"/>
  <c r="BL53" i="1"/>
  <c r="BM53" i="1"/>
  <c r="BT53" i="1"/>
  <c r="BU53" i="1"/>
  <c r="BD54" i="1"/>
  <c r="BE54" i="1"/>
  <c r="BF54" i="1"/>
  <c r="BG54" i="1"/>
  <c r="BL54" i="1"/>
  <c r="BM54" i="1"/>
  <c r="BU54" i="1" s="1"/>
  <c r="BN54" i="1"/>
  <c r="BO54" i="1"/>
  <c r="BT54" i="1"/>
  <c r="BD55" i="1"/>
  <c r="BE55" i="1"/>
  <c r="BF55" i="1"/>
  <c r="BG55" i="1"/>
  <c r="BL55" i="1"/>
  <c r="BM55" i="1"/>
  <c r="BU55" i="1" s="1"/>
  <c r="BN55" i="1"/>
  <c r="BO55" i="1"/>
  <c r="BT55" i="1"/>
  <c r="BD56" i="1"/>
  <c r="BE56" i="1"/>
  <c r="BF56" i="1"/>
  <c r="BG56" i="1"/>
  <c r="BL56" i="1"/>
  <c r="BM56" i="1"/>
  <c r="BN56" i="1"/>
  <c r="BO56" i="1"/>
  <c r="BT56" i="1"/>
  <c r="BU56" i="1"/>
  <c r="BV56" i="1"/>
  <c r="BW56" i="1"/>
  <c r="BD57" i="1"/>
  <c r="BE57" i="1"/>
  <c r="BF57" i="1"/>
  <c r="BG57" i="1"/>
  <c r="BL57" i="1"/>
  <c r="BM57" i="1"/>
  <c r="BN57" i="1"/>
  <c r="BO57" i="1"/>
  <c r="BT57" i="1"/>
  <c r="BU57" i="1"/>
  <c r="BV57" i="1"/>
  <c r="BW57" i="1"/>
  <c r="BD58" i="1"/>
  <c r="BE58" i="1"/>
  <c r="BF58" i="1"/>
  <c r="BG58" i="1"/>
  <c r="BL58" i="1"/>
  <c r="BM58" i="1"/>
  <c r="BU58" i="1" s="1"/>
  <c r="BN58" i="1"/>
  <c r="BO58" i="1"/>
  <c r="BW58" i="1" s="1"/>
  <c r="BT58" i="1"/>
  <c r="BV58" i="1"/>
  <c r="BD59" i="1"/>
  <c r="BE59" i="1"/>
  <c r="BF59" i="1"/>
  <c r="BG59" i="1"/>
  <c r="BL59" i="1"/>
  <c r="BM59" i="1"/>
  <c r="BN59" i="1"/>
  <c r="BV59" i="1" s="1"/>
  <c r="BO59" i="1"/>
  <c r="BT59" i="1"/>
  <c r="BU59" i="1"/>
  <c r="BD60" i="1"/>
  <c r="BE60" i="1"/>
  <c r="BF60" i="1"/>
  <c r="BG60" i="1"/>
  <c r="BL60" i="1"/>
  <c r="BT60" i="1" s="1"/>
  <c r="BM60" i="1"/>
  <c r="BN60" i="1"/>
  <c r="BO60" i="1"/>
  <c r="BW60" i="1" s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W62" i="1" s="1"/>
  <c r="BP62" i="1"/>
  <c r="BQ62" i="1"/>
  <c r="BR62" i="1"/>
  <c r="BS62" i="1"/>
  <c r="BT62" i="1"/>
  <c r="BU62" i="1"/>
  <c r="BV62" i="1"/>
  <c r="BX62" i="1"/>
  <c r="BY62" i="1"/>
  <c r="BZ62" i="1"/>
  <c r="CA62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W63" i="1" s="1"/>
  <c r="BP63" i="1"/>
  <c r="BQ63" i="1"/>
  <c r="BR63" i="1"/>
  <c r="BS63" i="1"/>
  <c r="BT63" i="1"/>
  <c r="BU63" i="1"/>
  <c r="BV63" i="1"/>
  <c r="BY63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CA64" i="1" s="1"/>
  <c r="BT64" i="1"/>
  <c r="BU64" i="1"/>
  <c r="BV64" i="1"/>
  <c r="BW64" i="1"/>
  <c r="BX64" i="1"/>
  <c r="BY64" i="1"/>
  <c r="BZ64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CA65" i="1" s="1"/>
  <c r="BT65" i="1"/>
  <c r="BU65" i="1"/>
  <c r="BV65" i="1"/>
  <c r="BW65" i="1"/>
  <c r="BX65" i="1"/>
  <c r="BY65" i="1"/>
  <c r="BZ65" i="1"/>
  <c r="BD66" i="1"/>
  <c r="BE66" i="1"/>
  <c r="BF66" i="1"/>
  <c r="BG66" i="1"/>
  <c r="BH66" i="1"/>
  <c r="BI66" i="1"/>
  <c r="BJ66" i="1"/>
  <c r="BK66" i="1"/>
  <c r="BL66" i="1"/>
  <c r="BM66" i="1"/>
  <c r="BN66" i="1"/>
  <c r="BV66" i="1" s="1"/>
  <c r="BO66" i="1"/>
  <c r="BP66" i="1"/>
  <c r="BQ66" i="1"/>
  <c r="BR66" i="1"/>
  <c r="BS66" i="1"/>
  <c r="BT66" i="1"/>
  <c r="BU66" i="1"/>
  <c r="BW66" i="1"/>
  <c r="CA66" i="1"/>
  <c r="BD67" i="1"/>
  <c r="BE67" i="1"/>
  <c r="BL67" i="1"/>
  <c r="BM67" i="1"/>
  <c r="BU67" i="1" s="1"/>
  <c r="BT67" i="1"/>
  <c r="BD68" i="1"/>
  <c r="BE68" i="1"/>
  <c r="BL68" i="1"/>
  <c r="BM68" i="1"/>
  <c r="BT68" i="1"/>
  <c r="BU68" i="1"/>
  <c r="BD69" i="1"/>
  <c r="BE69" i="1"/>
  <c r="BF69" i="1"/>
  <c r="BG69" i="1"/>
  <c r="BL69" i="1"/>
  <c r="BM69" i="1"/>
  <c r="BN69" i="1"/>
  <c r="BO69" i="1"/>
  <c r="BW69" i="1" s="1"/>
  <c r="BT69" i="1"/>
  <c r="BU69" i="1"/>
  <c r="BV69" i="1"/>
  <c r="BD70" i="1"/>
  <c r="BE70" i="1"/>
  <c r="BF70" i="1"/>
  <c r="BG70" i="1"/>
  <c r="BL70" i="1"/>
  <c r="BM70" i="1"/>
  <c r="BU70" i="1" s="1"/>
  <c r="BN70" i="1"/>
  <c r="BO70" i="1"/>
  <c r="BW70" i="1" s="1"/>
  <c r="BT70" i="1"/>
  <c r="BD71" i="1"/>
  <c r="BE71" i="1"/>
  <c r="BF71" i="1"/>
  <c r="BG71" i="1"/>
  <c r="BL71" i="1"/>
  <c r="BM71" i="1"/>
  <c r="BN71" i="1"/>
  <c r="BV71" i="1" s="1"/>
  <c r="BO71" i="1"/>
  <c r="BW71" i="1" s="1"/>
  <c r="BT71" i="1"/>
  <c r="BU71" i="1"/>
  <c r="BD72" i="1"/>
  <c r="BE72" i="1"/>
  <c r="BF72" i="1"/>
  <c r="BG72" i="1"/>
  <c r="BL72" i="1"/>
  <c r="BM72" i="1"/>
  <c r="BN72" i="1"/>
  <c r="BO72" i="1"/>
  <c r="BT72" i="1"/>
  <c r="BU72" i="1"/>
  <c r="BV72" i="1"/>
  <c r="BW72" i="1"/>
  <c r="BD73" i="1"/>
  <c r="BE73" i="1"/>
  <c r="BF73" i="1"/>
  <c r="BG73" i="1"/>
  <c r="BL73" i="1"/>
  <c r="BM73" i="1"/>
  <c r="BN73" i="1"/>
  <c r="BO73" i="1"/>
  <c r="BT73" i="1"/>
  <c r="BU73" i="1"/>
  <c r="BV73" i="1"/>
  <c r="BW73" i="1"/>
  <c r="BD74" i="1"/>
  <c r="BE74" i="1"/>
  <c r="BF74" i="1"/>
  <c r="BG74" i="1"/>
  <c r="BL74" i="1"/>
  <c r="BM74" i="1"/>
  <c r="BN74" i="1"/>
  <c r="BV74" i="1" s="1"/>
  <c r="BO74" i="1"/>
  <c r="BW74" i="1" s="1"/>
  <c r="BT74" i="1"/>
  <c r="BD75" i="1"/>
  <c r="BE75" i="1"/>
  <c r="BF75" i="1"/>
  <c r="BG75" i="1"/>
  <c r="BL75" i="1"/>
  <c r="BM75" i="1"/>
  <c r="BN75" i="1"/>
  <c r="BO75" i="1"/>
  <c r="BD76" i="1"/>
  <c r="BE76" i="1"/>
  <c r="BF76" i="1"/>
  <c r="BG76" i="1"/>
  <c r="BH76" i="1"/>
  <c r="BI76" i="1"/>
  <c r="BJ76" i="1"/>
  <c r="BK76" i="1"/>
  <c r="BL76" i="1"/>
  <c r="BT76" i="1" s="1"/>
  <c r="BM76" i="1"/>
  <c r="BN76" i="1"/>
  <c r="BO76" i="1"/>
  <c r="BP76" i="1"/>
  <c r="BQ76" i="1"/>
  <c r="BR76" i="1"/>
  <c r="BS76" i="1"/>
  <c r="BD77" i="1"/>
  <c r="BE77" i="1"/>
  <c r="BF77" i="1"/>
  <c r="BV77" i="1" s="1"/>
  <c r="BG77" i="1"/>
  <c r="BH77" i="1"/>
  <c r="BX77" i="1" s="1"/>
  <c r="BI77" i="1"/>
  <c r="BJ77" i="1"/>
  <c r="BZ77" i="1" s="1"/>
  <c r="BK77" i="1"/>
  <c r="BL77" i="1"/>
  <c r="BM77" i="1"/>
  <c r="BU77" i="1" s="1"/>
  <c r="BN77" i="1"/>
  <c r="BO77" i="1"/>
  <c r="BP77" i="1"/>
  <c r="BQ77" i="1"/>
  <c r="BR77" i="1"/>
  <c r="BS77" i="1"/>
  <c r="BT77" i="1"/>
  <c r="BW77" i="1"/>
  <c r="BY77" i="1"/>
  <c r="CA77" i="1"/>
  <c r="BD78" i="1"/>
  <c r="BE78" i="1"/>
  <c r="BF78" i="1"/>
  <c r="BG78" i="1"/>
  <c r="BH78" i="1"/>
  <c r="BI78" i="1"/>
  <c r="BJ78" i="1"/>
  <c r="BK78" i="1"/>
  <c r="BL78" i="1"/>
  <c r="BT78" i="1" s="1"/>
  <c r="BM78" i="1"/>
  <c r="BN78" i="1"/>
  <c r="BO78" i="1"/>
  <c r="BW78" i="1" s="1"/>
  <c r="BP78" i="1"/>
  <c r="BQ78" i="1"/>
  <c r="BR78" i="1"/>
  <c r="BS78" i="1"/>
  <c r="BD79" i="1"/>
  <c r="BE79" i="1"/>
  <c r="BF79" i="1"/>
  <c r="BG79" i="1"/>
  <c r="BH79" i="1"/>
  <c r="BI79" i="1"/>
  <c r="BY79" i="1" s="1"/>
  <c r="BJ79" i="1"/>
  <c r="BK79" i="1"/>
  <c r="BL79" i="1"/>
  <c r="BM79" i="1"/>
  <c r="BN79" i="1"/>
  <c r="BV79" i="1" s="1"/>
  <c r="BO79" i="1"/>
  <c r="BP79" i="1"/>
  <c r="BX79" i="1" s="1"/>
  <c r="BQ79" i="1"/>
  <c r="BR79" i="1"/>
  <c r="BS79" i="1"/>
  <c r="BT79" i="1"/>
  <c r="BU79" i="1"/>
  <c r="BD80" i="1"/>
  <c r="BE80" i="1"/>
  <c r="BF80" i="1"/>
  <c r="BG80" i="1"/>
  <c r="BH80" i="1"/>
  <c r="BI80" i="1"/>
  <c r="BJ80" i="1"/>
  <c r="BZ80" i="1" s="1"/>
  <c r="BK80" i="1"/>
  <c r="BL80" i="1"/>
  <c r="BT80" i="1" s="1"/>
  <c r="BM80" i="1"/>
  <c r="BN80" i="1"/>
  <c r="BO80" i="1"/>
  <c r="BP80" i="1"/>
  <c r="BX80" i="1" s="1"/>
  <c r="BQ80" i="1"/>
  <c r="BR80" i="1"/>
  <c r="BS80" i="1"/>
  <c r="BV80" i="1"/>
  <c r="BD81" i="1"/>
  <c r="BE81" i="1"/>
  <c r="BF81" i="1"/>
  <c r="BG81" i="1"/>
  <c r="BH81" i="1"/>
  <c r="BI81" i="1"/>
  <c r="BJ81" i="1"/>
  <c r="BK81" i="1"/>
  <c r="BL81" i="1"/>
  <c r="BT81" i="1" s="1"/>
  <c r="BM81" i="1"/>
  <c r="BN81" i="1"/>
  <c r="BO81" i="1"/>
  <c r="BP81" i="1"/>
  <c r="BQ81" i="1"/>
  <c r="BR81" i="1"/>
  <c r="BZ81" i="1" s="1"/>
  <c r="BS81" i="1"/>
  <c r="BM7" i="1"/>
  <c r="BL7" i="1"/>
  <c r="BE7" i="1"/>
  <c r="BD7" i="1"/>
  <c r="BT7" i="1" s="1"/>
  <c r="BV47" i="1" l="1"/>
  <c r="BX66" i="1"/>
  <c r="BV60" i="1"/>
  <c r="BT49" i="1"/>
  <c r="BV44" i="1"/>
  <c r="BY66" i="1"/>
  <c r="BZ47" i="1"/>
  <c r="BX16" i="1"/>
  <c r="BU60" i="1"/>
  <c r="BX47" i="1"/>
  <c r="BU44" i="1"/>
  <c r="BZ16" i="1"/>
  <c r="BV16" i="1"/>
  <c r="BV70" i="1"/>
  <c r="BU78" i="1"/>
  <c r="BW81" i="1"/>
  <c r="BZ66" i="1"/>
  <c r="CA47" i="1"/>
  <c r="BW47" i="1"/>
  <c r="BY16" i="1"/>
  <c r="BU16" i="1"/>
  <c r="BY80" i="1"/>
  <c r="BU76" i="1"/>
  <c r="CA20" i="1"/>
  <c r="BU80" i="1"/>
  <c r="BY48" i="1"/>
  <c r="BV81" i="1"/>
  <c r="BX76" i="1"/>
  <c r="BW20" i="1"/>
  <c r="BZ78" i="1"/>
  <c r="BV75" i="1"/>
  <c r="BZ19" i="1"/>
  <c r="BU75" i="1"/>
  <c r="BY81" i="1"/>
  <c r="BV78" i="1"/>
  <c r="CA80" i="1"/>
  <c r="BW80" i="1"/>
  <c r="BW54" i="1"/>
  <c r="BU81" i="1"/>
  <c r="BY76" i="1"/>
  <c r="BZ76" i="1"/>
  <c r="BV76" i="1"/>
  <c r="BU74" i="1"/>
  <c r="BX63" i="1"/>
  <c r="BW59" i="1"/>
  <c r="CA48" i="1"/>
  <c r="CA21" i="1"/>
  <c r="BZ20" i="1"/>
  <c r="BV20" i="1"/>
  <c r="BZ18" i="1"/>
  <c r="BV18" i="1"/>
  <c r="CA79" i="1"/>
  <c r="BW79" i="1"/>
  <c r="CA63" i="1"/>
  <c r="BW55" i="1"/>
  <c r="BV54" i="1"/>
  <c r="BZ48" i="1"/>
  <c r="BZ21" i="1"/>
  <c r="BY20" i="1"/>
  <c r="CA19" i="1"/>
  <c r="BX81" i="1"/>
  <c r="BZ79" i="1"/>
  <c r="BT75" i="1"/>
  <c r="BZ63" i="1"/>
  <c r="BV55" i="1"/>
  <c r="BX20" i="1"/>
  <c r="BX18" i="1"/>
  <c r="BW12" i="1"/>
  <c r="CA81" i="1"/>
  <c r="BX78" i="1"/>
  <c r="CA76" i="1"/>
  <c r="BW76" i="1"/>
  <c r="BX48" i="1"/>
  <c r="CA18" i="1"/>
  <c r="BW18" i="1"/>
  <c r="BV12" i="1"/>
  <c r="BU8" i="1"/>
  <c r="BU7" i="1"/>
  <c r="CA78" i="1"/>
  <c r="BW75" i="1"/>
  <c r="BY78" i="1"/>
  <c r="BU18" i="1"/>
</calcChain>
</file>

<file path=xl/sharedStrings.xml><?xml version="1.0" encoding="utf-8"?>
<sst xmlns="http://schemas.openxmlformats.org/spreadsheetml/2006/main" count="3029" uniqueCount="104">
  <si>
    <t>model</t>
  </si>
  <si>
    <t>logL</t>
  </si>
  <si>
    <t>k</t>
  </si>
  <si>
    <t>AIC</t>
  </si>
  <si>
    <t>Akaike.weight</t>
  </si>
  <si>
    <t>turnover0A</t>
  </si>
  <si>
    <t>turnover1A</t>
  </si>
  <si>
    <t>turnover0B</t>
  </si>
  <si>
    <t>turnover1B</t>
  </si>
  <si>
    <t>turnover0C</t>
  </si>
  <si>
    <t>turnover1C</t>
  </si>
  <si>
    <t>turnover0D</t>
  </si>
  <si>
    <t>turnover1D</t>
  </si>
  <si>
    <t>eps0A</t>
  </si>
  <si>
    <t>eps1A</t>
  </si>
  <si>
    <t>eps0B</t>
  </si>
  <si>
    <t>eps1B</t>
  </si>
  <si>
    <t>eps0C</t>
  </si>
  <si>
    <t>eps1C</t>
  </si>
  <si>
    <t>eps0D</t>
  </si>
  <si>
    <t>eps1D</t>
  </si>
  <si>
    <t>q0A1A</t>
  </si>
  <si>
    <t>q1A0A</t>
  </si>
  <si>
    <t>q0B1B</t>
  </si>
  <si>
    <t>q1B0B</t>
  </si>
  <si>
    <t>q0A0B</t>
  </si>
  <si>
    <t>q0B0A</t>
  </si>
  <si>
    <t>q1A1B</t>
  </si>
  <si>
    <t>q1B1A</t>
  </si>
  <si>
    <t>q0C1C</t>
  </si>
  <si>
    <t>q1C0C</t>
  </si>
  <si>
    <t>q0D1D</t>
  </si>
  <si>
    <t>q1D0D</t>
  </si>
  <si>
    <t>q0C0D</t>
  </si>
  <si>
    <t>q0D0C</t>
  </si>
  <si>
    <t>q1C1D</t>
  </si>
  <si>
    <t>q1D1C</t>
  </si>
  <si>
    <t>q0A0C</t>
  </si>
  <si>
    <t>q0C0A</t>
  </si>
  <si>
    <t>q1A1C</t>
  </si>
  <si>
    <t>q1C1A</t>
  </si>
  <si>
    <t>q0B0C</t>
  </si>
  <si>
    <t>q0C0B</t>
  </si>
  <si>
    <t>q1B1C</t>
  </si>
  <si>
    <t>q1C1B</t>
  </si>
  <si>
    <t>q0A0D</t>
  </si>
  <si>
    <t>q0D0A</t>
  </si>
  <si>
    <t>q1A1D</t>
  </si>
  <si>
    <t>q1D1A</t>
  </si>
  <si>
    <t>q0B0D</t>
  </si>
  <si>
    <t>q0D0B</t>
  </si>
  <si>
    <t>q1B1D</t>
  </si>
  <si>
    <t>q1D1B</t>
  </si>
  <si>
    <t>cid, Character independent</t>
  </si>
  <si>
    <t>BiSSE</t>
  </si>
  <si>
    <t>Char independent with 2 rates</t>
  </si>
  <si>
    <t>HiSSE with BiSSE, all params free</t>
  </si>
  <si>
    <t>HiSSE with BiSSE, extinctions equal</t>
  </si>
  <si>
    <t>HiSSE with BiSSE, transitions equal with null</t>
  </si>
  <si>
    <t>HiSSE with BiSSE, transitions equal with 1x1</t>
  </si>
  <si>
    <t>HiSSE with BiSSE, everything equal with null</t>
  </si>
  <si>
    <t>HiSSE with BiSSE, everything equal with 1x1</t>
  </si>
  <si>
    <t>Char independent with 4 rates, all params free</t>
  </si>
  <si>
    <t>Char independent with 4 rates, extinctions equal</t>
  </si>
  <si>
    <t>Char independent with 4 rates, transitions equal with null</t>
  </si>
  <si>
    <t>Char independent with 4 rates, transitions equal with 1x1</t>
  </si>
  <si>
    <t>Char independent with 4 rates, everything equal with null</t>
  </si>
  <si>
    <t>Char independent with 4 rates, everything equal with 1x1</t>
  </si>
  <si>
    <t>Bark</t>
  </si>
  <si>
    <t>Serotiny</t>
  </si>
  <si>
    <t>Grass</t>
  </si>
  <si>
    <t>Resprout</t>
  </si>
  <si>
    <t>Pyrophillic</t>
  </si>
  <si>
    <t>Trait</t>
  </si>
  <si>
    <t>lambda0A</t>
  </si>
  <si>
    <t>lambda1A</t>
  </si>
  <si>
    <t>lambda0B</t>
  </si>
  <si>
    <t>lambda1B</t>
  </si>
  <si>
    <t>lambda0C</t>
  </si>
  <si>
    <t>lambda1C</t>
  </si>
  <si>
    <t>lambda0D</t>
  </si>
  <si>
    <t>lambda1D</t>
  </si>
  <si>
    <t>mu0A</t>
  </si>
  <si>
    <t>mu1A</t>
  </si>
  <si>
    <t>mu0B</t>
  </si>
  <si>
    <t>mu1B</t>
  </si>
  <si>
    <t>mu0C</t>
  </si>
  <si>
    <t>mu1C</t>
  </si>
  <si>
    <t>mu0D</t>
  </si>
  <si>
    <t>mu1D</t>
  </si>
  <si>
    <t>r0A</t>
  </si>
  <si>
    <t>r1A</t>
  </si>
  <si>
    <t>r0B</t>
  </si>
  <si>
    <t>r1B</t>
  </si>
  <si>
    <t>r0C</t>
  </si>
  <si>
    <t>r1C</t>
  </si>
  <si>
    <t>r0D</t>
  </si>
  <si>
    <t>r1D</t>
  </si>
  <si>
    <r>
      <rPr>
        <b/>
        <sz val="12"/>
        <color theme="1"/>
        <rFont val="Calibri"/>
        <family val="2"/>
        <scheme val="minor"/>
      </rPr>
      <t>Transition Rates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</si>
  <si>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with 1x1</t>
    </r>
    <r>
      <rPr>
        <sz val="12"/>
        <color theme="1"/>
        <rFont val="Calibri"/>
        <family val="2"/>
        <scheme val="minor"/>
      </rPr>
      <t>: transition rates are the same among all states.</t>
    </r>
  </si>
  <si>
    <t>Delta AIC</t>
  </si>
  <si>
    <r>
      <rPr>
        <b/>
        <sz val="12"/>
        <color theme="1"/>
        <rFont val="Calibri"/>
        <family val="2"/>
        <scheme val="minor"/>
      </rPr>
      <t>with null</t>
    </r>
    <r>
      <rPr>
        <sz val="12"/>
        <color theme="1"/>
        <rFont val="Calibri"/>
        <family val="2"/>
        <scheme val="minor"/>
      </rPr>
      <t>: transition rates are the same across all hidden states and between hidden states (such as 0A &lt;-&gt; 1A) are the same (Beaulieu et al. 2021).</t>
    </r>
  </si>
  <si>
    <t>.</t>
  </si>
  <si>
    <t>More than one adaptation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</si>
</sst>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1" fontId="0" fillId="0" borderId="0" xfId="0" applyNumberFormat="1"/>
    <xf numFmtId="0" fontId="0" fillId="0" borderId="10" xfId="0" applyBorder="1"/>
    <xf numFmtId="11" fontId="0" fillId="0" borderId="10" xfId="0" applyNumberFormat="1" applyBorder="1"/>
    <xf numFmtId="0" fontId="0" fillId="0" borderId="0" xfId="0" applyFont="1"/>
    <xf numFmtId="11" fontId="0" fillId="0" borderId="0" xfId="0" applyNumberFormat="1" applyFont="1"/>
    <xf numFmtId="0" fontId="0" fillId="0" borderId="10" xfId="0" applyFont="1" applyBorder="1"/>
    <xf numFmtId="11" fontId="0" fillId="0" borderId="10" xfId="0" applyNumberFormat="1" applyFont="1" applyBorder="1"/>
    <xf numFmtId="0" fontId="0" fillId="0" borderId="0" xfId="0" applyAlignment="1">
      <alignment wrapText="1"/>
    </xf>
    <xf numFmtId="0" fontId="0" fillId="0" borderId="11" xfId="0" applyBorder="1"/>
    <xf numFmtId="0" fontId="18" fillId="0" borderId="11" xfId="0" applyFont="1" applyBorder="1"/>
    <xf numFmtId="164" fontId="18" fillId="0" borderId="11" xfId="0" applyNumberFormat="1" applyFont="1" applyBorder="1"/>
    <xf numFmtId="0" fontId="16" fillId="0" borderId="11" xfId="0" applyFont="1" applyBorder="1"/>
    <xf numFmtId="11" fontId="0" fillId="0" borderId="11" xfId="0" applyNumberFormat="1" applyBorder="1"/>
    <xf numFmtId="0" fontId="0" fillId="0" borderId="0" xfId="0" applyBorder="1"/>
    <xf numFmtId="0" fontId="0" fillId="0" borderId="11" xfId="0" applyFont="1" applyBorder="1"/>
    <xf numFmtId="0" fontId="17" fillId="0" borderId="0" xfId="0" applyFont="1"/>
    <xf numFmtId="0" fontId="17" fillId="0" borderId="11" xfId="0" applyFont="1" applyBorder="1"/>
    <xf numFmtId="11" fontId="0" fillId="0" borderId="11" xfId="0" applyNumberFormat="1" applyFont="1" applyBorder="1"/>
    <xf numFmtId="0" fontId="0" fillId="0" borderId="0" xfId="0" applyFont="1" applyBorder="1"/>
    <xf numFmtId="0" fontId="16" fillId="0" borderId="12" xfId="0" applyFont="1" applyBorder="1"/>
    <xf numFmtId="0" fontId="18" fillId="0" borderId="12" xfId="0" applyFont="1" applyBorder="1"/>
    <xf numFmtId="164" fontId="18" fillId="0" borderId="12" xfId="0" applyNumberFormat="1" applyFont="1" applyBorder="1"/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82"/>
  <sheetViews>
    <sheetView topLeftCell="AZ3" workbookViewId="0">
      <selection activeCell="BD6" sqref="BD6"/>
    </sheetView>
  </sheetViews>
  <sheetFormatPr baseColWidth="10" defaultRowHeight="16" x14ac:dyDescent="0.2"/>
  <cols>
    <col min="2" max="2" width="54.83203125" customWidth="1"/>
    <col min="5" max="5" width="24.33203125" customWidth="1"/>
  </cols>
  <sheetData>
    <row r="1" spans="1:79" ht="17" x14ac:dyDescent="0.2">
      <c r="A1" s="16" t="s">
        <v>102</v>
      </c>
      <c r="B1" s="8" t="s">
        <v>98</v>
      </c>
      <c r="C1" s="16" t="s">
        <v>102</v>
      </c>
      <c r="D1" s="16" t="s">
        <v>102</v>
      </c>
      <c r="E1" s="16" t="s">
        <v>102</v>
      </c>
      <c r="F1" s="16" t="s">
        <v>102</v>
      </c>
      <c r="G1" s="16" t="s">
        <v>102</v>
      </c>
      <c r="H1" s="16" t="s">
        <v>102</v>
      </c>
      <c r="I1" s="16" t="s">
        <v>102</v>
      </c>
      <c r="J1" s="16" t="s">
        <v>102</v>
      </c>
      <c r="K1" s="16" t="s">
        <v>102</v>
      </c>
      <c r="L1" s="16" t="s">
        <v>102</v>
      </c>
      <c r="M1" s="16" t="s">
        <v>102</v>
      </c>
      <c r="N1" s="16" t="s">
        <v>102</v>
      </c>
      <c r="O1" s="16" t="s">
        <v>102</v>
      </c>
      <c r="P1" s="16" t="s">
        <v>102</v>
      </c>
      <c r="Q1" s="16" t="s">
        <v>102</v>
      </c>
      <c r="R1" s="16" t="s">
        <v>102</v>
      </c>
      <c r="S1" s="16" t="s">
        <v>102</v>
      </c>
      <c r="T1" s="16" t="s">
        <v>102</v>
      </c>
      <c r="U1" s="16" t="s">
        <v>102</v>
      </c>
      <c r="V1" s="16" t="s">
        <v>102</v>
      </c>
      <c r="W1" s="16" t="s">
        <v>102</v>
      </c>
      <c r="X1" s="16" t="s">
        <v>102</v>
      </c>
      <c r="Y1" s="16" t="s">
        <v>102</v>
      </c>
      <c r="Z1" s="16" t="s">
        <v>102</v>
      </c>
      <c r="AA1" s="16" t="s">
        <v>102</v>
      </c>
      <c r="AB1" s="16" t="s">
        <v>102</v>
      </c>
      <c r="AC1" s="16" t="s">
        <v>102</v>
      </c>
      <c r="AD1" s="16" t="s">
        <v>102</v>
      </c>
      <c r="AE1" s="16" t="s">
        <v>102</v>
      </c>
      <c r="AF1" s="16" t="s">
        <v>102</v>
      </c>
      <c r="AG1" s="16" t="s">
        <v>102</v>
      </c>
      <c r="AH1" s="16" t="s">
        <v>102</v>
      </c>
      <c r="AI1" s="16" t="s">
        <v>102</v>
      </c>
      <c r="AJ1" s="16" t="s">
        <v>102</v>
      </c>
      <c r="AK1" s="16" t="s">
        <v>102</v>
      </c>
      <c r="AL1" s="16" t="s">
        <v>102</v>
      </c>
      <c r="AM1" s="16" t="s">
        <v>102</v>
      </c>
      <c r="AN1" s="16" t="s">
        <v>102</v>
      </c>
      <c r="AO1" s="16" t="s">
        <v>102</v>
      </c>
      <c r="AP1" s="16" t="s">
        <v>102</v>
      </c>
      <c r="AQ1" s="16" t="s">
        <v>102</v>
      </c>
      <c r="AR1" s="16" t="s">
        <v>102</v>
      </c>
      <c r="AS1" s="16" t="s">
        <v>102</v>
      </c>
      <c r="AT1" s="16" t="s">
        <v>102</v>
      </c>
      <c r="AU1" s="16" t="s">
        <v>102</v>
      </c>
      <c r="AV1" s="16" t="s">
        <v>102</v>
      </c>
      <c r="AW1" s="16" t="s">
        <v>102</v>
      </c>
      <c r="AX1" s="16" t="s">
        <v>102</v>
      </c>
      <c r="AY1" s="16" t="s">
        <v>102</v>
      </c>
      <c r="AZ1" s="16" t="s">
        <v>102</v>
      </c>
      <c r="BA1" s="16" t="s">
        <v>102</v>
      </c>
      <c r="BB1" s="16" t="s">
        <v>102</v>
      </c>
      <c r="BC1" s="16" t="s">
        <v>102</v>
      </c>
      <c r="BD1" s="16" t="s">
        <v>102</v>
      </c>
      <c r="BE1" s="16" t="s">
        <v>102</v>
      </c>
      <c r="BF1" s="16" t="s">
        <v>102</v>
      </c>
      <c r="BG1" s="16" t="s">
        <v>102</v>
      </c>
      <c r="BH1" s="16" t="s">
        <v>102</v>
      </c>
      <c r="BI1" s="16" t="s">
        <v>102</v>
      </c>
      <c r="BJ1" s="16" t="s">
        <v>102</v>
      </c>
      <c r="BK1" s="16" t="s">
        <v>102</v>
      </c>
      <c r="BL1" s="16" t="s">
        <v>102</v>
      </c>
      <c r="BM1" s="16" t="s">
        <v>102</v>
      </c>
      <c r="BN1" s="16" t="s">
        <v>102</v>
      </c>
      <c r="BO1" s="16" t="s">
        <v>102</v>
      </c>
      <c r="BP1" s="16" t="s">
        <v>102</v>
      </c>
      <c r="BQ1" s="16" t="s">
        <v>102</v>
      </c>
      <c r="BR1" s="16" t="s">
        <v>102</v>
      </c>
      <c r="BS1" s="16" t="s">
        <v>102</v>
      </c>
      <c r="BT1" s="16" t="s">
        <v>102</v>
      </c>
      <c r="BU1" s="16" t="s">
        <v>102</v>
      </c>
      <c r="BV1" s="16" t="s">
        <v>102</v>
      </c>
      <c r="BW1" s="16" t="s">
        <v>102</v>
      </c>
      <c r="BX1" s="16" t="s">
        <v>102</v>
      </c>
      <c r="BY1" s="16" t="s">
        <v>102</v>
      </c>
      <c r="BZ1" s="16" t="s">
        <v>102</v>
      </c>
      <c r="CA1" s="16" t="s">
        <v>102</v>
      </c>
    </row>
    <row r="2" spans="1:79" ht="51" x14ac:dyDescent="0.2">
      <c r="A2" s="16" t="s">
        <v>102</v>
      </c>
      <c r="B2" s="8" t="s">
        <v>101</v>
      </c>
      <c r="C2" s="16" t="s">
        <v>102</v>
      </c>
      <c r="D2" s="16" t="s">
        <v>102</v>
      </c>
      <c r="E2" s="16" t="s">
        <v>102</v>
      </c>
      <c r="F2" s="16" t="s">
        <v>102</v>
      </c>
      <c r="G2" s="16" t="s">
        <v>102</v>
      </c>
      <c r="H2" s="16" t="s">
        <v>102</v>
      </c>
      <c r="I2" s="16" t="s">
        <v>102</v>
      </c>
      <c r="J2" s="16" t="s">
        <v>102</v>
      </c>
      <c r="K2" s="16" t="s">
        <v>102</v>
      </c>
      <c r="L2" s="16" t="s">
        <v>102</v>
      </c>
      <c r="M2" s="16" t="s">
        <v>102</v>
      </c>
      <c r="N2" s="16" t="s">
        <v>102</v>
      </c>
      <c r="O2" s="16" t="s">
        <v>102</v>
      </c>
      <c r="P2" s="16" t="s">
        <v>102</v>
      </c>
      <c r="Q2" s="16" t="s">
        <v>102</v>
      </c>
      <c r="R2" s="16" t="s">
        <v>102</v>
      </c>
      <c r="S2" s="16" t="s">
        <v>102</v>
      </c>
      <c r="T2" s="16" t="s">
        <v>102</v>
      </c>
      <c r="U2" s="16" t="s">
        <v>102</v>
      </c>
      <c r="V2" s="16" t="s">
        <v>102</v>
      </c>
      <c r="W2" s="16" t="s">
        <v>102</v>
      </c>
      <c r="X2" s="16" t="s">
        <v>102</v>
      </c>
      <c r="Y2" s="16" t="s">
        <v>102</v>
      </c>
      <c r="Z2" s="16" t="s">
        <v>102</v>
      </c>
      <c r="AA2" s="16" t="s">
        <v>102</v>
      </c>
      <c r="AB2" s="16" t="s">
        <v>102</v>
      </c>
      <c r="AC2" s="16" t="s">
        <v>102</v>
      </c>
      <c r="AD2" s="16" t="s">
        <v>102</v>
      </c>
      <c r="AE2" s="16" t="s">
        <v>102</v>
      </c>
      <c r="AF2" s="16" t="s">
        <v>102</v>
      </c>
      <c r="AG2" s="16" t="s">
        <v>102</v>
      </c>
      <c r="AH2" s="16" t="s">
        <v>102</v>
      </c>
      <c r="AI2" s="16" t="s">
        <v>102</v>
      </c>
      <c r="AJ2" s="16" t="s">
        <v>102</v>
      </c>
      <c r="AK2" s="16" t="s">
        <v>102</v>
      </c>
      <c r="AL2" s="16" t="s">
        <v>102</v>
      </c>
      <c r="AM2" s="16" t="s">
        <v>102</v>
      </c>
      <c r="AN2" s="16" t="s">
        <v>102</v>
      </c>
      <c r="AO2" s="16" t="s">
        <v>102</v>
      </c>
      <c r="AP2" s="16" t="s">
        <v>102</v>
      </c>
      <c r="AQ2" s="16" t="s">
        <v>102</v>
      </c>
      <c r="AR2" s="16" t="s">
        <v>102</v>
      </c>
      <c r="AS2" s="16" t="s">
        <v>102</v>
      </c>
      <c r="AT2" s="16" t="s">
        <v>102</v>
      </c>
      <c r="AU2" s="16" t="s">
        <v>102</v>
      </c>
      <c r="AV2" s="16" t="s">
        <v>102</v>
      </c>
      <c r="AW2" s="16" t="s">
        <v>102</v>
      </c>
      <c r="AX2" s="16" t="s">
        <v>102</v>
      </c>
      <c r="AY2" s="16" t="s">
        <v>102</v>
      </c>
      <c r="AZ2" s="16" t="s">
        <v>102</v>
      </c>
      <c r="BA2" s="16" t="s">
        <v>102</v>
      </c>
      <c r="BB2" s="16" t="s">
        <v>102</v>
      </c>
      <c r="BC2" s="16" t="s">
        <v>102</v>
      </c>
      <c r="BD2" s="16" t="s">
        <v>102</v>
      </c>
      <c r="BE2" s="16" t="s">
        <v>102</v>
      </c>
      <c r="BF2" s="16" t="s">
        <v>102</v>
      </c>
      <c r="BG2" s="16" t="s">
        <v>102</v>
      </c>
      <c r="BH2" s="16" t="s">
        <v>102</v>
      </c>
      <c r="BI2" s="16" t="s">
        <v>102</v>
      </c>
      <c r="BJ2" s="16" t="s">
        <v>102</v>
      </c>
      <c r="BK2" s="16" t="s">
        <v>102</v>
      </c>
      <c r="BL2" s="16" t="s">
        <v>102</v>
      </c>
      <c r="BM2" s="16" t="s">
        <v>102</v>
      </c>
      <c r="BN2" s="16" t="s">
        <v>102</v>
      </c>
      <c r="BO2" s="16" t="s">
        <v>102</v>
      </c>
      <c r="BP2" s="16" t="s">
        <v>102</v>
      </c>
      <c r="BQ2" s="16" t="s">
        <v>102</v>
      </c>
      <c r="BR2" s="16" t="s">
        <v>102</v>
      </c>
      <c r="BS2" s="16" t="s">
        <v>102</v>
      </c>
      <c r="BT2" s="16" t="s">
        <v>102</v>
      </c>
      <c r="BU2" s="16" t="s">
        <v>102</v>
      </c>
      <c r="BV2" s="16" t="s">
        <v>102</v>
      </c>
      <c r="BW2" s="16" t="s">
        <v>102</v>
      </c>
      <c r="BX2" s="16" t="s">
        <v>102</v>
      </c>
      <c r="BY2" s="16" t="s">
        <v>102</v>
      </c>
      <c r="BZ2" s="16" t="s">
        <v>102</v>
      </c>
      <c r="CA2" s="16" t="s">
        <v>102</v>
      </c>
    </row>
    <row r="3" spans="1:79" ht="17" x14ac:dyDescent="0.2">
      <c r="A3" s="16" t="s">
        <v>102</v>
      </c>
      <c r="B3" s="8" t="s">
        <v>99</v>
      </c>
      <c r="C3" s="16" t="s">
        <v>102</v>
      </c>
      <c r="D3" s="16" t="s">
        <v>102</v>
      </c>
      <c r="E3" s="16" t="s">
        <v>102</v>
      </c>
      <c r="F3" s="16" t="s">
        <v>102</v>
      </c>
      <c r="G3" s="16" t="s">
        <v>102</v>
      </c>
      <c r="H3" s="16" t="s">
        <v>102</v>
      </c>
      <c r="I3" s="16" t="s">
        <v>102</v>
      </c>
      <c r="J3" s="16" t="s">
        <v>102</v>
      </c>
      <c r="K3" s="16" t="s">
        <v>102</v>
      </c>
      <c r="L3" s="16" t="s">
        <v>102</v>
      </c>
      <c r="M3" s="16" t="s">
        <v>102</v>
      </c>
      <c r="N3" s="16" t="s">
        <v>102</v>
      </c>
      <c r="O3" s="16" t="s">
        <v>102</v>
      </c>
      <c r="P3" s="16" t="s">
        <v>102</v>
      </c>
      <c r="Q3" s="16" t="s">
        <v>102</v>
      </c>
      <c r="R3" s="16" t="s">
        <v>102</v>
      </c>
      <c r="S3" s="16" t="s">
        <v>102</v>
      </c>
      <c r="T3" s="16" t="s">
        <v>102</v>
      </c>
      <c r="U3" s="16" t="s">
        <v>102</v>
      </c>
      <c r="V3" s="16" t="s">
        <v>102</v>
      </c>
      <c r="W3" s="16" t="s">
        <v>102</v>
      </c>
      <c r="X3" s="16" t="s">
        <v>102</v>
      </c>
      <c r="Y3" s="16" t="s">
        <v>102</v>
      </c>
      <c r="Z3" s="16" t="s">
        <v>102</v>
      </c>
      <c r="AA3" s="16" t="s">
        <v>102</v>
      </c>
      <c r="AB3" s="16" t="s">
        <v>102</v>
      </c>
      <c r="AC3" s="16" t="s">
        <v>102</v>
      </c>
      <c r="AD3" s="16" t="s">
        <v>102</v>
      </c>
      <c r="AE3" s="16" t="s">
        <v>102</v>
      </c>
      <c r="AF3" s="16" t="s">
        <v>102</v>
      </c>
      <c r="AG3" s="16" t="s">
        <v>102</v>
      </c>
      <c r="AH3" s="16" t="s">
        <v>102</v>
      </c>
      <c r="AI3" s="16" t="s">
        <v>102</v>
      </c>
      <c r="AJ3" s="16" t="s">
        <v>102</v>
      </c>
      <c r="AK3" s="16" t="s">
        <v>102</v>
      </c>
      <c r="AL3" s="16" t="s">
        <v>102</v>
      </c>
      <c r="AM3" s="16" t="s">
        <v>102</v>
      </c>
      <c r="AN3" s="16" t="s">
        <v>102</v>
      </c>
      <c r="AO3" s="16" t="s">
        <v>102</v>
      </c>
      <c r="AP3" s="16" t="s">
        <v>102</v>
      </c>
      <c r="AQ3" s="16" t="s">
        <v>102</v>
      </c>
      <c r="AR3" s="16" t="s">
        <v>102</v>
      </c>
      <c r="AS3" s="16" t="s">
        <v>102</v>
      </c>
      <c r="AT3" s="16" t="s">
        <v>102</v>
      </c>
      <c r="AU3" s="16" t="s">
        <v>102</v>
      </c>
      <c r="AV3" s="16" t="s">
        <v>102</v>
      </c>
      <c r="AW3" s="16" t="s">
        <v>102</v>
      </c>
      <c r="AX3" s="16" t="s">
        <v>102</v>
      </c>
      <c r="AY3" s="16" t="s">
        <v>102</v>
      </c>
      <c r="AZ3" s="16" t="s">
        <v>102</v>
      </c>
      <c r="BA3" s="16" t="s">
        <v>102</v>
      </c>
      <c r="BB3" s="16" t="s">
        <v>102</v>
      </c>
      <c r="BC3" s="16" t="s">
        <v>102</v>
      </c>
      <c r="BD3" s="16" t="s">
        <v>102</v>
      </c>
      <c r="BE3" s="16" t="s">
        <v>102</v>
      </c>
      <c r="BF3" s="16" t="s">
        <v>102</v>
      </c>
      <c r="BG3" s="16" t="s">
        <v>102</v>
      </c>
      <c r="BH3" s="16" t="s">
        <v>102</v>
      </c>
      <c r="BI3" s="16" t="s">
        <v>102</v>
      </c>
      <c r="BJ3" s="16" t="s">
        <v>102</v>
      </c>
      <c r="BK3" s="16" t="s">
        <v>102</v>
      </c>
      <c r="BL3" s="16" t="s">
        <v>102</v>
      </c>
      <c r="BM3" s="16" t="s">
        <v>102</v>
      </c>
      <c r="BN3" s="16" t="s">
        <v>102</v>
      </c>
      <c r="BO3" s="16" t="s">
        <v>102</v>
      </c>
      <c r="BP3" s="16" t="s">
        <v>102</v>
      </c>
      <c r="BQ3" s="16" t="s">
        <v>102</v>
      </c>
      <c r="BR3" s="16" t="s">
        <v>102</v>
      </c>
      <c r="BS3" s="16" t="s">
        <v>102</v>
      </c>
      <c r="BT3" s="16" t="s">
        <v>102</v>
      </c>
      <c r="BU3" s="16" t="s">
        <v>102</v>
      </c>
      <c r="BV3" s="16" t="s">
        <v>102</v>
      </c>
      <c r="BW3" s="16" t="s">
        <v>102</v>
      </c>
      <c r="BX3" s="16" t="s">
        <v>102</v>
      </c>
      <c r="BY3" s="16" t="s">
        <v>102</v>
      </c>
      <c r="BZ3" s="16" t="s">
        <v>102</v>
      </c>
      <c r="CA3" s="16" t="s">
        <v>102</v>
      </c>
    </row>
    <row r="4" spans="1:79" x14ac:dyDescent="0.2">
      <c r="A4" s="16" t="s">
        <v>102</v>
      </c>
      <c r="B4" s="16" t="s">
        <v>102</v>
      </c>
      <c r="C4" s="16" t="s">
        <v>102</v>
      </c>
      <c r="D4" s="16" t="s">
        <v>102</v>
      </c>
      <c r="E4" s="16" t="s">
        <v>102</v>
      </c>
      <c r="F4" s="16" t="s">
        <v>102</v>
      </c>
      <c r="G4" s="16" t="s">
        <v>102</v>
      </c>
      <c r="H4" s="16" t="s">
        <v>102</v>
      </c>
      <c r="I4" s="16" t="s">
        <v>102</v>
      </c>
      <c r="J4" s="16" t="s">
        <v>102</v>
      </c>
      <c r="K4" s="16" t="s">
        <v>102</v>
      </c>
      <c r="L4" s="16" t="s">
        <v>102</v>
      </c>
      <c r="M4" s="16" t="s">
        <v>102</v>
      </c>
      <c r="N4" s="16" t="s">
        <v>102</v>
      </c>
      <c r="O4" s="16" t="s">
        <v>102</v>
      </c>
      <c r="P4" s="16" t="s">
        <v>102</v>
      </c>
      <c r="Q4" s="16" t="s">
        <v>102</v>
      </c>
      <c r="R4" s="16" t="s">
        <v>102</v>
      </c>
      <c r="S4" s="16" t="s">
        <v>102</v>
      </c>
      <c r="T4" s="16" t="s">
        <v>102</v>
      </c>
      <c r="U4" s="16" t="s">
        <v>102</v>
      </c>
      <c r="V4" s="16" t="s">
        <v>102</v>
      </c>
      <c r="W4" s="16" t="s">
        <v>102</v>
      </c>
      <c r="X4" s="16" t="s">
        <v>102</v>
      </c>
      <c r="Y4" s="16" t="s">
        <v>102</v>
      </c>
      <c r="Z4" s="16" t="s">
        <v>102</v>
      </c>
      <c r="AA4" s="16" t="s">
        <v>102</v>
      </c>
      <c r="AB4" s="16" t="s">
        <v>102</v>
      </c>
      <c r="AC4" s="16" t="s">
        <v>102</v>
      </c>
      <c r="AD4" s="16" t="s">
        <v>102</v>
      </c>
      <c r="AE4" s="16" t="s">
        <v>102</v>
      </c>
      <c r="AF4" s="16" t="s">
        <v>102</v>
      </c>
      <c r="AG4" s="16" t="s">
        <v>102</v>
      </c>
      <c r="AH4" s="16" t="s">
        <v>102</v>
      </c>
      <c r="AI4" s="16" t="s">
        <v>102</v>
      </c>
      <c r="AJ4" s="16" t="s">
        <v>102</v>
      </c>
      <c r="AK4" s="16" t="s">
        <v>102</v>
      </c>
      <c r="AL4" s="16" t="s">
        <v>102</v>
      </c>
      <c r="AM4" s="16" t="s">
        <v>102</v>
      </c>
      <c r="AN4" s="16" t="s">
        <v>102</v>
      </c>
      <c r="AO4" s="16" t="s">
        <v>102</v>
      </c>
      <c r="AP4" s="16" t="s">
        <v>102</v>
      </c>
      <c r="AQ4" s="16" t="s">
        <v>102</v>
      </c>
      <c r="AR4" s="16" t="s">
        <v>102</v>
      </c>
      <c r="AS4" s="16" t="s">
        <v>102</v>
      </c>
      <c r="AT4" s="16" t="s">
        <v>102</v>
      </c>
      <c r="AU4" s="16" t="s">
        <v>102</v>
      </c>
      <c r="AV4" s="16" t="s">
        <v>102</v>
      </c>
      <c r="AW4" s="16" t="s">
        <v>102</v>
      </c>
      <c r="AX4" s="16" t="s">
        <v>102</v>
      </c>
      <c r="AY4" s="16" t="s">
        <v>102</v>
      </c>
      <c r="AZ4" s="16" t="s">
        <v>102</v>
      </c>
      <c r="BA4" s="16" t="s">
        <v>102</v>
      </c>
      <c r="BB4" s="16" t="s">
        <v>102</v>
      </c>
      <c r="BC4" s="16" t="s">
        <v>102</v>
      </c>
      <c r="BD4" s="16" t="s">
        <v>102</v>
      </c>
      <c r="BE4" s="16" t="s">
        <v>102</v>
      </c>
      <c r="BF4" s="16" t="s">
        <v>102</v>
      </c>
      <c r="BG4" s="16" t="s">
        <v>102</v>
      </c>
      <c r="BH4" s="16" t="s">
        <v>102</v>
      </c>
      <c r="BI4" s="16" t="s">
        <v>102</v>
      </c>
      <c r="BJ4" s="16" t="s">
        <v>102</v>
      </c>
      <c r="BK4" s="16" t="s">
        <v>102</v>
      </c>
      <c r="BL4" s="16" t="s">
        <v>102</v>
      </c>
      <c r="BM4" s="16" t="s">
        <v>102</v>
      </c>
      <c r="BN4" s="16" t="s">
        <v>102</v>
      </c>
      <c r="BO4" s="16" t="s">
        <v>102</v>
      </c>
      <c r="BP4" s="16" t="s">
        <v>102</v>
      </c>
      <c r="BQ4" s="16" t="s">
        <v>102</v>
      </c>
      <c r="BR4" s="16" t="s">
        <v>102</v>
      </c>
      <c r="BS4" s="16" t="s">
        <v>102</v>
      </c>
      <c r="BT4" s="16" t="s">
        <v>102</v>
      </c>
      <c r="BU4" s="16" t="s">
        <v>102</v>
      </c>
      <c r="BV4" s="16" t="s">
        <v>102</v>
      </c>
      <c r="BW4" s="16" t="s">
        <v>102</v>
      </c>
      <c r="BX4" s="16" t="s">
        <v>102</v>
      </c>
      <c r="BY4" s="16" t="s">
        <v>102</v>
      </c>
      <c r="BZ4" s="16" t="s">
        <v>102</v>
      </c>
      <c r="CA4" s="16" t="s">
        <v>102</v>
      </c>
    </row>
    <row r="5" spans="1:79" x14ac:dyDescent="0.2">
      <c r="A5" s="16" t="s">
        <v>102</v>
      </c>
      <c r="B5" s="16" t="s">
        <v>102</v>
      </c>
      <c r="C5" s="16" t="s">
        <v>102</v>
      </c>
      <c r="D5" s="16" t="s">
        <v>102</v>
      </c>
      <c r="E5" s="16" t="s">
        <v>102</v>
      </c>
      <c r="F5" s="16" t="s">
        <v>102</v>
      </c>
      <c r="G5" s="16" t="s">
        <v>102</v>
      </c>
      <c r="H5" s="16" t="s">
        <v>102</v>
      </c>
      <c r="I5" s="16" t="s">
        <v>102</v>
      </c>
      <c r="J5" s="16" t="s">
        <v>102</v>
      </c>
      <c r="K5" s="16" t="s">
        <v>102</v>
      </c>
      <c r="L5" s="16" t="s">
        <v>102</v>
      </c>
      <c r="M5" s="16" t="s">
        <v>102</v>
      </c>
      <c r="N5" s="16" t="s">
        <v>102</v>
      </c>
      <c r="O5" s="16" t="s">
        <v>102</v>
      </c>
      <c r="P5" s="16" t="s">
        <v>102</v>
      </c>
      <c r="Q5" s="16" t="s">
        <v>102</v>
      </c>
      <c r="R5" s="16" t="s">
        <v>102</v>
      </c>
      <c r="S5" s="16" t="s">
        <v>102</v>
      </c>
      <c r="T5" s="16" t="s">
        <v>102</v>
      </c>
      <c r="U5" s="16" t="s">
        <v>102</v>
      </c>
      <c r="V5" s="16" t="s">
        <v>102</v>
      </c>
      <c r="W5" s="16" t="s">
        <v>102</v>
      </c>
      <c r="X5" s="16" t="s">
        <v>102</v>
      </c>
      <c r="Y5" s="16" t="s">
        <v>102</v>
      </c>
      <c r="Z5" s="16" t="s">
        <v>102</v>
      </c>
      <c r="AA5" s="16" t="s">
        <v>102</v>
      </c>
      <c r="AB5" s="16" t="s">
        <v>102</v>
      </c>
      <c r="AC5" s="16" t="s">
        <v>102</v>
      </c>
      <c r="AD5" s="16" t="s">
        <v>102</v>
      </c>
      <c r="AE5" s="16" t="s">
        <v>102</v>
      </c>
      <c r="AF5" s="16" t="s">
        <v>102</v>
      </c>
      <c r="AG5" s="16" t="s">
        <v>102</v>
      </c>
      <c r="AH5" s="16" t="s">
        <v>102</v>
      </c>
      <c r="AI5" s="16" t="s">
        <v>102</v>
      </c>
      <c r="AJ5" s="16" t="s">
        <v>102</v>
      </c>
      <c r="AK5" s="16" t="s">
        <v>102</v>
      </c>
      <c r="AL5" s="16" t="s">
        <v>102</v>
      </c>
      <c r="AM5" s="16" t="s">
        <v>102</v>
      </c>
      <c r="AN5" s="16" t="s">
        <v>102</v>
      </c>
      <c r="AO5" s="16" t="s">
        <v>102</v>
      </c>
      <c r="AP5" s="16" t="s">
        <v>102</v>
      </c>
      <c r="AQ5" s="16" t="s">
        <v>102</v>
      </c>
      <c r="AR5" s="16" t="s">
        <v>102</v>
      </c>
      <c r="AS5" s="16" t="s">
        <v>102</v>
      </c>
      <c r="AT5" s="16" t="s">
        <v>102</v>
      </c>
      <c r="AU5" s="16" t="s">
        <v>102</v>
      </c>
      <c r="AV5" s="16" t="s">
        <v>102</v>
      </c>
      <c r="AW5" s="16" t="s">
        <v>102</v>
      </c>
      <c r="AX5" s="16" t="s">
        <v>102</v>
      </c>
      <c r="AY5" s="16" t="s">
        <v>102</v>
      </c>
      <c r="AZ5" s="16" t="s">
        <v>102</v>
      </c>
      <c r="BA5" s="16" t="s">
        <v>102</v>
      </c>
      <c r="BB5" s="16" t="s">
        <v>102</v>
      </c>
      <c r="BC5" s="16" t="s">
        <v>102</v>
      </c>
      <c r="BD5" s="16" t="s">
        <v>102</v>
      </c>
      <c r="BE5" s="16" t="s">
        <v>102</v>
      </c>
      <c r="BF5" s="16" t="s">
        <v>102</v>
      </c>
      <c r="BG5" s="16" t="s">
        <v>102</v>
      </c>
      <c r="BH5" s="16" t="s">
        <v>102</v>
      </c>
      <c r="BI5" s="16" t="s">
        <v>102</v>
      </c>
      <c r="BJ5" s="16" t="s">
        <v>102</v>
      </c>
      <c r="BK5" s="16" t="s">
        <v>102</v>
      </c>
      <c r="BL5" s="16" t="s">
        <v>102</v>
      </c>
      <c r="BM5" s="16" t="s">
        <v>102</v>
      </c>
      <c r="BN5" s="16" t="s">
        <v>102</v>
      </c>
      <c r="BO5" s="16" t="s">
        <v>102</v>
      </c>
      <c r="BP5" s="16" t="s">
        <v>102</v>
      </c>
      <c r="BQ5" s="16" t="s">
        <v>102</v>
      </c>
      <c r="BR5" s="16" t="s">
        <v>102</v>
      </c>
      <c r="BS5" s="16" t="s">
        <v>102</v>
      </c>
      <c r="BT5" s="16" t="s">
        <v>102</v>
      </c>
      <c r="BU5" s="16" t="s">
        <v>102</v>
      </c>
      <c r="BV5" s="16" t="s">
        <v>102</v>
      </c>
      <c r="BW5" s="16" t="s">
        <v>102</v>
      </c>
      <c r="BX5" s="16" t="s">
        <v>102</v>
      </c>
      <c r="BY5" s="16" t="s">
        <v>102</v>
      </c>
      <c r="BZ5" s="16" t="s">
        <v>102</v>
      </c>
      <c r="CA5" s="16" t="s">
        <v>102</v>
      </c>
    </row>
    <row r="6" spans="1:79" s="12" customFormat="1" x14ac:dyDescent="0.2">
      <c r="A6" s="12" t="s">
        <v>73</v>
      </c>
      <c r="B6" s="12" t="s">
        <v>0</v>
      </c>
      <c r="C6" s="12" t="s">
        <v>1</v>
      </c>
      <c r="D6" s="12" t="s">
        <v>2</v>
      </c>
      <c r="E6" s="12" t="s">
        <v>3</v>
      </c>
      <c r="F6" s="12" t="s">
        <v>100</v>
      </c>
      <c r="G6" s="12" t="s">
        <v>4</v>
      </c>
      <c r="H6" s="12" t="s">
        <v>5</v>
      </c>
      <c r="I6" s="12" t="s">
        <v>6</v>
      </c>
      <c r="J6" s="12" t="s">
        <v>7</v>
      </c>
      <c r="K6" s="12" t="s">
        <v>8</v>
      </c>
      <c r="L6" s="12" t="s">
        <v>9</v>
      </c>
      <c r="M6" s="12" t="s">
        <v>10</v>
      </c>
      <c r="N6" s="12" t="s">
        <v>11</v>
      </c>
      <c r="O6" s="12" t="s">
        <v>12</v>
      </c>
      <c r="P6" s="12" t="s">
        <v>13</v>
      </c>
      <c r="Q6" s="12" t="s">
        <v>14</v>
      </c>
      <c r="R6" s="12" t="s">
        <v>15</v>
      </c>
      <c r="S6" s="12" t="s">
        <v>16</v>
      </c>
      <c r="T6" s="12" t="s">
        <v>17</v>
      </c>
      <c r="U6" s="12" t="s">
        <v>18</v>
      </c>
      <c r="V6" s="12" t="s">
        <v>19</v>
      </c>
      <c r="W6" s="12" t="s">
        <v>20</v>
      </c>
      <c r="X6" s="12" t="s">
        <v>21</v>
      </c>
      <c r="Y6" s="12" t="s">
        <v>22</v>
      </c>
      <c r="Z6" s="12" t="s">
        <v>23</v>
      </c>
      <c r="AA6" s="12" t="s">
        <v>24</v>
      </c>
      <c r="AB6" s="12" t="s">
        <v>25</v>
      </c>
      <c r="AC6" s="12" t="s">
        <v>26</v>
      </c>
      <c r="AD6" s="12" t="s">
        <v>27</v>
      </c>
      <c r="AE6" s="12" t="s">
        <v>28</v>
      </c>
      <c r="AF6" s="12" t="s">
        <v>29</v>
      </c>
      <c r="AG6" s="12" t="s">
        <v>30</v>
      </c>
      <c r="AH6" s="12" t="s">
        <v>31</v>
      </c>
      <c r="AI6" s="12" t="s">
        <v>32</v>
      </c>
      <c r="AJ6" s="12" t="s">
        <v>33</v>
      </c>
      <c r="AK6" s="12" t="s">
        <v>34</v>
      </c>
      <c r="AL6" s="12" t="s">
        <v>35</v>
      </c>
      <c r="AM6" s="12" t="s">
        <v>36</v>
      </c>
      <c r="AN6" s="12" t="s">
        <v>37</v>
      </c>
      <c r="AO6" s="12" t="s">
        <v>38</v>
      </c>
      <c r="AP6" s="12" t="s">
        <v>39</v>
      </c>
      <c r="AQ6" s="12" t="s">
        <v>40</v>
      </c>
      <c r="AR6" s="12" t="s">
        <v>41</v>
      </c>
      <c r="AS6" s="12" t="s">
        <v>42</v>
      </c>
      <c r="AT6" s="12" t="s">
        <v>43</v>
      </c>
      <c r="AU6" s="12" t="s">
        <v>44</v>
      </c>
      <c r="AV6" s="12" t="s">
        <v>45</v>
      </c>
      <c r="AW6" s="12" t="s">
        <v>46</v>
      </c>
      <c r="AX6" s="12" t="s">
        <v>47</v>
      </c>
      <c r="AY6" s="12" t="s">
        <v>48</v>
      </c>
      <c r="AZ6" s="12" t="s">
        <v>49</v>
      </c>
      <c r="BA6" s="12" t="s">
        <v>50</v>
      </c>
      <c r="BB6" s="12" t="s">
        <v>51</v>
      </c>
      <c r="BC6" s="12" t="s">
        <v>52</v>
      </c>
      <c r="BD6" s="10" t="s">
        <v>74</v>
      </c>
      <c r="BE6" s="10" t="s">
        <v>75</v>
      </c>
      <c r="BF6" s="10" t="s">
        <v>76</v>
      </c>
      <c r="BG6" s="10" t="s">
        <v>77</v>
      </c>
      <c r="BH6" s="10" t="s">
        <v>78</v>
      </c>
      <c r="BI6" s="10" t="s">
        <v>79</v>
      </c>
      <c r="BJ6" s="11" t="s">
        <v>80</v>
      </c>
      <c r="BK6" s="11" t="s">
        <v>81</v>
      </c>
      <c r="BL6" s="11" t="s">
        <v>82</v>
      </c>
      <c r="BM6" s="11" t="s">
        <v>83</v>
      </c>
      <c r="BN6" s="11" t="s">
        <v>84</v>
      </c>
      <c r="BO6" s="11" t="s">
        <v>85</v>
      </c>
      <c r="BP6" s="11" t="s">
        <v>86</v>
      </c>
      <c r="BQ6" s="11" t="s">
        <v>87</v>
      </c>
      <c r="BR6" s="11" t="s">
        <v>88</v>
      </c>
      <c r="BS6" s="11" t="s">
        <v>89</v>
      </c>
      <c r="BT6" s="11" t="s">
        <v>90</v>
      </c>
      <c r="BU6" s="11" t="s">
        <v>91</v>
      </c>
      <c r="BV6" s="11" t="s">
        <v>92</v>
      </c>
      <c r="BW6" s="11" t="s">
        <v>93</v>
      </c>
      <c r="BX6" s="11" t="s">
        <v>94</v>
      </c>
      <c r="BY6" s="11" t="s">
        <v>95</v>
      </c>
      <c r="BZ6" s="11" t="s">
        <v>96</v>
      </c>
      <c r="CA6" s="11" t="s">
        <v>97</v>
      </c>
    </row>
    <row r="7" spans="1:79" s="9" customFormat="1" x14ac:dyDescent="0.2">
      <c r="A7" s="9" t="s">
        <v>68</v>
      </c>
      <c r="B7" s="9" t="s">
        <v>53</v>
      </c>
      <c r="C7" s="9">
        <v>-2308.914753</v>
      </c>
      <c r="D7" s="9">
        <v>4</v>
      </c>
      <c r="E7" s="9">
        <v>4625.8295049999997</v>
      </c>
      <c r="F7" s="9">
        <f>E7-4534.005312</f>
        <v>91.824192999999468</v>
      </c>
      <c r="G7" s="13">
        <v>6.3699999999999999E-21</v>
      </c>
      <c r="H7" s="9">
        <v>0.28945781300000001</v>
      </c>
      <c r="I7" s="9">
        <v>0.28945781300000001</v>
      </c>
      <c r="J7" s="17" t="s">
        <v>102</v>
      </c>
      <c r="K7" s="17" t="s">
        <v>102</v>
      </c>
      <c r="L7" s="17" t="s">
        <v>102</v>
      </c>
      <c r="M7" s="17" t="s">
        <v>102</v>
      </c>
      <c r="N7" s="17" t="s">
        <v>102</v>
      </c>
      <c r="O7" s="17" t="s">
        <v>102</v>
      </c>
      <c r="P7" s="9">
        <v>0.94710321399999997</v>
      </c>
      <c r="Q7" s="9">
        <v>0.94710321399999997</v>
      </c>
      <c r="R7" s="17" t="s">
        <v>102</v>
      </c>
      <c r="S7" s="17" t="s">
        <v>102</v>
      </c>
      <c r="T7" s="17" t="s">
        <v>102</v>
      </c>
      <c r="U7" s="17" t="s">
        <v>102</v>
      </c>
      <c r="V7" s="17" t="s">
        <v>102</v>
      </c>
      <c r="W7" s="17" t="s">
        <v>102</v>
      </c>
      <c r="X7" s="9">
        <v>4.8487340000000004E-3</v>
      </c>
      <c r="Y7" s="9">
        <v>4.0010376E-2</v>
      </c>
      <c r="Z7" s="17" t="s">
        <v>102</v>
      </c>
      <c r="AA7" s="17" t="s">
        <v>102</v>
      </c>
      <c r="AB7" s="17" t="s">
        <v>102</v>
      </c>
      <c r="AC7" s="17" t="s">
        <v>102</v>
      </c>
      <c r="AD7" s="17" t="s">
        <v>102</v>
      </c>
      <c r="AE7" s="17" t="s">
        <v>102</v>
      </c>
      <c r="AF7" s="17" t="s">
        <v>102</v>
      </c>
      <c r="AG7" s="17" t="s">
        <v>102</v>
      </c>
      <c r="AH7" s="17" t="s">
        <v>102</v>
      </c>
      <c r="AI7" s="17" t="s">
        <v>102</v>
      </c>
      <c r="AJ7" s="17" t="s">
        <v>102</v>
      </c>
      <c r="AK7" s="17" t="s">
        <v>102</v>
      </c>
      <c r="AL7" s="17" t="s">
        <v>102</v>
      </c>
      <c r="AM7" s="17" t="s">
        <v>102</v>
      </c>
      <c r="AN7" s="17" t="s">
        <v>102</v>
      </c>
      <c r="AO7" s="17" t="s">
        <v>102</v>
      </c>
      <c r="AP7" s="17" t="s">
        <v>102</v>
      </c>
      <c r="AQ7" s="17" t="s">
        <v>102</v>
      </c>
      <c r="AR7" s="17" t="s">
        <v>102</v>
      </c>
      <c r="AS7" s="17" t="s">
        <v>102</v>
      </c>
      <c r="AT7" s="17" t="s">
        <v>102</v>
      </c>
      <c r="AU7" s="17" t="s">
        <v>102</v>
      </c>
      <c r="AV7" s="17" t="s">
        <v>102</v>
      </c>
      <c r="AW7" s="17" t="s">
        <v>102</v>
      </c>
      <c r="AX7" s="17" t="s">
        <v>102</v>
      </c>
      <c r="AY7" s="17" t="s">
        <v>102</v>
      </c>
      <c r="AZ7" s="17" t="s">
        <v>102</v>
      </c>
      <c r="BA7" s="17" t="s">
        <v>102</v>
      </c>
      <c r="BB7" s="17" t="s">
        <v>102</v>
      </c>
      <c r="BC7" s="17" t="s">
        <v>102</v>
      </c>
      <c r="BD7" s="9">
        <f>H7/(1+P7)</f>
        <v>0.14866074428861789</v>
      </c>
      <c r="BE7" s="9">
        <f t="shared" ref="BE7" si="0">I7/(1+Q7)</f>
        <v>0.14866074428861789</v>
      </c>
      <c r="BF7" s="17" t="s">
        <v>102</v>
      </c>
      <c r="BG7" s="17" t="s">
        <v>102</v>
      </c>
      <c r="BH7" s="17" t="s">
        <v>102</v>
      </c>
      <c r="BI7" s="17" t="s">
        <v>102</v>
      </c>
      <c r="BJ7" s="17" t="s">
        <v>102</v>
      </c>
      <c r="BK7" s="17" t="s">
        <v>102</v>
      </c>
      <c r="BL7" s="9">
        <f>(P7*H7)/(1+P7)</f>
        <v>0.14079706871138212</v>
      </c>
      <c r="BM7" s="9">
        <f t="shared" ref="BM7" si="1">(Q7*I7)/(1+Q7)</f>
        <v>0.14079706871138212</v>
      </c>
      <c r="BN7" s="9" t="s">
        <v>102</v>
      </c>
      <c r="BO7" s="9" t="s">
        <v>102</v>
      </c>
      <c r="BP7" s="17" t="s">
        <v>102</v>
      </c>
      <c r="BQ7" s="17" t="s">
        <v>102</v>
      </c>
      <c r="BR7" s="17" t="s">
        <v>102</v>
      </c>
      <c r="BS7" s="17" t="s">
        <v>102</v>
      </c>
      <c r="BT7" s="9">
        <f>BD7-BL7</f>
        <v>7.8636755772357736E-3</v>
      </c>
      <c r="BU7" s="9">
        <f t="shared" ref="BU7" si="2">BE7-BM7</f>
        <v>7.8636755772357736E-3</v>
      </c>
      <c r="BV7" s="17" t="s">
        <v>102</v>
      </c>
      <c r="BW7" s="17" t="s">
        <v>102</v>
      </c>
      <c r="BX7" s="17" t="s">
        <v>102</v>
      </c>
      <c r="BY7" s="17" t="s">
        <v>102</v>
      </c>
      <c r="BZ7" s="17" t="s">
        <v>102</v>
      </c>
      <c r="CA7" s="17" t="s">
        <v>102</v>
      </c>
    </row>
    <row r="8" spans="1:79" x14ac:dyDescent="0.2">
      <c r="A8" t="s">
        <v>68</v>
      </c>
      <c r="B8" t="s">
        <v>54</v>
      </c>
      <c r="C8">
        <v>-2307.8950439999999</v>
      </c>
      <c r="D8">
        <v>6</v>
      </c>
      <c r="E8">
        <v>4627.7900879999997</v>
      </c>
      <c r="F8" s="14">
        <f t="shared" ref="F8:F21" si="3">E8-4534.005312</f>
        <v>93.784775999999511</v>
      </c>
      <c r="G8" s="1">
        <v>2.39E-21</v>
      </c>
      <c r="H8">
        <v>0.290236043</v>
      </c>
      <c r="I8">
        <v>0.28410284200000002</v>
      </c>
      <c r="J8" s="16" t="s">
        <v>102</v>
      </c>
      <c r="K8" s="16" t="s">
        <v>102</v>
      </c>
      <c r="L8" s="16" t="s">
        <v>102</v>
      </c>
      <c r="M8" s="16" t="s">
        <v>102</v>
      </c>
      <c r="N8" s="16" t="s">
        <v>102</v>
      </c>
      <c r="O8" s="16" t="s">
        <v>102</v>
      </c>
      <c r="P8">
        <v>0.96832712700000001</v>
      </c>
      <c r="Q8">
        <v>0.819867389</v>
      </c>
      <c r="R8" s="16" t="s">
        <v>102</v>
      </c>
      <c r="S8" s="16" t="s">
        <v>102</v>
      </c>
      <c r="T8" s="16" t="s">
        <v>102</v>
      </c>
      <c r="U8" s="16" t="s">
        <v>102</v>
      </c>
      <c r="V8" s="16" t="s">
        <v>102</v>
      </c>
      <c r="W8" s="16" t="s">
        <v>102</v>
      </c>
      <c r="X8">
        <v>4.0701620000000004E-3</v>
      </c>
      <c r="Y8">
        <v>4.8630608999999998E-2</v>
      </c>
      <c r="Z8" s="16" t="s">
        <v>102</v>
      </c>
      <c r="AA8" s="16" t="s">
        <v>102</v>
      </c>
      <c r="AB8" s="16" t="s">
        <v>102</v>
      </c>
      <c r="AC8" s="16" t="s">
        <v>102</v>
      </c>
      <c r="AD8" s="16" t="s">
        <v>102</v>
      </c>
      <c r="AE8" s="16" t="s">
        <v>102</v>
      </c>
      <c r="AF8" s="16" t="s">
        <v>102</v>
      </c>
      <c r="AG8" s="16" t="s">
        <v>102</v>
      </c>
      <c r="AH8" s="16" t="s">
        <v>102</v>
      </c>
      <c r="AI8" s="16" t="s">
        <v>102</v>
      </c>
      <c r="AJ8" s="16" t="s">
        <v>102</v>
      </c>
      <c r="AK8" s="16" t="s">
        <v>102</v>
      </c>
      <c r="AL8" s="16" t="s">
        <v>102</v>
      </c>
      <c r="AM8" s="16" t="s">
        <v>102</v>
      </c>
      <c r="AN8" s="16" t="s">
        <v>102</v>
      </c>
      <c r="AO8" s="16" t="s">
        <v>102</v>
      </c>
      <c r="AP8" s="16" t="s">
        <v>102</v>
      </c>
      <c r="AQ8" s="16" t="s">
        <v>102</v>
      </c>
      <c r="AR8" s="16" t="s">
        <v>102</v>
      </c>
      <c r="AS8" s="16" t="s">
        <v>102</v>
      </c>
      <c r="AT8" s="16" t="s">
        <v>102</v>
      </c>
      <c r="AU8" s="16" t="s">
        <v>102</v>
      </c>
      <c r="AV8" s="16" t="s">
        <v>102</v>
      </c>
      <c r="AW8" s="16" t="s">
        <v>102</v>
      </c>
      <c r="AX8" s="16" t="s">
        <v>102</v>
      </c>
      <c r="AY8" s="16" t="s">
        <v>102</v>
      </c>
      <c r="AZ8" s="16" t="s">
        <v>102</v>
      </c>
      <c r="BA8" s="16" t="s">
        <v>102</v>
      </c>
      <c r="BB8" s="16" t="s">
        <v>102</v>
      </c>
      <c r="BC8" s="16" t="s">
        <v>102</v>
      </c>
      <c r="BD8">
        <f t="shared" ref="BD8:BD71" si="4">H8/(1+P8)</f>
        <v>0.14745315401020737</v>
      </c>
      <c r="BE8">
        <f t="shared" ref="BE8:BE71" si="5">I8/(1+Q8)</f>
        <v>0.15611183744333804</v>
      </c>
      <c r="BF8" s="16" t="s">
        <v>102</v>
      </c>
      <c r="BG8" s="16" t="s">
        <v>102</v>
      </c>
      <c r="BH8" s="16" t="s">
        <v>102</v>
      </c>
      <c r="BI8" s="16" t="s">
        <v>102</v>
      </c>
      <c r="BJ8" s="16" t="s">
        <v>102</v>
      </c>
      <c r="BK8" s="16" t="s">
        <v>102</v>
      </c>
      <c r="BL8">
        <f t="shared" ref="BL8:BL71" si="6">(P8*H8)/(1+P8)</f>
        <v>0.14278288898979263</v>
      </c>
      <c r="BM8">
        <f t="shared" ref="BM8:BM71" si="7">(Q8*I8)/(1+Q8)</f>
        <v>0.12799100455666199</v>
      </c>
      <c r="BN8" t="s">
        <v>102</v>
      </c>
      <c r="BO8" t="s">
        <v>102</v>
      </c>
      <c r="BP8" s="16" t="s">
        <v>102</v>
      </c>
      <c r="BQ8" s="16" t="s">
        <v>102</v>
      </c>
      <c r="BR8" s="16" t="s">
        <v>102</v>
      </c>
      <c r="BS8" s="16" t="s">
        <v>102</v>
      </c>
      <c r="BT8">
        <f t="shared" ref="BT8:BT71" si="8">BD8-BL8</f>
        <v>4.6702650204147322E-3</v>
      </c>
      <c r="BU8">
        <f t="shared" ref="BU8:BU71" si="9">BE8-BM8</f>
        <v>2.812083288667605E-2</v>
      </c>
      <c r="BV8" s="16" t="s">
        <v>102</v>
      </c>
      <c r="BW8" s="16" t="s">
        <v>102</v>
      </c>
      <c r="BX8" s="16" t="s">
        <v>102</v>
      </c>
      <c r="BY8" s="16" t="s">
        <v>102</v>
      </c>
      <c r="BZ8" s="16" t="s">
        <v>102</v>
      </c>
      <c r="CA8" s="16" t="s">
        <v>102</v>
      </c>
    </row>
    <row r="9" spans="1:79" x14ac:dyDescent="0.2">
      <c r="A9" t="s">
        <v>68</v>
      </c>
      <c r="B9" t="s">
        <v>55</v>
      </c>
      <c r="C9">
        <v>-2301.1491179999998</v>
      </c>
      <c r="D9">
        <v>5</v>
      </c>
      <c r="E9">
        <v>4612.298237</v>
      </c>
      <c r="F9" s="14">
        <f t="shared" si="3"/>
        <v>78.292924999999741</v>
      </c>
      <c r="G9" s="1">
        <v>5.5299999999999998E-18</v>
      </c>
      <c r="H9">
        <v>6.4734628000000002E-2</v>
      </c>
      <c r="I9">
        <v>6.4734628000000002E-2</v>
      </c>
      <c r="J9">
        <v>0.45474195499999998</v>
      </c>
      <c r="K9">
        <v>0.45474195499999998</v>
      </c>
      <c r="L9" s="16" t="s">
        <v>102</v>
      </c>
      <c r="M9" s="16" t="s">
        <v>102</v>
      </c>
      <c r="N9" s="16" t="s">
        <v>102</v>
      </c>
      <c r="O9" s="16" t="s">
        <v>102</v>
      </c>
      <c r="P9">
        <v>0.69005901400000003</v>
      </c>
      <c r="Q9">
        <v>0.69005901400000003</v>
      </c>
      <c r="R9">
        <v>0.88267463000000002</v>
      </c>
      <c r="S9">
        <v>0.88267463000000002</v>
      </c>
      <c r="T9" s="16" t="s">
        <v>102</v>
      </c>
      <c r="U9" s="16" t="s">
        <v>102</v>
      </c>
      <c r="V9" s="16" t="s">
        <v>102</v>
      </c>
      <c r="W9" s="16" t="s">
        <v>102</v>
      </c>
      <c r="X9">
        <v>4.9830930000000001E-3</v>
      </c>
      <c r="Y9">
        <v>4.9830930000000001E-3</v>
      </c>
      <c r="Z9">
        <v>4.9830930000000001E-3</v>
      </c>
      <c r="AA9">
        <v>4.9830930000000001E-3</v>
      </c>
      <c r="AB9">
        <v>4.9830930000000001E-3</v>
      </c>
      <c r="AC9">
        <v>4.9830930000000001E-3</v>
      </c>
      <c r="AD9">
        <v>4.9830930000000001E-3</v>
      </c>
      <c r="AE9">
        <v>4.9830930000000001E-3</v>
      </c>
      <c r="AF9" s="16" t="s">
        <v>102</v>
      </c>
      <c r="AG9" s="16" t="s">
        <v>102</v>
      </c>
      <c r="AH9" s="16" t="s">
        <v>102</v>
      </c>
      <c r="AI9" s="16" t="s">
        <v>102</v>
      </c>
      <c r="AJ9" s="16" t="s">
        <v>102</v>
      </c>
      <c r="AK9" s="16" t="s">
        <v>102</v>
      </c>
      <c r="AL9" s="16" t="s">
        <v>102</v>
      </c>
      <c r="AM9" s="16" t="s">
        <v>102</v>
      </c>
      <c r="AN9" s="16" t="s">
        <v>102</v>
      </c>
      <c r="AO9" s="16" t="s">
        <v>102</v>
      </c>
      <c r="AP9" s="16" t="s">
        <v>102</v>
      </c>
      <c r="AQ9" s="16" t="s">
        <v>102</v>
      </c>
      <c r="AR9" s="16" t="s">
        <v>102</v>
      </c>
      <c r="AS9" s="16" t="s">
        <v>102</v>
      </c>
      <c r="AT9" s="16" t="s">
        <v>102</v>
      </c>
      <c r="AU9" s="16" t="s">
        <v>102</v>
      </c>
      <c r="AV9" s="16" t="s">
        <v>102</v>
      </c>
      <c r="AW9" s="16" t="s">
        <v>102</v>
      </c>
      <c r="AX9" s="16" t="s">
        <v>102</v>
      </c>
      <c r="AY9" s="16" t="s">
        <v>102</v>
      </c>
      <c r="AZ9" s="16" t="s">
        <v>102</v>
      </c>
      <c r="BA9" s="16" t="s">
        <v>102</v>
      </c>
      <c r="BB9" s="16" t="s">
        <v>102</v>
      </c>
      <c r="BC9" s="16" t="s">
        <v>102</v>
      </c>
      <c r="BD9">
        <f t="shared" si="4"/>
        <v>3.83031760806904E-2</v>
      </c>
      <c r="BE9">
        <f t="shared" si="5"/>
        <v>3.83031760806904E-2</v>
      </c>
      <c r="BF9">
        <f t="shared" ref="BF9:BF71" si="10">J9/(1+R9)</f>
        <v>0.24154038502128219</v>
      </c>
      <c r="BG9">
        <f t="shared" ref="BG9:BG71" si="11">K9/(1+S9)</f>
        <v>0.24154038502128219</v>
      </c>
      <c r="BH9" s="16" t="s">
        <v>102</v>
      </c>
      <c r="BI9" s="16" t="s">
        <v>102</v>
      </c>
      <c r="BJ9" s="16" t="s">
        <v>102</v>
      </c>
      <c r="BK9" s="16" t="s">
        <v>102</v>
      </c>
      <c r="BL9">
        <f t="shared" si="6"/>
        <v>2.6431451919309602E-2</v>
      </c>
      <c r="BM9">
        <f t="shared" si="7"/>
        <v>2.6431451919309602E-2</v>
      </c>
      <c r="BN9">
        <f t="shared" ref="BN9:BN71" si="12">(R9*J9)/(1+R9)</f>
        <v>0.21320156997871778</v>
      </c>
      <c r="BO9">
        <f t="shared" ref="BO9:BO71" si="13">(S9*K9)/(1+S9)</f>
        <v>0.21320156997871778</v>
      </c>
      <c r="BP9" s="16" t="s">
        <v>102</v>
      </c>
      <c r="BQ9" s="16" t="s">
        <v>102</v>
      </c>
      <c r="BR9" s="16" t="s">
        <v>102</v>
      </c>
      <c r="BS9" s="16" t="s">
        <v>102</v>
      </c>
      <c r="BT9">
        <f t="shared" si="8"/>
        <v>1.1871724161380798E-2</v>
      </c>
      <c r="BU9">
        <f t="shared" si="9"/>
        <v>1.1871724161380798E-2</v>
      </c>
      <c r="BV9">
        <f t="shared" ref="BV9:BV71" si="14">BF9-BN9</f>
        <v>2.8338815042564414E-2</v>
      </c>
      <c r="BW9">
        <f t="shared" ref="BW9:BW71" si="15">BG9-BO9</f>
        <v>2.8338815042564414E-2</v>
      </c>
      <c r="BX9" s="16" t="s">
        <v>102</v>
      </c>
      <c r="BY9" s="16" t="s">
        <v>102</v>
      </c>
      <c r="BZ9" s="16" t="s">
        <v>102</v>
      </c>
      <c r="CA9" s="16" t="s">
        <v>102</v>
      </c>
    </row>
    <row r="10" spans="1:79" x14ac:dyDescent="0.2">
      <c r="A10" t="s">
        <v>68</v>
      </c>
      <c r="B10" t="s">
        <v>56</v>
      </c>
      <c r="C10">
        <v>-2264.6613160000002</v>
      </c>
      <c r="D10">
        <v>13</v>
      </c>
      <c r="E10">
        <v>4555.3226329999998</v>
      </c>
      <c r="F10" s="14">
        <f t="shared" si="3"/>
        <v>21.317320999999538</v>
      </c>
      <c r="G10" s="1">
        <v>1.2999999999999999E-5</v>
      </c>
      <c r="H10">
        <v>5.5840875999999998E-2</v>
      </c>
      <c r="I10">
        <v>0.54904638400000005</v>
      </c>
      <c r="J10">
        <v>0.560127229</v>
      </c>
      <c r="K10">
        <v>0.32070227000000001</v>
      </c>
      <c r="L10" s="16" t="s">
        <v>102</v>
      </c>
      <c r="M10" s="16" t="s">
        <v>102</v>
      </c>
      <c r="N10" s="16" t="s">
        <v>102</v>
      </c>
      <c r="O10" s="16" t="s">
        <v>102</v>
      </c>
      <c r="P10">
        <v>0.42067299200000002</v>
      </c>
      <c r="Q10">
        <v>2.702020992</v>
      </c>
      <c r="R10">
        <v>0.96916727999999996</v>
      </c>
      <c r="S10">
        <v>0.75279958199999997</v>
      </c>
      <c r="T10" s="16" t="s">
        <v>102</v>
      </c>
      <c r="U10" s="16" t="s">
        <v>102</v>
      </c>
      <c r="V10" s="16" t="s">
        <v>102</v>
      </c>
      <c r="W10" s="16" t="s">
        <v>102</v>
      </c>
      <c r="X10">
        <v>5.9159257E-2</v>
      </c>
      <c r="Y10">
        <v>0.38598037400000001</v>
      </c>
      <c r="Z10">
        <v>1.1528949999999999E-3</v>
      </c>
      <c r="AA10">
        <v>3.6434379000000003E-2</v>
      </c>
      <c r="AB10">
        <v>1.4453397999999999E-2</v>
      </c>
      <c r="AC10">
        <v>1.4453397999999999E-2</v>
      </c>
      <c r="AD10">
        <v>1.4453397999999999E-2</v>
      </c>
      <c r="AE10">
        <v>1.4453397999999999E-2</v>
      </c>
      <c r="AF10" s="16" t="s">
        <v>102</v>
      </c>
      <c r="AG10" s="16" t="s">
        <v>102</v>
      </c>
      <c r="AH10" s="16" t="s">
        <v>102</v>
      </c>
      <c r="AI10" s="16" t="s">
        <v>102</v>
      </c>
      <c r="AJ10" s="16" t="s">
        <v>102</v>
      </c>
      <c r="AK10" s="16" t="s">
        <v>102</v>
      </c>
      <c r="AL10" s="16" t="s">
        <v>102</v>
      </c>
      <c r="AM10" s="16" t="s">
        <v>102</v>
      </c>
      <c r="AN10" s="16" t="s">
        <v>102</v>
      </c>
      <c r="AO10" s="16" t="s">
        <v>102</v>
      </c>
      <c r="AP10" s="16" t="s">
        <v>102</v>
      </c>
      <c r="AQ10" s="16" t="s">
        <v>102</v>
      </c>
      <c r="AR10" s="16" t="s">
        <v>102</v>
      </c>
      <c r="AS10" s="16" t="s">
        <v>102</v>
      </c>
      <c r="AT10" s="16" t="s">
        <v>102</v>
      </c>
      <c r="AU10" s="16" t="s">
        <v>102</v>
      </c>
      <c r="AV10" s="16" t="s">
        <v>102</v>
      </c>
      <c r="AW10" s="16" t="s">
        <v>102</v>
      </c>
      <c r="AX10" s="16" t="s">
        <v>102</v>
      </c>
      <c r="AY10" s="16" t="s">
        <v>102</v>
      </c>
      <c r="AZ10" s="16" t="s">
        <v>102</v>
      </c>
      <c r="BA10" s="16" t="s">
        <v>102</v>
      </c>
      <c r="BB10" s="16" t="s">
        <v>102</v>
      </c>
      <c r="BC10" s="16" t="s">
        <v>102</v>
      </c>
      <c r="BD10">
        <f t="shared" si="4"/>
        <v>3.9305931987478789E-2</v>
      </c>
      <c r="BE10">
        <f t="shared" si="5"/>
        <v>0.14830990563977872</v>
      </c>
      <c r="BF10">
        <f t="shared" si="10"/>
        <v>0.28444877928298706</v>
      </c>
      <c r="BG10">
        <f t="shared" si="11"/>
        <v>0.18296573852103989</v>
      </c>
      <c r="BH10" s="16" t="s">
        <v>102</v>
      </c>
      <c r="BI10" s="16" t="s">
        <v>102</v>
      </c>
      <c r="BJ10" s="16" t="s">
        <v>102</v>
      </c>
      <c r="BK10" s="16" t="s">
        <v>102</v>
      </c>
      <c r="BL10">
        <f t="shared" si="6"/>
        <v>1.6534944012521209E-2</v>
      </c>
      <c r="BM10">
        <f t="shared" si="7"/>
        <v>0.40073647836022136</v>
      </c>
      <c r="BN10">
        <f t="shared" si="12"/>
        <v>0.27567844971701294</v>
      </c>
      <c r="BO10">
        <f t="shared" si="13"/>
        <v>0.13773653147896012</v>
      </c>
      <c r="BP10" s="16" t="s">
        <v>102</v>
      </c>
      <c r="BQ10" s="16" t="s">
        <v>102</v>
      </c>
      <c r="BR10" s="16" t="s">
        <v>102</v>
      </c>
      <c r="BS10" s="16" t="s">
        <v>102</v>
      </c>
      <c r="BT10">
        <f t="shared" si="8"/>
        <v>2.2770987974957579E-2</v>
      </c>
      <c r="BU10">
        <f t="shared" si="9"/>
        <v>-0.25242657272044267</v>
      </c>
      <c r="BV10">
        <f t="shared" si="14"/>
        <v>8.7703295659741221E-3</v>
      </c>
      <c r="BW10">
        <f t="shared" si="15"/>
        <v>4.5229207042079778E-2</v>
      </c>
      <c r="BX10" s="16" t="s">
        <v>102</v>
      </c>
      <c r="BY10" s="16" t="s">
        <v>102</v>
      </c>
      <c r="BZ10" s="16" t="s">
        <v>102</v>
      </c>
      <c r="CA10" s="16" t="s">
        <v>102</v>
      </c>
    </row>
    <row r="11" spans="1:79" x14ac:dyDescent="0.2">
      <c r="A11" t="s">
        <v>68</v>
      </c>
      <c r="B11" t="s">
        <v>57</v>
      </c>
      <c r="C11">
        <v>-2263.3226530000002</v>
      </c>
      <c r="D11">
        <v>10</v>
      </c>
      <c r="E11">
        <v>4546.6453060000003</v>
      </c>
      <c r="F11" s="14">
        <f t="shared" si="3"/>
        <v>12.639994000000115</v>
      </c>
      <c r="G11">
        <v>9.9736599999999996E-4</v>
      </c>
      <c r="H11">
        <v>7.8379957E-2</v>
      </c>
      <c r="I11">
        <v>8.4720569999999995E-2</v>
      </c>
      <c r="J11">
        <v>0.51534519400000001</v>
      </c>
      <c r="K11">
        <v>0.58592037600000002</v>
      </c>
      <c r="L11" s="16" t="s">
        <v>102</v>
      </c>
      <c r="M11" s="16" t="s">
        <v>102</v>
      </c>
      <c r="N11" s="16" t="s">
        <v>102</v>
      </c>
      <c r="O11" s="16" t="s">
        <v>102</v>
      </c>
      <c r="P11">
        <v>0.94690374600000005</v>
      </c>
      <c r="Q11">
        <v>0.94690374600000005</v>
      </c>
      <c r="R11">
        <v>0.94690374600000005</v>
      </c>
      <c r="S11">
        <v>0.94690374600000005</v>
      </c>
      <c r="T11" s="16" t="s">
        <v>102</v>
      </c>
      <c r="U11" s="16" t="s">
        <v>102</v>
      </c>
      <c r="V11" s="16" t="s">
        <v>102</v>
      </c>
      <c r="W11" s="16" t="s">
        <v>102</v>
      </c>
      <c r="X11">
        <v>1.2548839999999999E-3</v>
      </c>
      <c r="Y11">
        <v>1.0091529E-2</v>
      </c>
      <c r="Z11">
        <v>8.2433869999999996E-3</v>
      </c>
      <c r="AA11">
        <v>6.5305118999999995E-2</v>
      </c>
      <c r="AB11">
        <v>1.6044033999999999E-2</v>
      </c>
      <c r="AC11">
        <v>1.6044033999999999E-2</v>
      </c>
      <c r="AD11">
        <v>1.6044033999999999E-2</v>
      </c>
      <c r="AE11">
        <v>1.6044033999999999E-2</v>
      </c>
      <c r="AF11" s="16" t="s">
        <v>102</v>
      </c>
      <c r="AG11" s="16" t="s">
        <v>102</v>
      </c>
      <c r="AH11" s="16" t="s">
        <v>102</v>
      </c>
      <c r="AI11" s="16" t="s">
        <v>102</v>
      </c>
      <c r="AJ11" s="16" t="s">
        <v>102</v>
      </c>
      <c r="AK11" s="16" t="s">
        <v>102</v>
      </c>
      <c r="AL11" s="16" t="s">
        <v>102</v>
      </c>
      <c r="AM11" s="16" t="s">
        <v>102</v>
      </c>
      <c r="AN11" s="16" t="s">
        <v>102</v>
      </c>
      <c r="AO11" s="16" t="s">
        <v>102</v>
      </c>
      <c r="AP11" s="16" t="s">
        <v>102</v>
      </c>
      <c r="AQ11" s="16" t="s">
        <v>102</v>
      </c>
      <c r="AR11" s="16" t="s">
        <v>102</v>
      </c>
      <c r="AS11" s="16" t="s">
        <v>102</v>
      </c>
      <c r="AT11" s="16" t="s">
        <v>102</v>
      </c>
      <c r="AU11" s="16" t="s">
        <v>102</v>
      </c>
      <c r="AV11" s="16" t="s">
        <v>102</v>
      </c>
      <c r="AW11" s="16" t="s">
        <v>102</v>
      </c>
      <c r="AX11" s="16" t="s">
        <v>102</v>
      </c>
      <c r="AY11" s="16" t="s">
        <v>102</v>
      </c>
      <c r="AZ11" s="16" t="s">
        <v>102</v>
      </c>
      <c r="BA11" s="16" t="s">
        <v>102</v>
      </c>
      <c r="BB11" s="16" t="s">
        <v>102</v>
      </c>
      <c r="BC11" s="16" t="s">
        <v>102</v>
      </c>
      <c r="BD11">
        <f t="shared" si="4"/>
        <v>4.0258773532607914E-2</v>
      </c>
      <c r="BE11">
        <f t="shared" si="5"/>
        <v>4.3515541111912776E-2</v>
      </c>
      <c r="BF11">
        <f t="shared" si="10"/>
        <v>0.26469988311379006</v>
      </c>
      <c r="BG11">
        <f t="shared" si="11"/>
        <v>0.30094984264311958</v>
      </c>
      <c r="BH11" s="16" t="s">
        <v>102</v>
      </c>
      <c r="BI11" s="16" t="s">
        <v>102</v>
      </c>
      <c r="BJ11" s="16" t="s">
        <v>102</v>
      </c>
      <c r="BK11" s="16" t="s">
        <v>102</v>
      </c>
      <c r="BL11">
        <f t="shared" si="6"/>
        <v>3.8121183467392086E-2</v>
      </c>
      <c r="BM11">
        <f t="shared" si="7"/>
        <v>4.120502888808722E-2</v>
      </c>
      <c r="BN11">
        <f t="shared" si="12"/>
        <v>0.25064531088620995</v>
      </c>
      <c r="BO11">
        <f t="shared" si="13"/>
        <v>0.2849705333568805</v>
      </c>
      <c r="BP11" s="16" t="s">
        <v>102</v>
      </c>
      <c r="BQ11" s="16" t="s">
        <v>102</v>
      </c>
      <c r="BR11" s="16" t="s">
        <v>102</v>
      </c>
      <c r="BS11" s="16" t="s">
        <v>102</v>
      </c>
      <c r="BT11">
        <f t="shared" si="8"/>
        <v>2.1375900652158275E-3</v>
      </c>
      <c r="BU11">
        <f t="shared" si="9"/>
        <v>2.310512223825556E-3</v>
      </c>
      <c r="BV11">
        <f t="shared" si="14"/>
        <v>1.4054572227580109E-2</v>
      </c>
      <c r="BW11">
        <f t="shared" si="15"/>
        <v>1.5979309286239085E-2</v>
      </c>
      <c r="BX11" s="16" t="s">
        <v>102</v>
      </c>
      <c r="BY11" s="16" t="s">
        <v>102</v>
      </c>
      <c r="BZ11" s="16" t="s">
        <v>102</v>
      </c>
      <c r="CA11" s="16" t="s">
        <v>102</v>
      </c>
    </row>
    <row r="12" spans="1:79" x14ac:dyDescent="0.2">
      <c r="A12" t="s">
        <v>68</v>
      </c>
      <c r="B12" t="s">
        <v>58</v>
      </c>
      <c r="C12">
        <v>-2265.303707</v>
      </c>
      <c r="D12">
        <v>11</v>
      </c>
      <c r="E12">
        <v>4552.6074140000001</v>
      </c>
      <c r="F12" s="14">
        <f t="shared" si="3"/>
        <v>18.602101999999832</v>
      </c>
      <c r="G12" s="1">
        <v>5.0599999999999997E-5</v>
      </c>
      <c r="H12">
        <v>8.3403027000000005E-2</v>
      </c>
      <c r="I12">
        <v>5.7313021999999998E-2</v>
      </c>
      <c r="J12">
        <v>0.54003723699999995</v>
      </c>
      <c r="K12">
        <v>0.45998776899999999</v>
      </c>
      <c r="L12" s="16" t="s">
        <v>102</v>
      </c>
      <c r="M12" s="16" t="s">
        <v>102</v>
      </c>
      <c r="N12" s="16" t="s">
        <v>102</v>
      </c>
      <c r="O12" s="16" t="s">
        <v>102</v>
      </c>
      <c r="P12">
        <v>1.0245970310000001</v>
      </c>
      <c r="Q12">
        <v>1.2652828599999999</v>
      </c>
      <c r="R12">
        <v>0.96194470200000004</v>
      </c>
      <c r="S12">
        <v>0.85509080100000001</v>
      </c>
      <c r="T12" s="16" t="s">
        <v>102</v>
      </c>
      <c r="U12" s="16" t="s">
        <v>102</v>
      </c>
      <c r="V12" s="16" t="s">
        <v>102</v>
      </c>
      <c r="W12" s="16" t="s">
        <v>102</v>
      </c>
      <c r="X12">
        <v>4.3861259999999997E-3</v>
      </c>
      <c r="Y12">
        <v>4.6624762E-2</v>
      </c>
      <c r="Z12">
        <v>4.3861259999999997E-3</v>
      </c>
      <c r="AA12">
        <v>4.6624762E-2</v>
      </c>
      <c r="AB12">
        <v>1.5374690999999999E-2</v>
      </c>
      <c r="AC12">
        <v>1.5374690999999999E-2</v>
      </c>
      <c r="AD12">
        <v>1.5374690999999999E-2</v>
      </c>
      <c r="AE12">
        <v>1.5374690999999999E-2</v>
      </c>
      <c r="AF12" s="16" t="s">
        <v>102</v>
      </c>
      <c r="AG12" s="16" t="s">
        <v>102</v>
      </c>
      <c r="AH12" s="16" t="s">
        <v>102</v>
      </c>
      <c r="AI12" s="16" t="s">
        <v>102</v>
      </c>
      <c r="AJ12" s="16" t="s">
        <v>102</v>
      </c>
      <c r="AK12" s="16" t="s">
        <v>102</v>
      </c>
      <c r="AL12" s="16" t="s">
        <v>102</v>
      </c>
      <c r="AM12" s="16" t="s">
        <v>102</v>
      </c>
      <c r="AN12" s="16" t="s">
        <v>102</v>
      </c>
      <c r="AO12" s="16" t="s">
        <v>102</v>
      </c>
      <c r="AP12" s="16" t="s">
        <v>102</v>
      </c>
      <c r="AQ12" s="16" t="s">
        <v>102</v>
      </c>
      <c r="AR12" s="16" t="s">
        <v>102</v>
      </c>
      <c r="AS12" s="16" t="s">
        <v>102</v>
      </c>
      <c r="AT12" s="16" t="s">
        <v>102</v>
      </c>
      <c r="AU12" s="16" t="s">
        <v>102</v>
      </c>
      <c r="AV12" s="16" t="s">
        <v>102</v>
      </c>
      <c r="AW12" s="16" t="s">
        <v>102</v>
      </c>
      <c r="AX12" s="16" t="s">
        <v>102</v>
      </c>
      <c r="AY12" s="16" t="s">
        <v>102</v>
      </c>
      <c r="AZ12" s="16" t="s">
        <v>102</v>
      </c>
      <c r="BA12" s="16" t="s">
        <v>102</v>
      </c>
      <c r="BB12" s="16" t="s">
        <v>102</v>
      </c>
      <c r="BC12" s="16" t="s">
        <v>102</v>
      </c>
      <c r="BD12">
        <f t="shared" si="4"/>
        <v>4.1194877658595169E-2</v>
      </c>
      <c r="BE12">
        <f t="shared" si="5"/>
        <v>2.5300602857163717E-2</v>
      </c>
      <c r="BF12">
        <f t="shared" si="10"/>
        <v>0.27525609485807001</v>
      </c>
      <c r="BG12">
        <f t="shared" si="11"/>
        <v>0.24795970566618103</v>
      </c>
      <c r="BH12" s="16" t="s">
        <v>102</v>
      </c>
      <c r="BI12" s="16" t="s">
        <v>102</v>
      </c>
      <c r="BJ12" s="16" t="s">
        <v>102</v>
      </c>
      <c r="BK12" s="16" t="s">
        <v>102</v>
      </c>
      <c r="BL12">
        <f t="shared" si="6"/>
        <v>4.2208149341404842E-2</v>
      </c>
      <c r="BM12">
        <f t="shared" si="7"/>
        <v>3.2012419142836278E-2</v>
      </c>
      <c r="BN12">
        <f t="shared" si="12"/>
        <v>0.26478114214192994</v>
      </c>
      <c r="BO12">
        <f t="shared" si="13"/>
        <v>0.21202806333381896</v>
      </c>
      <c r="BP12" s="16" t="s">
        <v>102</v>
      </c>
      <c r="BQ12" s="16" t="s">
        <v>102</v>
      </c>
      <c r="BR12" s="16" t="s">
        <v>102</v>
      </c>
      <c r="BS12" s="16" t="s">
        <v>102</v>
      </c>
      <c r="BT12">
        <f t="shared" si="8"/>
        <v>-1.013271682809673E-3</v>
      </c>
      <c r="BU12">
        <f t="shared" si="9"/>
        <v>-6.7118162856725609E-3</v>
      </c>
      <c r="BV12">
        <f t="shared" si="14"/>
        <v>1.0474952716140074E-2</v>
      </c>
      <c r="BW12">
        <f t="shared" si="15"/>
        <v>3.5931642332362068E-2</v>
      </c>
      <c r="BX12" s="16" t="s">
        <v>102</v>
      </c>
      <c r="BY12" s="16" t="s">
        <v>102</v>
      </c>
      <c r="BZ12" s="16" t="s">
        <v>102</v>
      </c>
      <c r="CA12" s="16" t="s">
        <v>102</v>
      </c>
    </row>
    <row r="13" spans="1:79" x14ac:dyDescent="0.2">
      <c r="A13" t="s">
        <v>68</v>
      </c>
      <c r="B13" t="s">
        <v>59</v>
      </c>
      <c r="C13">
        <v>-2271.9181490000001</v>
      </c>
      <c r="D13">
        <v>9</v>
      </c>
      <c r="E13">
        <v>4561.8362969999998</v>
      </c>
      <c r="F13" s="14">
        <f t="shared" si="3"/>
        <v>27.8309849999996</v>
      </c>
      <c r="G13" s="1">
        <v>5.0100000000000005E-7</v>
      </c>
      <c r="H13">
        <v>7.3406312000000001E-2</v>
      </c>
      <c r="I13">
        <v>0.97370525600000002</v>
      </c>
      <c r="J13">
        <v>0.51446287000000002</v>
      </c>
      <c r="K13">
        <v>0.15810728099999999</v>
      </c>
      <c r="L13" s="16" t="s">
        <v>102</v>
      </c>
      <c r="M13" s="16" t="s">
        <v>102</v>
      </c>
      <c r="N13" s="16" t="s">
        <v>102</v>
      </c>
      <c r="O13" s="16" t="s">
        <v>102</v>
      </c>
      <c r="P13">
        <v>0.69623366099999995</v>
      </c>
      <c r="Q13">
        <v>1.0571063979999999</v>
      </c>
      <c r="R13">
        <v>0.91353716699999998</v>
      </c>
      <c r="S13">
        <v>3</v>
      </c>
      <c r="T13" s="16" t="s">
        <v>102</v>
      </c>
      <c r="U13" s="16" t="s">
        <v>102</v>
      </c>
      <c r="V13" s="16" t="s">
        <v>102</v>
      </c>
      <c r="W13" s="16" t="s">
        <v>102</v>
      </c>
      <c r="X13">
        <v>1.2744568E-2</v>
      </c>
      <c r="Y13">
        <v>1.2744568E-2</v>
      </c>
      <c r="Z13">
        <v>1.2744568E-2</v>
      </c>
      <c r="AA13">
        <v>1.2744568E-2</v>
      </c>
      <c r="AB13">
        <v>1.2744568E-2</v>
      </c>
      <c r="AC13">
        <v>1.2744568E-2</v>
      </c>
      <c r="AD13">
        <v>1.2744568E-2</v>
      </c>
      <c r="AE13">
        <v>1.2744568E-2</v>
      </c>
      <c r="AF13" s="16" t="s">
        <v>102</v>
      </c>
      <c r="AG13" s="16" t="s">
        <v>102</v>
      </c>
      <c r="AH13" s="16" t="s">
        <v>102</v>
      </c>
      <c r="AI13" s="16" t="s">
        <v>102</v>
      </c>
      <c r="AJ13" s="16" t="s">
        <v>102</v>
      </c>
      <c r="AK13" s="16" t="s">
        <v>102</v>
      </c>
      <c r="AL13" s="16" t="s">
        <v>102</v>
      </c>
      <c r="AM13" s="16" t="s">
        <v>102</v>
      </c>
      <c r="AN13" s="16" t="s">
        <v>102</v>
      </c>
      <c r="AO13" s="16" t="s">
        <v>102</v>
      </c>
      <c r="AP13" s="16" t="s">
        <v>102</v>
      </c>
      <c r="AQ13" s="16" t="s">
        <v>102</v>
      </c>
      <c r="AR13" s="16" t="s">
        <v>102</v>
      </c>
      <c r="AS13" s="16" t="s">
        <v>102</v>
      </c>
      <c r="AT13" s="16" t="s">
        <v>102</v>
      </c>
      <c r="AU13" s="16" t="s">
        <v>102</v>
      </c>
      <c r="AV13" s="16" t="s">
        <v>102</v>
      </c>
      <c r="AW13" s="16" t="s">
        <v>102</v>
      </c>
      <c r="AX13" s="16" t="s">
        <v>102</v>
      </c>
      <c r="AY13" s="16" t="s">
        <v>102</v>
      </c>
      <c r="AZ13" s="16" t="s">
        <v>102</v>
      </c>
      <c r="BA13" s="16" t="s">
        <v>102</v>
      </c>
      <c r="BB13" s="16" t="s">
        <v>102</v>
      </c>
      <c r="BC13" s="16" t="s">
        <v>102</v>
      </c>
      <c r="BD13">
        <f t="shared" si="4"/>
        <v>4.3276061363340675E-2</v>
      </c>
      <c r="BE13">
        <f t="shared" si="5"/>
        <v>0.47333733293847835</v>
      </c>
      <c r="BF13">
        <f t="shared" si="10"/>
        <v>0.2688543911621864</v>
      </c>
      <c r="BG13">
        <f t="shared" si="11"/>
        <v>3.9526820249999997E-2</v>
      </c>
      <c r="BH13" s="16" t="s">
        <v>102</v>
      </c>
      <c r="BI13" s="16" t="s">
        <v>102</v>
      </c>
      <c r="BJ13" s="16" t="s">
        <v>102</v>
      </c>
      <c r="BK13" s="16" t="s">
        <v>102</v>
      </c>
      <c r="BL13">
        <f t="shared" si="6"/>
        <v>3.0130250636659327E-2</v>
      </c>
      <c r="BM13">
        <f t="shared" si="7"/>
        <v>0.50036792306152167</v>
      </c>
      <c r="BN13">
        <f t="shared" si="12"/>
        <v>0.24560847883781362</v>
      </c>
      <c r="BO13">
        <f t="shared" si="13"/>
        <v>0.11858046074999999</v>
      </c>
      <c r="BP13" s="16" t="s">
        <v>102</v>
      </c>
      <c r="BQ13" s="16" t="s">
        <v>102</v>
      </c>
      <c r="BR13" s="16" t="s">
        <v>102</v>
      </c>
      <c r="BS13" s="16" t="s">
        <v>102</v>
      </c>
      <c r="BT13">
        <f t="shared" si="8"/>
        <v>1.3145810726681348E-2</v>
      </c>
      <c r="BU13">
        <f t="shared" si="9"/>
        <v>-2.7030590123043319E-2</v>
      </c>
      <c r="BV13">
        <f t="shared" si="14"/>
        <v>2.3245912324372786E-2</v>
      </c>
      <c r="BW13">
        <f t="shared" si="15"/>
        <v>-7.9053640499999994E-2</v>
      </c>
      <c r="BX13" s="16" t="s">
        <v>102</v>
      </c>
      <c r="BY13" s="16" t="s">
        <v>102</v>
      </c>
      <c r="BZ13" s="16" t="s">
        <v>102</v>
      </c>
      <c r="CA13" s="16" t="s">
        <v>102</v>
      </c>
    </row>
    <row r="14" spans="1:79" x14ac:dyDescent="0.2">
      <c r="A14" t="s">
        <v>68</v>
      </c>
      <c r="B14" t="s">
        <v>60</v>
      </c>
      <c r="C14">
        <v>-2267.8093509999999</v>
      </c>
      <c r="D14">
        <v>8</v>
      </c>
      <c r="E14">
        <v>4551.6187019999998</v>
      </c>
      <c r="F14" s="14">
        <f t="shared" si="3"/>
        <v>17.613389999999526</v>
      </c>
      <c r="G14" s="1">
        <v>8.2999999999999998E-5</v>
      </c>
      <c r="H14">
        <v>0.55041329299999997</v>
      </c>
      <c r="I14">
        <v>0.119251496</v>
      </c>
      <c r="J14">
        <v>8.5674497000000002E-2</v>
      </c>
      <c r="K14">
        <v>0.631703236</v>
      </c>
      <c r="L14" s="16" t="s">
        <v>102</v>
      </c>
      <c r="M14" s="16" t="s">
        <v>102</v>
      </c>
      <c r="N14" s="16" t="s">
        <v>102</v>
      </c>
      <c r="O14" s="16" t="s">
        <v>102</v>
      </c>
      <c r="P14">
        <v>0.95329963699999998</v>
      </c>
      <c r="Q14">
        <v>0.95329963699999998</v>
      </c>
      <c r="R14">
        <v>0.95329963699999998</v>
      </c>
      <c r="S14">
        <v>0.95329963699999998</v>
      </c>
      <c r="T14" s="16" t="s">
        <v>102</v>
      </c>
      <c r="U14" s="16" t="s">
        <v>102</v>
      </c>
      <c r="V14" s="16" t="s">
        <v>102</v>
      </c>
      <c r="W14" s="16" t="s">
        <v>102</v>
      </c>
      <c r="X14">
        <v>4.2945880000000002E-3</v>
      </c>
      <c r="Y14">
        <v>3.1036782999999998E-2</v>
      </c>
      <c r="Z14">
        <v>4.2945880000000002E-3</v>
      </c>
      <c r="AA14">
        <v>3.1036782999999998E-2</v>
      </c>
      <c r="AB14">
        <v>1.6878964E-2</v>
      </c>
      <c r="AC14">
        <v>1.6878964E-2</v>
      </c>
      <c r="AD14">
        <v>1.6878964E-2</v>
      </c>
      <c r="AE14">
        <v>1.6878964E-2</v>
      </c>
      <c r="AF14" s="16" t="s">
        <v>102</v>
      </c>
      <c r="AG14" s="16" t="s">
        <v>102</v>
      </c>
      <c r="AH14" s="16" t="s">
        <v>102</v>
      </c>
      <c r="AI14" s="16" t="s">
        <v>102</v>
      </c>
      <c r="AJ14" s="16" t="s">
        <v>102</v>
      </c>
      <c r="AK14" s="16" t="s">
        <v>102</v>
      </c>
      <c r="AL14" s="16" t="s">
        <v>102</v>
      </c>
      <c r="AM14" s="16" t="s">
        <v>102</v>
      </c>
      <c r="AN14" s="16" t="s">
        <v>102</v>
      </c>
      <c r="AO14" s="16" t="s">
        <v>102</v>
      </c>
      <c r="AP14" s="16" t="s">
        <v>102</v>
      </c>
      <c r="AQ14" s="16" t="s">
        <v>102</v>
      </c>
      <c r="AR14" s="16" t="s">
        <v>102</v>
      </c>
      <c r="AS14" s="16" t="s">
        <v>102</v>
      </c>
      <c r="AT14" s="16" t="s">
        <v>102</v>
      </c>
      <c r="AU14" s="16" t="s">
        <v>102</v>
      </c>
      <c r="AV14" s="16" t="s">
        <v>102</v>
      </c>
      <c r="AW14" s="16" t="s">
        <v>102</v>
      </c>
      <c r="AX14" s="16" t="s">
        <v>102</v>
      </c>
      <c r="AY14" s="16" t="s">
        <v>102</v>
      </c>
      <c r="AZ14" s="16" t="s">
        <v>102</v>
      </c>
      <c r="BA14" s="16" t="s">
        <v>102</v>
      </c>
      <c r="BB14" s="16" t="s">
        <v>102</v>
      </c>
      <c r="BC14" s="16" t="s">
        <v>102</v>
      </c>
      <c r="BD14">
        <f t="shared" si="4"/>
        <v>0.28178641032532992</v>
      </c>
      <c r="BE14">
        <f t="shared" si="5"/>
        <v>6.1051307101635428E-2</v>
      </c>
      <c r="BF14">
        <f t="shared" si="10"/>
        <v>4.3861420632619511E-2</v>
      </c>
      <c r="BG14">
        <f t="shared" si="11"/>
        <v>0.32340314001706849</v>
      </c>
      <c r="BH14" s="16" t="s">
        <v>102</v>
      </c>
      <c r="BI14" s="16" t="s">
        <v>102</v>
      </c>
      <c r="BJ14" s="16" t="s">
        <v>102</v>
      </c>
      <c r="BK14" s="16" t="s">
        <v>102</v>
      </c>
      <c r="BL14">
        <f t="shared" si="6"/>
        <v>0.26862688267467005</v>
      </c>
      <c r="BM14">
        <f t="shared" si="7"/>
        <v>5.820018889836457E-2</v>
      </c>
      <c r="BN14">
        <f t="shared" si="12"/>
        <v>4.1813076367380492E-2</v>
      </c>
      <c r="BO14">
        <f t="shared" si="13"/>
        <v>0.30830009598293157</v>
      </c>
      <c r="BP14" s="16" t="s">
        <v>102</v>
      </c>
      <c r="BQ14" s="16" t="s">
        <v>102</v>
      </c>
      <c r="BR14" s="16" t="s">
        <v>102</v>
      </c>
      <c r="BS14" s="16" t="s">
        <v>102</v>
      </c>
      <c r="BT14">
        <f t="shared" si="8"/>
        <v>1.3159527650659864E-2</v>
      </c>
      <c r="BU14">
        <f t="shared" si="9"/>
        <v>2.8511182032708582E-3</v>
      </c>
      <c r="BV14">
        <f t="shared" si="14"/>
        <v>2.0483442652390188E-3</v>
      </c>
      <c r="BW14">
        <f t="shared" si="15"/>
        <v>1.5103044034136925E-2</v>
      </c>
      <c r="BX14" s="16" t="s">
        <v>102</v>
      </c>
      <c r="BY14" s="16" t="s">
        <v>102</v>
      </c>
      <c r="BZ14" s="16" t="s">
        <v>102</v>
      </c>
      <c r="CA14" s="16" t="s">
        <v>102</v>
      </c>
    </row>
    <row r="15" spans="1:79" x14ac:dyDescent="0.2">
      <c r="A15" t="s">
        <v>68</v>
      </c>
      <c r="B15" t="s">
        <v>61</v>
      </c>
      <c r="C15">
        <v>-2292.001667</v>
      </c>
      <c r="D15">
        <v>6</v>
      </c>
      <c r="E15">
        <v>4596.003334</v>
      </c>
      <c r="F15" s="14">
        <f t="shared" si="3"/>
        <v>61.998021999999764</v>
      </c>
      <c r="G15" s="1">
        <v>1.9099999999999999E-14</v>
      </c>
      <c r="H15">
        <v>6.9923315999999999E-2</v>
      </c>
      <c r="I15">
        <v>0.91722663400000004</v>
      </c>
      <c r="J15">
        <v>0.48886440199999998</v>
      </c>
      <c r="K15">
        <v>0.261801599</v>
      </c>
      <c r="L15" s="16" t="s">
        <v>102</v>
      </c>
      <c r="M15" s="16" t="s">
        <v>102</v>
      </c>
      <c r="N15" s="16" t="s">
        <v>102</v>
      </c>
      <c r="O15" s="16" t="s">
        <v>102</v>
      </c>
      <c r="P15">
        <v>0.96127722500000001</v>
      </c>
      <c r="Q15">
        <v>0.96127722500000001</v>
      </c>
      <c r="R15">
        <v>0.96127722500000001</v>
      </c>
      <c r="S15">
        <v>0.96127722500000001</v>
      </c>
      <c r="T15" s="16" t="s">
        <v>102</v>
      </c>
      <c r="U15" s="16" t="s">
        <v>102</v>
      </c>
      <c r="V15" s="16" t="s">
        <v>102</v>
      </c>
      <c r="W15" s="16" t="s">
        <v>102</v>
      </c>
      <c r="X15">
        <v>7.1370050000000001E-3</v>
      </c>
      <c r="Y15">
        <v>7.1370050000000001E-3</v>
      </c>
      <c r="Z15">
        <v>7.1370050000000001E-3</v>
      </c>
      <c r="AA15">
        <v>7.1370050000000001E-3</v>
      </c>
      <c r="AB15">
        <v>7.1370050000000001E-3</v>
      </c>
      <c r="AC15">
        <v>7.1370050000000001E-3</v>
      </c>
      <c r="AD15">
        <v>7.1370050000000001E-3</v>
      </c>
      <c r="AE15">
        <v>7.1370050000000001E-3</v>
      </c>
      <c r="AF15" s="16" t="s">
        <v>102</v>
      </c>
      <c r="AG15" s="16" t="s">
        <v>102</v>
      </c>
      <c r="AH15" s="16" t="s">
        <v>102</v>
      </c>
      <c r="AI15" s="16" t="s">
        <v>102</v>
      </c>
      <c r="AJ15" s="16" t="s">
        <v>102</v>
      </c>
      <c r="AK15" s="16" t="s">
        <v>102</v>
      </c>
      <c r="AL15" s="16" t="s">
        <v>102</v>
      </c>
      <c r="AM15" s="16" t="s">
        <v>102</v>
      </c>
      <c r="AN15" s="16" t="s">
        <v>102</v>
      </c>
      <c r="AO15" s="16" t="s">
        <v>102</v>
      </c>
      <c r="AP15" s="16" t="s">
        <v>102</v>
      </c>
      <c r="AQ15" s="16" t="s">
        <v>102</v>
      </c>
      <c r="AR15" s="16" t="s">
        <v>102</v>
      </c>
      <c r="AS15" s="16" t="s">
        <v>102</v>
      </c>
      <c r="AT15" s="16" t="s">
        <v>102</v>
      </c>
      <c r="AU15" s="16" t="s">
        <v>102</v>
      </c>
      <c r="AV15" s="16" t="s">
        <v>102</v>
      </c>
      <c r="AW15" s="16" t="s">
        <v>102</v>
      </c>
      <c r="AX15" s="16" t="s">
        <v>102</v>
      </c>
      <c r="AY15" s="16" t="s">
        <v>102</v>
      </c>
      <c r="AZ15" s="16" t="s">
        <v>102</v>
      </c>
      <c r="BA15" s="16" t="s">
        <v>102</v>
      </c>
      <c r="BB15" s="16" t="s">
        <v>102</v>
      </c>
      <c r="BC15" s="16" t="s">
        <v>102</v>
      </c>
      <c r="BD15">
        <f t="shared" si="4"/>
        <v>3.5651928808789389E-2</v>
      </c>
      <c r="BE15">
        <f t="shared" si="5"/>
        <v>0.46766801873202812</v>
      </c>
      <c r="BF15">
        <f t="shared" si="10"/>
        <v>0.24925818531339955</v>
      </c>
      <c r="BG15">
        <f t="shared" si="11"/>
        <v>0.13348525933145428</v>
      </c>
      <c r="BH15" s="16" t="s">
        <v>102</v>
      </c>
      <c r="BI15" s="16" t="s">
        <v>102</v>
      </c>
      <c r="BJ15" s="16" t="s">
        <v>102</v>
      </c>
      <c r="BK15" s="16" t="s">
        <v>102</v>
      </c>
      <c r="BL15">
        <f t="shared" si="6"/>
        <v>3.4271387191210617E-2</v>
      </c>
      <c r="BM15">
        <f t="shared" si="7"/>
        <v>0.44955861526797203</v>
      </c>
      <c r="BN15">
        <f t="shared" si="12"/>
        <v>0.23960621668660045</v>
      </c>
      <c r="BO15">
        <f t="shared" si="13"/>
        <v>0.12831633966854572</v>
      </c>
      <c r="BP15" s="16" t="s">
        <v>102</v>
      </c>
      <c r="BQ15" s="16" t="s">
        <v>102</v>
      </c>
      <c r="BR15" s="16" t="s">
        <v>102</v>
      </c>
      <c r="BS15" s="16" t="s">
        <v>102</v>
      </c>
      <c r="BT15">
        <f t="shared" si="8"/>
        <v>1.3805416175787719E-3</v>
      </c>
      <c r="BU15">
        <f t="shared" si="9"/>
        <v>1.8109403464056095E-2</v>
      </c>
      <c r="BV15">
        <f t="shared" si="14"/>
        <v>9.6519686267990956E-3</v>
      </c>
      <c r="BW15">
        <f t="shared" si="15"/>
        <v>5.1689196629085554E-3</v>
      </c>
      <c r="BX15" s="16" t="s">
        <v>102</v>
      </c>
      <c r="BY15" s="16" t="s">
        <v>102</v>
      </c>
      <c r="BZ15" s="16" t="s">
        <v>102</v>
      </c>
      <c r="CA15" s="16" t="s">
        <v>102</v>
      </c>
    </row>
    <row r="16" spans="1:79" x14ac:dyDescent="0.2">
      <c r="A16" t="s">
        <v>68</v>
      </c>
      <c r="B16" t="s">
        <v>62</v>
      </c>
      <c r="C16">
        <v>-2250.3721110000001</v>
      </c>
      <c r="D16">
        <v>17</v>
      </c>
      <c r="E16">
        <v>4534.7442220000003</v>
      </c>
      <c r="F16" s="14">
        <f t="shared" si="3"/>
        <v>0.7389100000000326</v>
      </c>
      <c r="G16">
        <v>0.38295019699999999</v>
      </c>
      <c r="H16">
        <v>0.64671518299999997</v>
      </c>
      <c r="I16">
        <v>0.64671518299999997</v>
      </c>
      <c r="J16">
        <v>2.0008103999999999E-2</v>
      </c>
      <c r="K16">
        <v>2.0008103999999999E-2</v>
      </c>
      <c r="L16">
        <v>0.116918969</v>
      </c>
      <c r="M16">
        <v>0.116918969</v>
      </c>
      <c r="N16">
        <v>0.18783171700000001</v>
      </c>
      <c r="O16">
        <v>0.18783171700000001</v>
      </c>
      <c r="P16">
        <v>0.94539581299999997</v>
      </c>
      <c r="Q16">
        <v>0.94539581299999997</v>
      </c>
      <c r="R16">
        <v>2.338315455</v>
      </c>
      <c r="S16">
        <v>2.338315455</v>
      </c>
      <c r="T16">
        <v>3</v>
      </c>
      <c r="U16">
        <v>3</v>
      </c>
      <c r="V16">
        <v>0.82445535700000006</v>
      </c>
      <c r="W16">
        <v>0.82445535700000006</v>
      </c>
      <c r="X16">
        <v>9.630988E-3</v>
      </c>
      <c r="Y16">
        <v>3.2903578000000003E-2</v>
      </c>
      <c r="Z16" s="1">
        <v>2.0599999999999999E-9</v>
      </c>
      <c r="AA16" s="1">
        <v>2.0599999999999999E-9</v>
      </c>
      <c r="AB16">
        <v>4.9982710000000003E-3</v>
      </c>
      <c r="AC16">
        <v>4.9982710000000003E-3</v>
      </c>
      <c r="AD16">
        <v>4.9982710000000003E-3</v>
      </c>
      <c r="AE16">
        <v>4.9982710000000003E-3</v>
      </c>
      <c r="AF16" s="1">
        <v>2.0599999999999999E-9</v>
      </c>
      <c r="AG16" s="1">
        <v>2.0700000000000001E-9</v>
      </c>
      <c r="AH16">
        <v>1.4472764000000001E-2</v>
      </c>
      <c r="AI16">
        <v>0.31644512499999999</v>
      </c>
      <c r="AJ16">
        <v>4.9982710000000003E-3</v>
      </c>
      <c r="AK16">
        <v>4.9982710000000003E-3</v>
      </c>
      <c r="AL16">
        <v>4.9982710000000003E-3</v>
      </c>
      <c r="AM16">
        <v>4.9982710000000003E-3</v>
      </c>
      <c r="AN16">
        <v>4.9982710000000003E-3</v>
      </c>
      <c r="AO16">
        <v>4.9982710000000003E-3</v>
      </c>
      <c r="AP16">
        <v>4.9982710000000003E-3</v>
      </c>
      <c r="AQ16">
        <v>4.9982710000000003E-3</v>
      </c>
      <c r="AR16">
        <v>4.9982710000000003E-3</v>
      </c>
      <c r="AS16">
        <v>4.9982710000000003E-3</v>
      </c>
      <c r="AT16">
        <v>4.9982710000000003E-3</v>
      </c>
      <c r="AU16">
        <v>4.9982710000000003E-3</v>
      </c>
      <c r="AV16">
        <v>4.9982710000000003E-3</v>
      </c>
      <c r="AW16">
        <v>4.9982710000000003E-3</v>
      </c>
      <c r="AX16">
        <v>4.9982710000000003E-3</v>
      </c>
      <c r="AY16">
        <v>4.9982710000000003E-3</v>
      </c>
      <c r="AZ16">
        <v>4.9982710000000003E-3</v>
      </c>
      <c r="BA16">
        <v>4.9982710000000003E-3</v>
      </c>
      <c r="BB16">
        <v>4.9982710000000003E-3</v>
      </c>
      <c r="BC16">
        <v>4.9982710000000003E-3</v>
      </c>
      <c r="BD16">
        <f t="shared" si="4"/>
        <v>0.33243372823070838</v>
      </c>
      <c r="BE16">
        <f t="shared" si="5"/>
        <v>0.33243372823070838</v>
      </c>
      <c r="BF16">
        <f t="shared" si="10"/>
        <v>5.9934731362887329E-3</v>
      </c>
      <c r="BG16">
        <f t="shared" si="11"/>
        <v>5.9934731362887329E-3</v>
      </c>
      <c r="BH16">
        <f t="shared" ref="BH16:BH66" si="16">L16/(1+T16)</f>
        <v>2.9229742249999999E-2</v>
      </c>
      <c r="BI16">
        <f t="shared" ref="BI16:BI66" si="17">M16/(1+U16)</f>
        <v>2.9229742249999999E-2</v>
      </c>
      <c r="BJ16">
        <f t="shared" ref="BJ16:BJ66" si="18">N16/(1+V16)</f>
        <v>0.10295221326152734</v>
      </c>
      <c r="BK16">
        <f t="shared" ref="BK16:BK66" si="19">O16/(1+W16)</f>
        <v>0.10295221326152734</v>
      </c>
      <c r="BL16">
        <f t="shared" si="6"/>
        <v>0.31428145476929159</v>
      </c>
      <c r="BM16">
        <f t="shared" si="7"/>
        <v>0.31428145476929159</v>
      </c>
      <c r="BN16">
        <f t="shared" si="12"/>
        <v>1.4014630863711266E-2</v>
      </c>
      <c r="BO16">
        <f t="shared" si="13"/>
        <v>1.4014630863711266E-2</v>
      </c>
      <c r="BP16">
        <f t="shared" ref="BP16:BP66" si="20">(T16*L16)/(1+T16)</f>
        <v>8.7689226750000002E-2</v>
      </c>
      <c r="BQ16">
        <f t="shared" ref="BQ16:BQ66" si="21">(U16*M16)/(1+U16)</f>
        <v>8.7689226750000002E-2</v>
      </c>
      <c r="BR16">
        <f t="shared" ref="BR16:BR66" si="22">(V16*N16)/(1+V16)</f>
        <v>8.4879503738472667E-2</v>
      </c>
      <c r="BS16">
        <f t="shared" ref="BS16:BS66" si="23">(W16*O16)/(1+W16)</f>
        <v>8.4879503738472667E-2</v>
      </c>
      <c r="BT16">
        <f t="shared" si="8"/>
        <v>1.815227346141679E-2</v>
      </c>
      <c r="BU16">
        <f t="shared" si="9"/>
        <v>1.815227346141679E-2</v>
      </c>
      <c r="BV16">
        <f t="shared" si="14"/>
        <v>-8.0211577274225329E-3</v>
      </c>
      <c r="BW16">
        <f t="shared" si="15"/>
        <v>-8.0211577274225329E-3</v>
      </c>
      <c r="BX16">
        <f t="shared" ref="BX16:BX66" si="24">BH16-BP16</f>
        <v>-5.8459484500000006E-2</v>
      </c>
      <c r="BY16">
        <f t="shared" ref="BY16:BY66" si="25">BI16-BQ16</f>
        <v>-5.8459484500000006E-2</v>
      </c>
      <c r="BZ16">
        <f t="shared" ref="BZ16:BZ66" si="26">BJ16-BR16</f>
        <v>1.8072709523054675E-2</v>
      </c>
      <c r="CA16">
        <f t="shared" ref="CA16:CA66" si="27">BK16-BS16</f>
        <v>1.8072709523054675E-2</v>
      </c>
    </row>
    <row r="17" spans="1:79" x14ac:dyDescent="0.2">
      <c r="A17" t="s">
        <v>68</v>
      </c>
      <c r="B17" t="s">
        <v>63</v>
      </c>
      <c r="C17">
        <v>-2253.0026560000001</v>
      </c>
      <c r="D17">
        <v>14</v>
      </c>
      <c r="E17">
        <v>4534.0053120000002</v>
      </c>
      <c r="F17" s="14">
        <f t="shared" si="3"/>
        <v>0</v>
      </c>
      <c r="G17">
        <v>0.55410810600000004</v>
      </c>
      <c r="H17">
        <v>4.3288140000000003E-3</v>
      </c>
      <c r="I17">
        <v>4.3288140000000003E-3</v>
      </c>
      <c r="J17">
        <v>0.53691999700000004</v>
      </c>
      <c r="K17">
        <v>0.53691999700000004</v>
      </c>
      <c r="L17">
        <v>0.20539554400000001</v>
      </c>
      <c r="M17">
        <v>0.20539554400000001</v>
      </c>
      <c r="N17">
        <v>0.10229961999999999</v>
      </c>
      <c r="O17">
        <v>0.10229961999999999</v>
      </c>
      <c r="P17">
        <v>0.81393693199999995</v>
      </c>
      <c r="Q17">
        <v>0.81393693199999995</v>
      </c>
      <c r="R17">
        <v>0.81393693199999995</v>
      </c>
      <c r="S17">
        <v>0.81393693199999995</v>
      </c>
      <c r="T17">
        <v>0.81393693199999995</v>
      </c>
      <c r="U17">
        <v>0.81393693199999995</v>
      </c>
      <c r="V17">
        <v>0.81393693199999995</v>
      </c>
      <c r="W17">
        <v>0.81393693199999995</v>
      </c>
      <c r="X17" s="1">
        <v>2.0599999999999999E-9</v>
      </c>
      <c r="Y17">
        <v>8.5234019999999994E-3</v>
      </c>
      <c r="Z17">
        <v>8.0530370000000007E-3</v>
      </c>
      <c r="AA17">
        <v>4.8388262000000001E-2</v>
      </c>
      <c r="AB17">
        <v>2.5640070000000001E-3</v>
      </c>
      <c r="AC17">
        <v>2.5640070000000001E-3</v>
      </c>
      <c r="AD17">
        <v>2.5640070000000001E-3</v>
      </c>
      <c r="AE17">
        <v>2.5640070000000001E-3</v>
      </c>
      <c r="AF17">
        <v>2.2019074999999999E-2</v>
      </c>
      <c r="AG17">
        <v>0.40266478</v>
      </c>
      <c r="AH17">
        <v>1.757513E-3</v>
      </c>
      <c r="AI17">
        <v>8.5648860000000007E-3</v>
      </c>
      <c r="AJ17">
        <v>2.5640070000000001E-3</v>
      </c>
      <c r="AK17">
        <v>2.5640070000000001E-3</v>
      </c>
      <c r="AL17">
        <v>2.5640070000000001E-3</v>
      </c>
      <c r="AM17">
        <v>2.5640070000000001E-3</v>
      </c>
      <c r="AN17">
        <v>2.5640070000000001E-3</v>
      </c>
      <c r="AO17">
        <v>2.5640070000000001E-3</v>
      </c>
      <c r="AP17">
        <v>2.5640070000000001E-3</v>
      </c>
      <c r="AQ17">
        <v>2.5640070000000001E-3</v>
      </c>
      <c r="AR17">
        <v>2.5640070000000001E-3</v>
      </c>
      <c r="AS17">
        <v>2.5640070000000001E-3</v>
      </c>
      <c r="AT17">
        <v>2.5640070000000001E-3</v>
      </c>
      <c r="AU17">
        <v>2.5640070000000001E-3</v>
      </c>
      <c r="AV17">
        <v>2.5640070000000001E-3</v>
      </c>
      <c r="AW17">
        <v>2.5640070000000001E-3</v>
      </c>
      <c r="AX17">
        <v>2.5640070000000001E-3</v>
      </c>
      <c r="AY17">
        <v>2.5640070000000001E-3</v>
      </c>
      <c r="AZ17">
        <v>2.5640070000000001E-3</v>
      </c>
      <c r="BA17">
        <v>2.5640070000000001E-3</v>
      </c>
      <c r="BB17">
        <v>2.5640070000000001E-3</v>
      </c>
      <c r="BC17">
        <v>2.5640070000000001E-3</v>
      </c>
      <c r="BD17">
        <f t="shared" si="4"/>
        <v>2.3864192429376044E-3</v>
      </c>
      <c r="BE17">
        <f t="shared" si="5"/>
        <v>2.3864192429376044E-3</v>
      </c>
      <c r="BF17">
        <f t="shared" si="10"/>
        <v>0.29599705895397693</v>
      </c>
      <c r="BG17">
        <f t="shared" si="11"/>
        <v>0.29599705895397693</v>
      </c>
      <c r="BH17">
        <f t="shared" si="16"/>
        <v>0.11323191031428871</v>
      </c>
      <c r="BI17">
        <f t="shared" si="17"/>
        <v>0.11323191031428871</v>
      </c>
      <c r="BJ17">
        <f t="shared" si="18"/>
        <v>5.639645910247116E-2</v>
      </c>
      <c r="BK17">
        <f t="shared" si="19"/>
        <v>5.639645910247116E-2</v>
      </c>
      <c r="BL17">
        <f t="shared" si="6"/>
        <v>1.9423947570623963E-3</v>
      </c>
      <c r="BM17">
        <f t="shared" si="7"/>
        <v>1.9423947570623963E-3</v>
      </c>
      <c r="BN17">
        <f t="shared" si="12"/>
        <v>0.24092293804602311</v>
      </c>
      <c r="BO17">
        <f t="shared" si="13"/>
        <v>0.24092293804602311</v>
      </c>
      <c r="BP17">
        <f t="shared" si="20"/>
        <v>9.2163633685711302E-2</v>
      </c>
      <c r="BQ17">
        <f t="shared" si="21"/>
        <v>9.2163633685711302E-2</v>
      </c>
      <c r="BR17">
        <f t="shared" si="22"/>
        <v>4.5903160897528848E-2</v>
      </c>
      <c r="BS17">
        <f t="shared" si="23"/>
        <v>4.5903160897528848E-2</v>
      </c>
      <c r="BT17">
        <f t="shared" si="8"/>
        <v>4.4402448587520802E-4</v>
      </c>
      <c r="BU17">
        <f t="shared" si="9"/>
        <v>4.4402448587520802E-4</v>
      </c>
      <c r="BV17">
        <f t="shared" si="14"/>
        <v>5.5074120907953827E-2</v>
      </c>
      <c r="BW17">
        <f t="shared" si="15"/>
        <v>5.5074120907953827E-2</v>
      </c>
      <c r="BX17">
        <f t="shared" si="24"/>
        <v>2.1068276628577409E-2</v>
      </c>
      <c r="BY17">
        <f t="shared" si="25"/>
        <v>2.1068276628577409E-2</v>
      </c>
      <c r="BZ17">
        <f t="shared" si="26"/>
        <v>1.0493298204942311E-2</v>
      </c>
      <c r="CA17">
        <f t="shared" si="27"/>
        <v>1.0493298204942311E-2</v>
      </c>
    </row>
    <row r="18" spans="1:79" x14ac:dyDescent="0.2">
      <c r="A18" t="s">
        <v>68</v>
      </c>
      <c r="B18" t="s">
        <v>64</v>
      </c>
      <c r="C18">
        <v>-2259.8129039999999</v>
      </c>
      <c r="D18">
        <v>11</v>
      </c>
      <c r="E18">
        <v>4541.6258079999998</v>
      </c>
      <c r="F18" s="14">
        <f t="shared" si="3"/>
        <v>7.6204959999995481</v>
      </c>
      <c r="G18">
        <v>1.2269443999999999E-2</v>
      </c>
      <c r="H18">
        <v>6.3818199999999999E-3</v>
      </c>
      <c r="I18">
        <v>6.3818199999999999E-3</v>
      </c>
      <c r="J18">
        <v>0.61117320100000005</v>
      </c>
      <c r="K18">
        <v>0.61117320100000005</v>
      </c>
      <c r="L18">
        <v>0.217608</v>
      </c>
      <c r="M18">
        <v>0.217608</v>
      </c>
      <c r="N18">
        <v>8.8612427999999993E-2</v>
      </c>
      <c r="O18">
        <v>8.8612427999999993E-2</v>
      </c>
      <c r="P18">
        <v>1.544260534</v>
      </c>
      <c r="Q18">
        <v>1.544260534</v>
      </c>
      <c r="R18">
        <v>0.87513271400000003</v>
      </c>
      <c r="S18">
        <v>0.87513271400000003</v>
      </c>
      <c r="T18">
        <v>0.79417568900000002</v>
      </c>
      <c r="U18">
        <v>0.79417568900000002</v>
      </c>
      <c r="V18">
        <v>0.73430218300000005</v>
      </c>
      <c r="W18">
        <v>0.73430218300000005</v>
      </c>
      <c r="X18">
        <v>4.8500540000000003E-3</v>
      </c>
      <c r="Y18">
        <v>3.9993937E-2</v>
      </c>
      <c r="Z18">
        <v>4.8500540000000003E-3</v>
      </c>
      <c r="AA18">
        <v>3.9993937E-2</v>
      </c>
      <c r="AB18">
        <v>2.7480590000000002E-3</v>
      </c>
      <c r="AC18">
        <v>2.7480590000000002E-3</v>
      </c>
      <c r="AD18">
        <v>2.7480590000000002E-3</v>
      </c>
      <c r="AE18">
        <v>2.7480590000000002E-3</v>
      </c>
      <c r="AF18">
        <v>4.8500540000000003E-3</v>
      </c>
      <c r="AG18">
        <v>3.9993937E-2</v>
      </c>
      <c r="AH18">
        <v>4.8500540000000003E-3</v>
      </c>
      <c r="AI18">
        <v>3.9993937E-2</v>
      </c>
      <c r="AJ18">
        <v>2.7480590000000002E-3</v>
      </c>
      <c r="AK18">
        <v>2.7480590000000002E-3</v>
      </c>
      <c r="AL18">
        <v>2.7480590000000002E-3</v>
      </c>
      <c r="AM18">
        <v>2.7480590000000002E-3</v>
      </c>
      <c r="AN18">
        <v>2.7480590000000002E-3</v>
      </c>
      <c r="AO18">
        <v>2.7480590000000002E-3</v>
      </c>
      <c r="AP18">
        <v>2.7480590000000002E-3</v>
      </c>
      <c r="AQ18">
        <v>2.7480590000000002E-3</v>
      </c>
      <c r="AR18">
        <v>2.7480590000000002E-3</v>
      </c>
      <c r="AS18">
        <v>2.7480590000000002E-3</v>
      </c>
      <c r="AT18">
        <v>2.7480590000000002E-3</v>
      </c>
      <c r="AU18">
        <v>2.7480590000000002E-3</v>
      </c>
      <c r="AV18">
        <v>2.7480590000000002E-3</v>
      </c>
      <c r="AW18">
        <v>2.7480590000000002E-3</v>
      </c>
      <c r="AX18">
        <v>2.7480590000000002E-3</v>
      </c>
      <c r="AY18">
        <v>2.7480590000000002E-3</v>
      </c>
      <c r="AZ18">
        <v>2.7480590000000002E-3</v>
      </c>
      <c r="BA18">
        <v>2.7480590000000002E-3</v>
      </c>
      <c r="BB18">
        <v>2.7480590000000002E-3</v>
      </c>
      <c r="BC18">
        <v>2.7480590000000002E-3</v>
      </c>
      <c r="BD18">
        <f t="shared" si="4"/>
        <v>2.508320164038672E-3</v>
      </c>
      <c r="BE18">
        <f t="shared" si="5"/>
        <v>2.508320164038672E-3</v>
      </c>
      <c r="BF18">
        <f t="shared" si="10"/>
        <v>0.32593597052459083</v>
      </c>
      <c r="BG18">
        <f t="shared" si="11"/>
        <v>0.32593597052459083</v>
      </c>
      <c r="BH18">
        <f t="shared" si="16"/>
        <v>0.12128578117190172</v>
      </c>
      <c r="BI18">
        <f t="shared" si="17"/>
        <v>0.12128578117190172</v>
      </c>
      <c r="BJ18">
        <f t="shared" si="18"/>
        <v>5.1093995538146648E-2</v>
      </c>
      <c r="BK18">
        <f t="shared" si="19"/>
        <v>5.1093995538146648E-2</v>
      </c>
      <c r="BL18">
        <f t="shared" si="6"/>
        <v>3.8734998359613269E-3</v>
      </c>
      <c r="BM18">
        <f t="shared" si="7"/>
        <v>3.8734998359613269E-3</v>
      </c>
      <c r="BN18">
        <f t="shared" si="12"/>
        <v>0.28523723047540922</v>
      </c>
      <c r="BO18">
        <f t="shared" si="13"/>
        <v>0.28523723047540922</v>
      </c>
      <c r="BP18">
        <f t="shared" si="20"/>
        <v>9.6322218828098286E-2</v>
      </c>
      <c r="BQ18">
        <f t="shared" si="21"/>
        <v>9.6322218828098286E-2</v>
      </c>
      <c r="BR18">
        <f t="shared" si="22"/>
        <v>3.7518432461853345E-2</v>
      </c>
      <c r="BS18">
        <f t="shared" si="23"/>
        <v>3.7518432461853345E-2</v>
      </c>
      <c r="BT18">
        <f t="shared" si="8"/>
        <v>-1.3651796719226549E-3</v>
      </c>
      <c r="BU18">
        <f t="shared" si="9"/>
        <v>-1.3651796719226549E-3</v>
      </c>
      <c r="BV18">
        <f t="shared" si="14"/>
        <v>4.0698740049181614E-2</v>
      </c>
      <c r="BW18">
        <f t="shared" si="15"/>
        <v>4.0698740049181614E-2</v>
      </c>
      <c r="BX18">
        <f t="shared" si="24"/>
        <v>2.4963562343803439E-2</v>
      </c>
      <c r="BY18">
        <f t="shared" si="25"/>
        <v>2.4963562343803439E-2</v>
      </c>
      <c r="BZ18">
        <f t="shared" si="26"/>
        <v>1.3575563076293304E-2</v>
      </c>
      <c r="CA18">
        <f t="shared" si="27"/>
        <v>1.3575563076293304E-2</v>
      </c>
    </row>
    <row r="19" spans="1:79" x14ac:dyDescent="0.2">
      <c r="A19" t="s">
        <v>68</v>
      </c>
      <c r="B19" t="s">
        <v>65</v>
      </c>
      <c r="C19">
        <v>-2289.5443789999999</v>
      </c>
      <c r="D19">
        <v>9</v>
      </c>
      <c r="E19">
        <v>4597.0887590000002</v>
      </c>
      <c r="F19" s="14">
        <f t="shared" si="3"/>
        <v>63.083446999999978</v>
      </c>
      <c r="G19" s="1">
        <v>1.11E-14</v>
      </c>
      <c r="H19">
        <v>0.65397838900000005</v>
      </c>
      <c r="I19">
        <v>0.65397838900000005</v>
      </c>
      <c r="J19">
        <v>1.9558674000000002E-2</v>
      </c>
      <c r="K19">
        <v>1.9558674000000002E-2</v>
      </c>
      <c r="L19">
        <v>0.12717796200000001</v>
      </c>
      <c r="M19">
        <v>0.12717796200000001</v>
      </c>
      <c r="N19">
        <v>0.175295428</v>
      </c>
      <c r="O19">
        <v>0.175295428</v>
      </c>
      <c r="P19">
        <v>0.94153732800000001</v>
      </c>
      <c r="Q19">
        <v>0.94153732800000001</v>
      </c>
      <c r="R19">
        <v>1.8751026559999999</v>
      </c>
      <c r="S19">
        <v>1.8751026559999999</v>
      </c>
      <c r="T19">
        <v>2.9998831620000002</v>
      </c>
      <c r="U19">
        <v>2.9998831620000002</v>
      </c>
      <c r="V19">
        <v>0.80636735800000003</v>
      </c>
      <c r="W19">
        <v>0.80636735800000003</v>
      </c>
      <c r="X19">
        <v>4.6642300000000001E-3</v>
      </c>
      <c r="Y19">
        <v>4.6642300000000001E-3</v>
      </c>
      <c r="Z19">
        <v>4.6642300000000001E-3</v>
      </c>
      <c r="AA19">
        <v>4.6642300000000001E-3</v>
      </c>
      <c r="AB19">
        <v>4.6642300000000001E-3</v>
      </c>
      <c r="AC19">
        <v>4.6642300000000001E-3</v>
      </c>
      <c r="AD19">
        <v>4.6642300000000001E-3</v>
      </c>
      <c r="AE19">
        <v>4.6642300000000001E-3</v>
      </c>
      <c r="AF19">
        <v>4.6642300000000001E-3</v>
      </c>
      <c r="AG19">
        <v>4.6642300000000001E-3</v>
      </c>
      <c r="AH19">
        <v>4.6642300000000001E-3</v>
      </c>
      <c r="AI19">
        <v>4.6642300000000001E-3</v>
      </c>
      <c r="AJ19">
        <v>4.6642300000000001E-3</v>
      </c>
      <c r="AK19">
        <v>4.6642300000000001E-3</v>
      </c>
      <c r="AL19">
        <v>4.6642300000000001E-3</v>
      </c>
      <c r="AM19">
        <v>4.6642300000000001E-3</v>
      </c>
      <c r="AN19">
        <v>4.6642300000000001E-3</v>
      </c>
      <c r="AO19">
        <v>4.6642300000000001E-3</v>
      </c>
      <c r="AP19">
        <v>4.6642300000000001E-3</v>
      </c>
      <c r="AQ19">
        <v>4.6642300000000001E-3</v>
      </c>
      <c r="AR19">
        <v>4.6642300000000001E-3</v>
      </c>
      <c r="AS19">
        <v>4.6642300000000001E-3</v>
      </c>
      <c r="AT19">
        <v>4.6642300000000001E-3</v>
      </c>
      <c r="AU19">
        <v>4.6642300000000001E-3</v>
      </c>
      <c r="AV19">
        <v>4.6642300000000001E-3</v>
      </c>
      <c r="AW19">
        <v>4.6642300000000001E-3</v>
      </c>
      <c r="AX19">
        <v>4.6642300000000001E-3</v>
      </c>
      <c r="AY19">
        <v>4.6642300000000001E-3</v>
      </c>
      <c r="AZ19">
        <v>4.6642300000000001E-3</v>
      </c>
      <c r="BA19">
        <v>4.6642300000000001E-3</v>
      </c>
      <c r="BB19">
        <v>4.6642300000000001E-3</v>
      </c>
      <c r="BC19">
        <v>4.6642300000000001E-3</v>
      </c>
      <c r="BD19">
        <f t="shared" si="4"/>
        <v>0.33683534154538802</v>
      </c>
      <c r="BE19">
        <f t="shared" si="5"/>
        <v>0.33683534154538802</v>
      </c>
      <c r="BF19">
        <f t="shared" si="10"/>
        <v>6.8027741406670667E-3</v>
      </c>
      <c r="BG19">
        <f t="shared" si="11"/>
        <v>6.8027741406670667E-3</v>
      </c>
      <c r="BH19">
        <f t="shared" si="16"/>
        <v>3.1795419228297948E-2</v>
      </c>
      <c r="BI19">
        <f t="shared" si="17"/>
        <v>3.1795419228297948E-2</v>
      </c>
      <c r="BJ19">
        <f t="shared" si="18"/>
        <v>9.704306669607124E-2</v>
      </c>
      <c r="BK19">
        <f t="shared" si="19"/>
        <v>9.704306669607124E-2</v>
      </c>
      <c r="BL19">
        <f t="shared" si="6"/>
        <v>0.31714304745461203</v>
      </c>
      <c r="BM19">
        <f t="shared" si="7"/>
        <v>0.31714304745461203</v>
      </c>
      <c r="BN19">
        <f t="shared" si="12"/>
        <v>1.2755899859332932E-2</v>
      </c>
      <c r="BO19">
        <f t="shared" si="13"/>
        <v>1.2755899859332932E-2</v>
      </c>
      <c r="BP19">
        <f t="shared" si="20"/>
        <v>9.538254277170205E-2</v>
      </c>
      <c r="BQ19">
        <f t="shared" si="21"/>
        <v>9.538254277170205E-2</v>
      </c>
      <c r="BR19">
        <f t="shared" si="22"/>
        <v>7.8252361303928764E-2</v>
      </c>
      <c r="BS19">
        <f t="shared" si="23"/>
        <v>7.8252361303928764E-2</v>
      </c>
      <c r="BT19">
        <f t="shared" si="8"/>
        <v>1.9692294090775997E-2</v>
      </c>
      <c r="BU19">
        <f t="shared" si="9"/>
        <v>1.9692294090775997E-2</v>
      </c>
      <c r="BV19">
        <f t="shared" si="14"/>
        <v>-5.9531257186658656E-3</v>
      </c>
      <c r="BW19">
        <f t="shared" si="15"/>
        <v>-5.9531257186658656E-3</v>
      </c>
      <c r="BX19">
        <f t="shared" si="24"/>
        <v>-6.3587123543404095E-2</v>
      </c>
      <c r="BY19">
        <f t="shared" si="25"/>
        <v>-6.3587123543404095E-2</v>
      </c>
      <c r="BZ19">
        <f t="shared" si="26"/>
        <v>1.8790705392142476E-2</v>
      </c>
      <c r="CA19">
        <f t="shared" si="27"/>
        <v>1.8790705392142476E-2</v>
      </c>
    </row>
    <row r="20" spans="1:79" x14ac:dyDescent="0.2">
      <c r="A20" t="s">
        <v>68</v>
      </c>
      <c r="B20" t="s">
        <v>66</v>
      </c>
      <c r="C20">
        <v>-2261.4174819999998</v>
      </c>
      <c r="D20">
        <v>8</v>
      </c>
      <c r="E20">
        <v>4538.8349639999997</v>
      </c>
      <c r="F20" s="14">
        <f t="shared" si="3"/>
        <v>4.8296519999994416</v>
      </c>
      <c r="G20">
        <v>4.9527794999999999E-2</v>
      </c>
      <c r="H20">
        <v>0.56902944200000005</v>
      </c>
      <c r="I20">
        <v>0.56902944200000005</v>
      </c>
      <c r="J20">
        <v>1.8821272999999999E-2</v>
      </c>
      <c r="K20">
        <v>1.8821272999999999E-2</v>
      </c>
      <c r="L20">
        <v>0.17167153700000001</v>
      </c>
      <c r="M20">
        <v>0.17167153700000001</v>
      </c>
      <c r="N20">
        <v>0.171354597</v>
      </c>
      <c r="O20">
        <v>0.171354597</v>
      </c>
      <c r="P20">
        <v>0.90810263000000002</v>
      </c>
      <c r="Q20">
        <v>0.90810263000000002</v>
      </c>
      <c r="R20">
        <v>0.90810263000000002</v>
      </c>
      <c r="S20">
        <v>0.90810263000000002</v>
      </c>
      <c r="T20">
        <v>0.90810263000000002</v>
      </c>
      <c r="U20">
        <v>0.90810263000000002</v>
      </c>
      <c r="V20">
        <v>0.90810263000000002</v>
      </c>
      <c r="W20">
        <v>0.90810263000000002</v>
      </c>
      <c r="X20">
        <v>4.8506970000000002E-3</v>
      </c>
      <c r="Y20">
        <v>4.0020617000000001E-2</v>
      </c>
      <c r="Z20">
        <v>4.8506970000000002E-3</v>
      </c>
      <c r="AA20">
        <v>4.0020617000000001E-2</v>
      </c>
      <c r="AB20">
        <v>6.2407579999999999E-3</v>
      </c>
      <c r="AC20">
        <v>6.2407579999999999E-3</v>
      </c>
      <c r="AD20">
        <v>6.2407579999999999E-3</v>
      </c>
      <c r="AE20">
        <v>6.2407579999999999E-3</v>
      </c>
      <c r="AF20">
        <v>4.8506970000000002E-3</v>
      </c>
      <c r="AG20">
        <v>4.0020617000000001E-2</v>
      </c>
      <c r="AH20">
        <v>4.8506970000000002E-3</v>
      </c>
      <c r="AI20">
        <v>4.0020617000000001E-2</v>
      </c>
      <c r="AJ20">
        <v>6.2407579999999999E-3</v>
      </c>
      <c r="AK20">
        <v>6.2407579999999999E-3</v>
      </c>
      <c r="AL20">
        <v>6.2407579999999999E-3</v>
      </c>
      <c r="AM20">
        <v>6.2407579999999999E-3</v>
      </c>
      <c r="AN20">
        <v>6.2407579999999999E-3</v>
      </c>
      <c r="AO20">
        <v>6.2407579999999999E-3</v>
      </c>
      <c r="AP20">
        <v>6.2407579999999999E-3</v>
      </c>
      <c r="AQ20">
        <v>6.2407579999999999E-3</v>
      </c>
      <c r="AR20">
        <v>6.2407579999999999E-3</v>
      </c>
      <c r="AS20">
        <v>6.2407579999999999E-3</v>
      </c>
      <c r="AT20">
        <v>6.2407579999999999E-3</v>
      </c>
      <c r="AU20">
        <v>6.2407579999999999E-3</v>
      </c>
      <c r="AV20">
        <v>6.2407579999999999E-3</v>
      </c>
      <c r="AW20">
        <v>6.2407579999999999E-3</v>
      </c>
      <c r="AX20">
        <v>6.2407579999999999E-3</v>
      </c>
      <c r="AY20">
        <v>6.2407579999999999E-3</v>
      </c>
      <c r="AZ20">
        <v>6.2407579999999999E-3</v>
      </c>
      <c r="BA20">
        <v>6.2407579999999999E-3</v>
      </c>
      <c r="BB20">
        <v>6.2407579999999999E-3</v>
      </c>
      <c r="BC20">
        <v>6.2407579999999999E-3</v>
      </c>
      <c r="BD20">
        <f t="shared" si="4"/>
        <v>0.29821741925904688</v>
      </c>
      <c r="BE20">
        <f t="shared" si="5"/>
        <v>0.29821741925904688</v>
      </c>
      <c r="BF20">
        <f t="shared" si="10"/>
        <v>9.8638682763096432E-3</v>
      </c>
      <c r="BG20">
        <f t="shared" si="11"/>
        <v>9.8638682763096432E-3</v>
      </c>
      <c r="BH20">
        <f t="shared" si="16"/>
        <v>8.9969760693637324E-2</v>
      </c>
      <c r="BI20">
        <f t="shared" si="17"/>
        <v>8.9969760693637324E-2</v>
      </c>
      <c r="BJ20">
        <f t="shared" si="18"/>
        <v>8.9803658517047372E-2</v>
      </c>
      <c r="BK20">
        <f t="shared" si="19"/>
        <v>8.9803658517047372E-2</v>
      </c>
      <c r="BL20">
        <f t="shared" si="6"/>
        <v>0.27081202274095317</v>
      </c>
      <c r="BM20">
        <f t="shared" si="7"/>
        <v>0.27081202274095317</v>
      </c>
      <c r="BN20">
        <f t="shared" si="12"/>
        <v>8.9574047236903546E-3</v>
      </c>
      <c r="BO20">
        <f t="shared" si="13"/>
        <v>8.9574047236903546E-3</v>
      </c>
      <c r="BP20">
        <f t="shared" si="20"/>
        <v>8.1701776306362675E-2</v>
      </c>
      <c r="BQ20">
        <f t="shared" si="21"/>
        <v>8.1701776306362675E-2</v>
      </c>
      <c r="BR20">
        <f t="shared" si="22"/>
        <v>8.1550938482952612E-2</v>
      </c>
      <c r="BS20">
        <f t="shared" si="23"/>
        <v>8.1550938482952612E-2</v>
      </c>
      <c r="BT20">
        <f t="shared" si="8"/>
        <v>2.7405396518093705E-2</v>
      </c>
      <c r="BU20">
        <f t="shared" si="9"/>
        <v>2.7405396518093705E-2</v>
      </c>
      <c r="BV20">
        <f t="shared" si="14"/>
        <v>9.0646355261928858E-4</v>
      </c>
      <c r="BW20">
        <f t="shared" si="15"/>
        <v>9.0646355261928858E-4</v>
      </c>
      <c r="BX20">
        <f t="shared" si="24"/>
        <v>8.2679843872746489E-3</v>
      </c>
      <c r="BY20">
        <f t="shared" si="25"/>
        <v>8.2679843872746489E-3</v>
      </c>
      <c r="BZ20">
        <f t="shared" si="26"/>
        <v>8.2527200340947598E-3</v>
      </c>
      <c r="CA20">
        <f t="shared" si="27"/>
        <v>8.2527200340947598E-3</v>
      </c>
    </row>
    <row r="21" spans="1:79" s="2" customFormat="1" x14ac:dyDescent="0.2">
      <c r="A21" s="2" t="s">
        <v>68</v>
      </c>
      <c r="B21" s="2" t="s">
        <v>67</v>
      </c>
      <c r="C21" s="2">
        <v>-2291.568174</v>
      </c>
      <c r="D21" s="2">
        <v>6</v>
      </c>
      <c r="E21" s="2">
        <v>4595.1363490000003</v>
      </c>
      <c r="F21" s="14">
        <f t="shared" si="3"/>
        <v>61.131037000000106</v>
      </c>
      <c r="G21" s="3">
        <v>2.9500000000000001E-14</v>
      </c>
      <c r="H21" s="2">
        <v>1.2985315000000001E-2</v>
      </c>
      <c r="I21" s="2">
        <v>1.2985315000000001E-2</v>
      </c>
      <c r="J21" s="2">
        <v>0.12637815499999999</v>
      </c>
      <c r="K21" s="2">
        <v>0.12637815499999999</v>
      </c>
      <c r="L21" s="2">
        <v>0.57329208899999995</v>
      </c>
      <c r="M21" s="2">
        <v>0.57329208899999995</v>
      </c>
      <c r="N21" s="2">
        <v>0.21158966300000001</v>
      </c>
      <c r="O21" s="2">
        <v>0.21158966300000001</v>
      </c>
      <c r="P21" s="2">
        <v>0.88411220899999998</v>
      </c>
      <c r="Q21" s="2">
        <v>0.88411220899999998</v>
      </c>
      <c r="R21" s="2">
        <v>0.88411220899999998</v>
      </c>
      <c r="S21" s="2">
        <v>0.88411220899999998</v>
      </c>
      <c r="T21" s="2">
        <v>0.88411220899999998</v>
      </c>
      <c r="U21" s="2">
        <v>0.88411220899999998</v>
      </c>
      <c r="V21" s="2">
        <v>0.88411220899999998</v>
      </c>
      <c r="W21" s="2">
        <v>0.88411220899999998</v>
      </c>
      <c r="X21" s="2">
        <v>4.1659549999999998E-3</v>
      </c>
      <c r="Y21" s="2">
        <v>4.1659549999999998E-3</v>
      </c>
      <c r="Z21" s="2">
        <v>4.1659549999999998E-3</v>
      </c>
      <c r="AA21" s="2">
        <v>4.1659549999999998E-3</v>
      </c>
      <c r="AB21" s="2">
        <v>4.1659549999999998E-3</v>
      </c>
      <c r="AC21" s="2">
        <v>4.1659549999999998E-3</v>
      </c>
      <c r="AD21" s="2">
        <v>4.1659549999999998E-3</v>
      </c>
      <c r="AE21" s="2">
        <v>4.1659549999999998E-3</v>
      </c>
      <c r="AF21" s="2">
        <v>4.1659549999999998E-3</v>
      </c>
      <c r="AG21" s="2">
        <v>4.1659549999999998E-3</v>
      </c>
      <c r="AH21" s="2">
        <v>4.1659549999999998E-3</v>
      </c>
      <c r="AI21" s="2">
        <v>4.1659549999999998E-3</v>
      </c>
      <c r="AJ21" s="2">
        <v>4.1659549999999998E-3</v>
      </c>
      <c r="AK21" s="2">
        <v>4.1659549999999998E-3</v>
      </c>
      <c r="AL21" s="2">
        <v>4.1659549999999998E-3</v>
      </c>
      <c r="AM21" s="2">
        <v>4.1659549999999998E-3</v>
      </c>
      <c r="AN21" s="2">
        <v>4.1659549999999998E-3</v>
      </c>
      <c r="AO21" s="2">
        <v>4.1659549999999998E-3</v>
      </c>
      <c r="AP21" s="2">
        <v>4.1659549999999998E-3</v>
      </c>
      <c r="AQ21" s="2">
        <v>4.1659549999999998E-3</v>
      </c>
      <c r="AR21" s="2">
        <v>4.1659549999999998E-3</v>
      </c>
      <c r="AS21" s="2">
        <v>4.1659549999999998E-3</v>
      </c>
      <c r="AT21" s="2">
        <v>4.1659549999999998E-3</v>
      </c>
      <c r="AU21" s="2">
        <v>4.1659549999999998E-3</v>
      </c>
      <c r="AV21" s="2">
        <v>4.1659549999999998E-3</v>
      </c>
      <c r="AW21" s="2">
        <v>4.1659549999999998E-3</v>
      </c>
      <c r="AX21" s="2">
        <v>4.1659549999999998E-3</v>
      </c>
      <c r="AY21" s="2">
        <v>4.1659549999999998E-3</v>
      </c>
      <c r="AZ21" s="2">
        <v>4.1659549999999998E-3</v>
      </c>
      <c r="BA21" s="2">
        <v>4.1659549999999998E-3</v>
      </c>
      <c r="BB21" s="2">
        <v>4.1659549999999998E-3</v>
      </c>
      <c r="BC21" s="2">
        <v>4.1659549999999998E-3</v>
      </c>
      <c r="BD21" s="2">
        <f t="shared" si="4"/>
        <v>6.8920072477487992E-3</v>
      </c>
      <c r="BE21" s="2">
        <f t="shared" si="5"/>
        <v>6.8920072477487992E-3</v>
      </c>
      <c r="BF21" s="2">
        <f t="shared" si="10"/>
        <v>6.7075705149788126E-2</v>
      </c>
      <c r="BG21" s="2">
        <f t="shared" si="11"/>
        <v>6.7075705149788126E-2</v>
      </c>
      <c r="BH21" s="2">
        <f t="shared" si="16"/>
        <v>0.30427704160161301</v>
      </c>
      <c r="BI21" s="2">
        <f t="shared" si="17"/>
        <v>0.30427704160161301</v>
      </c>
      <c r="BJ21" s="2">
        <f t="shared" si="18"/>
        <v>0.11230204973423641</v>
      </c>
      <c r="BK21" s="2">
        <f t="shared" si="19"/>
        <v>0.11230204973423641</v>
      </c>
      <c r="BL21" s="2">
        <f t="shared" si="6"/>
        <v>6.0933077522512015E-3</v>
      </c>
      <c r="BM21" s="2">
        <f t="shared" si="7"/>
        <v>6.0933077522512015E-3</v>
      </c>
      <c r="BN21" s="2">
        <f t="shared" si="12"/>
        <v>5.9302449850211859E-2</v>
      </c>
      <c r="BO21" s="2">
        <f t="shared" si="13"/>
        <v>5.9302449850211859E-2</v>
      </c>
      <c r="BP21" s="2">
        <f t="shared" si="20"/>
        <v>0.269015047398387</v>
      </c>
      <c r="BQ21" s="2">
        <f t="shared" si="21"/>
        <v>0.269015047398387</v>
      </c>
      <c r="BR21" s="2">
        <f t="shared" si="22"/>
        <v>9.9287613265763602E-2</v>
      </c>
      <c r="BS21" s="2">
        <f t="shared" si="23"/>
        <v>9.9287613265763602E-2</v>
      </c>
      <c r="BT21" s="2">
        <f t="shared" si="8"/>
        <v>7.9869949549759775E-4</v>
      </c>
      <c r="BU21" s="2">
        <f t="shared" si="9"/>
        <v>7.9869949549759775E-4</v>
      </c>
      <c r="BV21" s="2">
        <f t="shared" si="14"/>
        <v>7.7732552995762663E-3</v>
      </c>
      <c r="BW21" s="2">
        <f t="shared" si="15"/>
        <v>7.7732552995762663E-3</v>
      </c>
      <c r="BX21" s="2">
        <f t="shared" si="24"/>
        <v>3.526199420322601E-2</v>
      </c>
      <c r="BY21" s="2">
        <f t="shared" si="25"/>
        <v>3.526199420322601E-2</v>
      </c>
      <c r="BZ21" s="2">
        <f t="shared" si="26"/>
        <v>1.3014436468472806E-2</v>
      </c>
      <c r="CA21" s="2">
        <f t="shared" si="27"/>
        <v>1.3014436468472806E-2</v>
      </c>
    </row>
    <row r="22" spans="1:79" s="15" customFormat="1" x14ac:dyDescent="0.2">
      <c r="A22" s="15" t="s">
        <v>69</v>
      </c>
      <c r="B22" s="15" t="s">
        <v>53</v>
      </c>
      <c r="C22" s="15">
        <v>-2258.2519000000002</v>
      </c>
      <c r="D22" s="15">
        <v>4</v>
      </c>
      <c r="E22" s="15">
        <v>4524.5037700000003</v>
      </c>
      <c r="F22" s="15">
        <f t="shared" ref="F22:F36" si="28">E22-4432.51106</f>
        <v>91.992710000000443</v>
      </c>
      <c r="G22" s="18">
        <v>5.6199999999999998E-21</v>
      </c>
      <c r="H22" s="15">
        <v>0.28945800399999999</v>
      </c>
      <c r="I22" s="15">
        <v>0.28945800399999999</v>
      </c>
      <c r="J22" s="17" t="s">
        <v>102</v>
      </c>
      <c r="K22" s="17" t="s">
        <v>102</v>
      </c>
      <c r="L22" s="17" t="s">
        <v>102</v>
      </c>
      <c r="M22" s="17" t="s">
        <v>102</v>
      </c>
      <c r="N22" s="17" t="s">
        <v>102</v>
      </c>
      <c r="O22" s="17" t="s">
        <v>102</v>
      </c>
      <c r="P22" s="15">
        <v>0.94710327699999997</v>
      </c>
      <c r="Q22" s="15">
        <v>0.94710327699999997</v>
      </c>
      <c r="R22" s="17" t="s">
        <v>102</v>
      </c>
      <c r="S22" s="17" t="s">
        <v>102</v>
      </c>
      <c r="T22" s="17" t="s">
        <v>102</v>
      </c>
      <c r="U22" s="17" t="s">
        <v>102</v>
      </c>
      <c r="V22" s="17" t="s">
        <v>102</v>
      </c>
      <c r="W22" s="17" t="s">
        <v>102</v>
      </c>
      <c r="X22" s="15">
        <v>2.082403E-3</v>
      </c>
      <c r="Y22" s="15">
        <v>2.7344441000000001E-2</v>
      </c>
      <c r="Z22" s="17" t="s">
        <v>102</v>
      </c>
      <c r="AA22" s="17" t="s">
        <v>102</v>
      </c>
      <c r="AB22" s="17" t="s">
        <v>102</v>
      </c>
      <c r="AC22" s="17" t="s">
        <v>102</v>
      </c>
      <c r="AD22" s="17" t="s">
        <v>102</v>
      </c>
      <c r="AE22" s="17" t="s">
        <v>102</v>
      </c>
      <c r="AF22" s="17" t="s">
        <v>102</v>
      </c>
      <c r="AG22" s="17" t="s">
        <v>102</v>
      </c>
      <c r="AH22" s="17" t="s">
        <v>102</v>
      </c>
      <c r="AI22" s="17" t="s">
        <v>102</v>
      </c>
      <c r="AJ22" s="17" t="s">
        <v>102</v>
      </c>
      <c r="AK22" s="17" t="s">
        <v>102</v>
      </c>
      <c r="AL22" s="17" t="s">
        <v>102</v>
      </c>
      <c r="AM22" s="17" t="s">
        <v>102</v>
      </c>
      <c r="AN22" s="17" t="s">
        <v>102</v>
      </c>
      <c r="AO22" s="17" t="s">
        <v>102</v>
      </c>
      <c r="AP22" s="17" t="s">
        <v>102</v>
      </c>
      <c r="AQ22" s="17" t="s">
        <v>102</v>
      </c>
      <c r="AR22" s="17" t="s">
        <v>102</v>
      </c>
      <c r="AS22" s="17" t="s">
        <v>102</v>
      </c>
      <c r="AT22" s="17" t="s">
        <v>102</v>
      </c>
      <c r="AU22" s="17" t="s">
        <v>102</v>
      </c>
      <c r="AV22" s="17" t="s">
        <v>102</v>
      </c>
      <c r="AW22" s="17" t="s">
        <v>102</v>
      </c>
      <c r="AX22" s="17" t="s">
        <v>102</v>
      </c>
      <c r="AY22" s="17" t="s">
        <v>102</v>
      </c>
      <c r="AZ22" s="17" t="s">
        <v>102</v>
      </c>
      <c r="BA22" s="17" t="s">
        <v>102</v>
      </c>
      <c r="BB22" s="17" t="s">
        <v>102</v>
      </c>
      <c r="BC22" s="17" t="s">
        <v>102</v>
      </c>
      <c r="BD22" s="9">
        <f t="shared" si="4"/>
        <v>0.14866083757302412</v>
      </c>
      <c r="BE22" s="9">
        <f t="shared" si="5"/>
        <v>0.14866083757302412</v>
      </c>
      <c r="BF22" s="17" t="s">
        <v>102</v>
      </c>
      <c r="BG22" s="17" t="s">
        <v>102</v>
      </c>
      <c r="BH22" s="17" t="s">
        <v>102</v>
      </c>
      <c r="BI22" s="17" t="s">
        <v>102</v>
      </c>
      <c r="BJ22" s="17" t="s">
        <v>102</v>
      </c>
      <c r="BK22" s="17" t="s">
        <v>102</v>
      </c>
      <c r="BL22" s="9">
        <f t="shared" si="6"/>
        <v>0.14079716642697584</v>
      </c>
      <c r="BM22" s="9">
        <f t="shared" si="7"/>
        <v>0.14079716642697584</v>
      </c>
      <c r="BN22" s="17" t="s">
        <v>102</v>
      </c>
      <c r="BO22" s="17" t="s">
        <v>102</v>
      </c>
      <c r="BP22" s="17" t="s">
        <v>102</v>
      </c>
      <c r="BQ22" s="17" t="s">
        <v>102</v>
      </c>
      <c r="BR22" s="17" t="s">
        <v>102</v>
      </c>
      <c r="BS22" s="17" t="s">
        <v>102</v>
      </c>
      <c r="BT22" s="9">
        <f t="shared" si="8"/>
        <v>7.8636711460482733E-3</v>
      </c>
      <c r="BU22" s="9">
        <f t="shared" si="9"/>
        <v>7.8636711460482733E-3</v>
      </c>
      <c r="BV22" s="17" t="s">
        <v>102</v>
      </c>
      <c r="BW22" s="17" t="s">
        <v>102</v>
      </c>
      <c r="BX22" s="17" t="s">
        <v>102</v>
      </c>
      <c r="BY22" s="17" t="s">
        <v>102</v>
      </c>
      <c r="BZ22" s="17" t="s">
        <v>102</v>
      </c>
      <c r="CA22" s="17" t="s">
        <v>102</v>
      </c>
    </row>
    <row r="23" spans="1:79" s="4" customFormat="1" x14ac:dyDescent="0.2">
      <c r="A23" s="4" t="s">
        <v>69</v>
      </c>
      <c r="B23" s="4" t="s">
        <v>54</v>
      </c>
      <c r="C23" s="4">
        <v>-2257.0027</v>
      </c>
      <c r="D23" s="4">
        <v>6</v>
      </c>
      <c r="E23" s="4">
        <v>4526.0054300000002</v>
      </c>
      <c r="F23" s="4">
        <f t="shared" si="28"/>
        <v>93.494370000000345</v>
      </c>
      <c r="G23" s="5">
        <v>2.65E-21</v>
      </c>
      <c r="H23" s="4">
        <v>0.28934316900000001</v>
      </c>
      <c r="I23" s="4">
        <v>0.30765226899999998</v>
      </c>
      <c r="J23" s="16" t="s">
        <v>102</v>
      </c>
      <c r="K23" s="16" t="s">
        <v>102</v>
      </c>
      <c r="L23" s="16" t="s">
        <v>102</v>
      </c>
      <c r="M23" s="16" t="s">
        <v>102</v>
      </c>
      <c r="N23" s="16" t="s">
        <v>102</v>
      </c>
      <c r="O23" s="16" t="s">
        <v>102</v>
      </c>
      <c r="P23" s="4">
        <v>0.96535128199999998</v>
      </c>
      <c r="Q23" s="4">
        <v>0.848895277</v>
      </c>
      <c r="R23" s="16" t="s">
        <v>102</v>
      </c>
      <c r="S23" s="16" t="s">
        <v>102</v>
      </c>
      <c r="T23" s="16" t="s">
        <v>102</v>
      </c>
      <c r="U23" s="16" t="s">
        <v>102</v>
      </c>
      <c r="V23" s="16" t="s">
        <v>102</v>
      </c>
      <c r="W23" s="16" t="s">
        <v>102</v>
      </c>
      <c r="X23" s="4">
        <v>1.685698E-3</v>
      </c>
      <c r="Y23" s="4">
        <v>3.2635103999999998E-2</v>
      </c>
      <c r="Z23" s="16" t="s">
        <v>102</v>
      </c>
      <c r="AA23" s="16" t="s">
        <v>102</v>
      </c>
      <c r="AB23" s="16" t="s">
        <v>102</v>
      </c>
      <c r="AC23" s="16" t="s">
        <v>102</v>
      </c>
      <c r="AD23" s="16" t="s">
        <v>102</v>
      </c>
      <c r="AE23" s="16" t="s">
        <v>102</v>
      </c>
      <c r="AF23" s="16" t="s">
        <v>102</v>
      </c>
      <c r="AG23" s="16" t="s">
        <v>102</v>
      </c>
      <c r="AH23" s="16" t="s">
        <v>102</v>
      </c>
      <c r="AI23" s="16" t="s">
        <v>102</v>
      </c>
      <c r="AJ23" s="16" t="s">
        <v>102</v>
      </c>
      <c r="AK23" s="16" t="s">
        <v>102</v>
      </c>
      <c r="AL23" s="16" t="s">
        <v>102</v>
      </c>
      <c r="AM23" s="16" t="s">
        <v>102</v>
      </c>
      <c r="AN23" s="16" t="s">
        <v>102</v>
      </c>
      <c r="AO23" s="16" t="s">
        <v>102</v>
      </c>
      <c r="AP23" s="16" t="s">
        <v>102</v>
      </c>
      <c r="AQ23" s="16" t="s">
        <v>102</v>
      </c>
      <c r="AR23" s="16" t="s">
        <v>102</v>
      </c>
      <c r="AS23" s="16" t="s">
        <v>102</v>
      </c>
      <c r="AT23" s="16" t="s">
        <v>102</v>
      </c>
      <c r="AU23" s="16" t="s">
        <v>102</v>
      </c>
      <c r="AV23" s="16" t="s">
        <v>102</v>
      </c>
      <c r="AW23" s="16" t="s">
        <v>102</v>
      </c>
      <c r="AX23" s="16" t="s">
        <v>102</v>
      </c>
      <c r="AY23" s="16" t="s">
        <v>102</v>
      </c>
      <c r="AZ23" s="16" t="s">
        <v>102</v>
      </c>
      <c r="BA23" s="16" t="s">
        <v>102</v>
      </c>
      <c r="BB23" s="16" t="s">
        <v>102</v>
      </c>
      <c r="BC23" s="16" t="s">
        <v>102</v>
      </c>
      <c r="BD23">
        <f t="shared" ref="BD23:BD36" si="29">H23/(1+P23)</f>
        <v>0.14722211324255266</v>
      </c>
      <c r="BE23">
        <f t="shared" ref="BE23:BE36" si="30">I23/(1+Q23)</f>
        <v>0.16639788787777837</v>
      </c>
      <c r="BF23" s="16" t="s">
        <v>102</v>
      </c>
      <c r="BG23" s="16" t="s">
        <v>102</v>
      </c>
      <c r="BH23" s="16" t="s">
        <v>102</v>
      </c>
      <c r="BI23" s="16" t="s">
        <v>102</v>
      </c>
      <c r="BJ23" s="16" t="s">
        <v>102</v>
      </c>
      <c r="BK23" s="16" t="s">
        <v>102</v>
      </c>
      <c r="BL23">
        <f t="shared" ref="BL23:BL36" si="31">(P23*H23)/(1+P23)</f>
        <v>0.14212105575744738</v>
      </c>
      <c r="BM23">
        <f t="shared" ref="BM23:BM36" si="32">(Q23*I23)/(1+Q23)</f>
        <v>0.14125438112222161</v>
      </c>
      <c r="BN23" s="16" t="s">
        <v>102</v>
      </c>
      <c r="BO23" s="16" t="s">
        <v>102</v>
      </c>
      <c r="BP23" s="16" t="s">
        <v>102</v>
      </c>
      <c r="BQ23" s="16" t="s">
        <v>102</v>
      </c>
      <c r="BR23" s="16" t="s">
        <v>102</v>
      </c>
      <c r="BS23" s="16" t="s">
        <v>102</v>
      </c>
      <c r="BT23">
        <f t="shared" ref="BT23:BT36" si="33">BD23-BL23</f>
        <v>5.1010574851052815E-3</v>
      </c>
      <c r="BU23">
        <f t="shared" ref="BU23:BU36" si="34">BE23-BM23</f>
        <v>2.5143506755556766E-2</v>
      </c>
      <c r="BV23" s="16" t="s">
        <v>102</v>
      </c>
      <c r="BW23" s="16" t="s">
        <v>102</v>
      </c>
      <c r="BX23" s="16" t="s">
        <v>102</v>
      </c>
      <c r="BY23" s="16" t="s">
        <v>102</v>
      </c>
      <c r="BZ23" s="16" t="s">
        <v>102</v>
      </c>
      <c r="CA23" s="16" t="s">
        <v>102</v>
      </c>
    </row>
    <row r="24" spans="1:79" s="4" customFormat="1" x14ac:dyDescent="0.2">
      <c r="A24" s="4" t="s">
        <v>69</v>
      </c>
      <c r="B24" s="4" t="s">
        <v>55</v>
      </c>
      <c r="C24" s="4">
        <v>-2246.9845</v>
      </c>
      <c r="D24" s="4">
        <v>5</v>
      </c>
      <c r="E24" s="4">
        <v>4503.9689099999996</v>
      </c>
      <c r="F24" s="4">
        <f t="shared" si="28"/>
        <v>71.45784999999978</v>
      </c>
      <c r="G24" s="5">
        <v>1.6199999999999999E-16</v>
      </c>
      <c r="H24" s="4">
        <v>7.4462281000000005E-2</v>
      </c>
      <c r="I24" s="4">
        <v>7.4462281000000005E-2</v>
      </c>
      <c r="J24" s="4">
        <v>0.41625314800000002</v>
      </c>
      <c r="K24" s="4">
        <v>0.41625314800000002</v>
      </c>
      <c r="L24" s="16" t="s">
        <v>102</v>
      </c>
      <c r="M24" s="16" t="s">
        <v>102</v>
      </c>
      <c r="N24" s="16" t="s">
        <v>102</v>
      </c>
      <c r="O24" s="16" t="s">
        <v>102</v>
      </c>
      <c r="P24" s="4">
        <v>0.75547121100000003</v>
      </c>
      <c r="Q24" s="4">
        <v>0.75547121100000003</v>
      </c>
      <c r="R24" s="4">
        <v>0.84281155100000005</v>
      </c>
      <c r="S24" s="4">
        <v>0.84281155100000005</v>
      </c>
      <c r="T24" s="16" t="s">
        <v>102</v>
      </c>
      <c r="U24" s="16" t="s">
        <v>102</v>
      </c>
      <c r="V24" s="16" t="s">
        <v>102</v>
      </c>
      <c r="W24" s="16" t="s">
        <v>102</v>
      </c>
      <c r="X24" s="4">
        <v>2.704517E-3</v>
      </c>
      <c r="Y24" s="4">
        <v>2.704517E-3</v>
      </c>
      <c r="Z24" s="4">
        <v>2.704517E-3</v>
      </c>
      <c r="AA24" s="4">
        <v>2.704517E-3</v>
      </c>
      <c r="AB24" s="4">
        <v>2.704517E-3</v>
      </c>
      <c r="AC24" s="4">
        <v>2.704517E-3</v>
      </c>
      <c r="AD24" s="4">
        <v>2.704517E-3</v>
      </c>
      <c r="AE24" s="4">
        <v>2.704517E-3</v>
      </c>
      <c r="AF24" s="16" t="s">
        <v>102</v>
      </c>
      <c r="AG24" s="16" t="s">
        <v>102</v>
      </c>
      <c r="AH24" s="16" t="s">
        <v>102</v>
      </c>
      <c r="AI24" s="16" t="s">
        <v>102</v>
      </c>
      <c r="AJ24" s="16" t="s">
        <v>102</v>
      </c>
      <c r="AK24" s="16" t="s">
        <v>102</v>
      </c>
      <c r="AL24" s="16" t="s">
        <v>102</v>
      </c>
      <c r="AM24" s="16" t="s">
        <v>102</v>
      </c>
      <c r="AN24" s="16" t="s">
        <v>102</v>
      </c>
      <c r="AO24" s="16" t="s">
        <v>102</v>
      </c>
      <c r="AP24" s="16" t="s">
        <v>102</v>
      </c>
      <c r="AQ24" s="16" t="s">
        <v>102</v>
      </c>
      <c r="AR24" s="16" t="s">
        <v>102</v>
      </c>
      <c r="AS24" s="16" t="s">
        <v>102</v>
      </c>
      <c r="AT24" s="16" t="s">
        <v>102</v>
      </c>
      <c r="AU24" s="16" t="s">
        <v>102</v>
      </c>
      <c r="AV24" s="16" t="s">
        <v>102</v>
      </c>
      <c r="AW24" s="16" t="s">
        <v>102</v>
      </c>
      <c r="AX24" s="16" t="s">
        <v>102</v>
      </c>
      <c r="AY24" s="16" t="s">
        <v>102</v>
      </c>
      <c r="AZ24" s="16" t="s">
        <v>102</v>
      </c>
      <c r="BA24" s="16" t="s">
        <v>102</v>
      </c>
      <c r="BB24" s="16" t="s">
        <v>102</v>
      </c>
      <c r="BC24" s="16" t="s">
        <v>102</v>
      </c>
      <c r="BD24">
        <f t="shared" si="29"/>
        <v>4.241726126490148E-2</v>
      </c>
      <c r="BE24">
        <f t="shared" si="30"/>
        <v>4.241726126490148E-2</v>
      </c>
      <c r="BF24">
        <f t="shared" ref="BF24:BF36" si="35">J24/(1+R24)</f>
        <v>0.22587938944387484</v>
      </c>
      <c r="BG24">
        <f t="shared" ref="BG24:BG36" si="36">K24/(1+S24)</f>
        <v>0.22587938944387484</v>
      </c>
      <c r="BH24" s="16" t="s">
        <v>102</v>
      </c>
      <c r="BI24" s="16" t="s">
        <v>102</v>
      </c>
      <c r="BJ24" s="16" t="s">
        <v>102</v>
      </c>
      <c r="BK24" s="16" t="s">
        <v>102</v>
      </c>
      <c r="BL24">
        <f t="shared" si="31"/>
        <v>3.2045019735098518E-2</v>
      </c>
      <c r="BM24">
        <f t="shared" si="32"/>
        <v>3.2045019735098518E-2</v>
      </c>
      <c r="BN24">
        <f t="shared" ref="BN24:BN36" si="37">(R24*J24)/(1+R24)</f>
        <v>0.19037375855612518</v>
      </c>
      <c r="BO24">
        <f t="shared" ref="BO24:BO36" si="38">(S24*K24)/(1+S24)</f>
        <v>0.19037375855612518</v>
      </c>
      <c r="BP24" s="16" t="s">
        <v>102</v>
      </c>
      <c r="BQ24" s="16" t="s">
        <v>102</v>
      </c>
      <c r="BR24" s="16" t="s">
        <v>102</v>
      </c>
      <c r="BS24" s="16" t="s">
        <v>102</v>
      </c>
      <c r="BT24">
        <f t="shared" si="33"/>
        <v>1.0372241529802963E-2</v>
      </c>
      <c r="BU24">
        <f t="shared" si="34"/>
        <v>1.0372241529802963E-2</v>
      </c>
      <c r="BV24">
        <f t="shared" ref="BV24:BV36" si="39">BF24-BN24</f>
        <v>3.5505630887749662E-2</v>
      </c>
      <c r="BW24">
        <f t="shared" ref="BW24:BW36" si="40">BG24-BO24</f>
        <v>3.5505630887749662E-2</v>
      </c>
      <c r="BX24" s="16" t="s">
        <v>102</v>
      </c>
      <c r="BY24" s="16" t="s">
        <v>102</v>
      </c>
      <c r="BZ24" s="16" t="s">
        <v>102</v>
      </c>
      <c r="CA24" s="16" t="s">
        <v>102</v>
      </c>
    </row>
    <row r="25" spans="1:79" s="4" customFormat="1" x14ac:dyDescent="0.2">
      <c r="A25" s="4" t="s">
        <v>69</v>
      </c>
      <c r="B25" s="4" t="s">
        <v>56</v>
      </c>
      <c r="C25" s="4">
        <v>-2207.7736</v>
      </c>
      <c r="D25" s="4">
        <v>13</v>
      </c>
      <c r="E25" s="4">
        <v>4441.5471900000002</v>
      </c>
      <c r="F25" s="4">
        <f t="shared" si="28"/>
        <v>9.0361300000004121</v>
      </c>
      <c r="G25" s="4">
        <v>5.7997300000000003E-3</v>
      </c>
      <c r="H25" s="4">
        <v>7.7160524999999994E-2</v>
      </c>
      <c r="I25" s="4">
        <v>0.10781558400000001</v>
      </c>
      <c r="J25" s="4">
        <v>0.55701841799999996</v>
      </c>
      <c r="K25" s="4">
        <v>0.53361339100000005</v>
      </c>
      <c r="L25" s="16" t="s">
        <v>102</v>
      </c>
      <c r="M25" s="16" t="s">
        <v>102</v>
      </c>
      <c r="N25" s="16" t="s">
        <v>102</v>
      </c>
      <c r="O25" s="16" t="s">
        <v>102</v>
      </c>
      <c r="P25" s="4">
        <v>0.96100288099999998</v>
      </c>
      <c r="Q25" s="4">
        <v>0.49703738800000002</v>
      </c>
      <c r="R25" s="4">
        <v>0.95046493300000001</v>
      </c>
      <c r="S25" s="4">
        <v>0.96839252099999995</v>
      </c>
      <c r="T25" s="16" t="s">
        <v>102</v>
      </c>
      <c r="U25" s="16" t="s">
        <v>102</v>
      </c>
      <c r="V25" s="16" t="s">
        <v>102</v>
      </c>
      <c r="W25" s="16" t="s">
        <v>102</v>
      </c>
      <c r="X25" s="5">
        <v>2.0599999999999999E-9</v>
      </c>
      <c r="Y25" s="4">
        <v>3.0772059000000001E-2</v>
      </c>
      <c r="Z25" s="4">
        <v>3.9533390000000002E-3</v>
      </c>
      <c r="AA25" s="4">
        <v>3.1564153999999997E-2</v>
      </c>
      <c r="AB25" s="4">
        <v>1.4256413000000001E-2</v>
      </c>
      <c r="AC25" s="4">
        <v>1.4256413000000001E-2</v>
      </c>
      <c r="AD25" s="4">
        <v>1.4256413000000001E-2</v>
      </c>
      <c r="AE25" s="4">
        <v>1.4256413000000001E-2</v>
      </c>
      <c r="AF25" s="16" t="s">
        <v>102</v>
      </c>
      <c r="AG25" s="16" t="s">
        <v>102</v>
      </c>
      <c r="AH25" s="16" t="s">
        <v>102</v>
      </c>
      <c r="AI25" s="16" t="s">
        <v>102</v>
      </c>
      <c r="AJ25" s="16" t="s">
        <v>102</v>
      </c>
      <c r="AK25" s="16" t="s">
        <v>102</v>
      </c>
      <c r="AL25" s="16" t="s">
        <v>102</v>
      </c>
      <c r="AM25" s="16" t="s">
        <v>102</v>
      </c>
      <c r="AN25" s="16" t="s">
        <v>102</v>
      </c>
      <c r="AO25" s="16" t="s">
        <v>102</v>
      </c>
      <c r="AP25" s="16" t="s">
        <v>102</v>
      </c>
      <c r="AQ25" s="16" t="s">
        <v>102</v>
      </c>
      <c r="AR25" s="16" t="s">
        <v>102</v>
      </c>
      <c r="AS25" s="16" t="s">
        <v>102</v>
      </c>
      <c r="AT25" s="16" t="s">
        <v>102</v>
      </c>
      <c r="AU25" s="16" t="s">
        <v>102</v>
      </c>
      <c r="AV25" s="16" t="s">
        <v>102</v>
      </c>
      <c r="AW25" s="16" t="s">
        <v>102</v>
      </c>
      <c r="AX25" s="16" t="s">
        <v>102</v>
      </c>
      <c r="AY25" s="16" t="s">
        <v>102</v>
      </c>
      <c r="AZ25" s="16" t="s">
        <v>102</v>
      </c>
      <c r="BA25" s="16" t="s">
        <v>102</v>
      </c>
      <c r="BB25" s="16" t="s">
        <v>102</v>
      </c>
      <c r="BC25" s="16" t="s">
        <v>102</v>
      </c>
      <c r="BD25">
        <f t="shared" si="29"/>
        <v>3.9347481713363171E-2</v>
      </c>
      <c r="BE25">
        <f t="shared" si="30"/>
        <v>7.2019299493941563E-2</v>
      </c>
      <c r="BF25">
        <f t="shared" si="35"/>
        <v>0.28558238016781606</v>
      </c>
      <c r="BG25">
        <f t="shared" si="36"/>
        <v>0.27109094619446589</v>
      </c>
      <c r="BH25" s="16" t="s">
        <v>102</v>
      </c>
      <c r="BI25" s="16" t="s">
        <v>102</v>
      </c>
      <c r="BJ25" s="16" t="s">
        <v>102</v>
      </c>
      <c r="BK25" s="16" t="s">
        <v>102</v>
      </c>
      <c r="BL25">
        <f t="shared" si="31"/>
        <v>3.7813043286636823E-2</v>
      </c>
      <c r="BM25">
        <f t="shared" si="32"/>
        <v>3.5796284506058443E-2</v>
      </c>
      <c r="BN25">
        <f t="shared" si="37"/>
        <v>0.27143603783218384</v>
      </c>
      <c r="BO25">
        <f t="shared" si="38"/>
        <v>0.26252244480553416</v>
      </c>
      <c r="BP25" s="16" t="s">
        <v>102</v>
      </c>
      <c r="BQ25" s="16" t="s">
        <v>102</v>
      </c>
      <c r="BR25" s="16" t="s">
        <v>102</v>
      </c>
      <c r="BS25" s="16" t="s">
        <v>102</v>
      </c>
      <c r="BT25">
        <f t="shared" si="33"/>
        <v>1.5344384267263478E-3</v>
      </c>
      <c r="BU25">
        <f t="shared" si="34"/>
        <v>3.622301498788312E-2</v>
      </c>
      <c r="BV25">
        <f t="shared" si="39"/>
        <v>1.4146342335632223E-2</v>
      </c>
      <c r="BW25">
        <f t="shared" si="40"/>
        <v>8.5685013889317263E-3</v>
      </c>
      <c r="BX25" s="16" t="s">
        <v>102</v>
      </c>
      <c r="BY25" s="16" t="s">
        <v>102</v>
      </c>
      <c r="BZ25" s="16" t="s">
        <v>102</v>
      </c>
      <c r="CA25" s="16" t="s">
        <v>102</v>
      </c>
    </row>
    <row r="26" spans="1:79" s="4" customFormat="1" x14ac:dyDescent="0.2">
      <c r="A26" s="4" t="s">
        <v>69</v>
      </c>
      <c r="B26" s="4" t="s">
        <v>57</v>
      </c>
      <c r="C26" s="4">
        <v>-2209.002</v>
      </c>
      <c r="D26" s="4">
        <v>10</v>
      </c>
      <c r="E26" s="4">
        <v>4438.0039900000002</v>
      </c>
      <c r="F26" s="4">
        <f t="shared" si="28"/>
        <v>5.4929300000003423</v>
      </c>
      <c r="G26" s="4">
        <v>3.4104000000000002E-2</v>
      </c>
      <c r="H26" s="4">
        <v>7.6816667000000005E-2</v>
      </c>
      <c r="I26" s="4">
        <v>0.157531856</v>
      </c>
      <c r="J26" s="4">
        <v>0.55887046299999998</v>
      </c>
      <c r="K26" s="4">
        <v>0.52180784099999999</v>
      </c>
      <c r="L26" s="16" t="s">
        <v>102</v>
      </c>
      <c r="M26" s="16" t="s">
        <v>102</v>
      </c>
      <c r="N26" s="16" t="s">
        <v>102</v>
      </c>
      <c r="O26" s="16" t="s">
        <v>102</v>
      </c>
      <c r="P26" s="4">
        <v>0.95127200999999995</v>
      </c>
      <c r="Q26" s="4">
        <v>0.95127200999999995</v>
      </c>
      <c r="R26" s="4">
        <v>0.95127200999999995</v>
      </c>
      <c r="S26" s="4">
        <v>0.95127200999999995</v>
      </c>
      <c r="T26" s="16" t="s">
        <v>102</v>
      </c>
      <c r="U26" s="16" t="s">
        <v>102</v>
      </c>
      <c r="V26" s="16" t="s">
        <v>102</v>
      </c>
      <c r="W26" s="16" t="s">
        <v>102</v>
      </c>
      <c r="X26" s="5">
        <v>2.0599999999999999E-9</v>
      </c>
      <c r="Y26" s="4">
        <v>2.2207426999999998E-2</v>
      </c>
      <c r="Z26" s="4">
        <v>4.3436170000000001E-3</v>
      </c>
      <c r="AA26" s="4">
        <v>2.4714740999999998E-2</v>
      </c>
      <c r="AB26" s="4">
        <v>1.5708413000000001E-2</v>
      </c>
      <c r="AC26" s="4">
        <v>1.5708413000000001E-2</v>
      </c>
      <c r="AD26" s="4">
        <v>1.5708413000000001E-2</v>
      </c>
      <c r="AE26" s="4">
        <v>1.5708413000000001E-2</v>
      </c>
      <c r="AF26" s="16" t="s">
        <v>102</v>
      </c>
      <c r="AG26" s="16" t="s">
        <v>102</v>
      </c>
      <c r="AH26" s="16" t="s">
        <v>102</v>
      </c>
      <c r="AI26" s="16" t="s">
        <v>102</v>
      </c>
      <c r="AJ26" s="16" t="s">
        <v>102</v>
      </c>
      <c r="AK26" s="16" t="s">
        <v>102</v>
      </c>
      <c r="AL26" s="16" t="s">
        <v>102</v>
      </c>
      <c r="AM26" s="16" t="s">
        <v>102</v>
      </c>
      <c r="AN26" s="16" t="s">
        <v>102</v>
      </c>
      <c r="AO26" s="16" t="s">
        <v>102</v>
      </c>
      <c r="AP26" s="16" t="s">
        <v>102</v>
      </c>
      <c r="AQ26" s="16" t="s">
        <v>102</v>
      </c>
      <c r="AR26" s="16" t="s">
        <v>102</v>
      </c>
      <c r="AS26" s="16" t="s">
        <v>102</v>
      </c>
      <c r="AT26" s="16" t="s">
        <v>102</v>
      </c>
      <c r="AU26" s="16" t="s">
        <v>102</v>
      </c>
      <c r="AV26" s="16" t="s">
        <v>102</v>
      </c>
      <c r="AW26" s="16" t="s">
        <v>102</v>
      </c>
      <c r="AX26" s="16" t="s">
        <v>102</v>
      </c>
      <c r="AY26" s="16" t="s">
        <v>102</v>
      </c>
      <c r="AZ26" s="16" t="s">
        <v>102</v>
      </c>
      <c r="BA26" s="16" t="s">
        <v>102</v>
      </c>
      <c r="BB26" s="16" t="s">
        <v>102</v>
      </c>
      <c r="BC26" s="16" t="s">
        <v>102</v>
      </c>
      <c r="BD26">
        <f t="shared" si="29"/>
        <v>3.9367482650458363E-2</v>
      </c>
      <c r="BE26">
        <f t="shared" si="30"/>
        <v>8.0732904071124365E-2</v>
      </c>
      <c r="BF26">
        <f t="shared" si="35"/>
        <v>0.28641340629900186</v>
      </c>
      <c r="BG26">
        <f t="shared" si="36"/>
        <v>0.26741932356217218</v>
      </c>
      <c r="BH26" s="16" t="s">
        <v>102</v>
      </c>
      <c r="BI26" s="16" t="s">
        <v>102</v>
      </c>
      <c r="BJ26" s="16" t="s">
        <v>102</v>
      </c>
      <c r="BK26" s="16" t="s">
        <v>102</v>
      </c>
      <c r="BL26">
        <f t="shared" si="31"/>
        <v>3.7449184349541656E-2</v>
      </c>
      <c r="BM26">
        <f t="shared" si="32"/>
        <v>7.6798951928875647E-2</v>
      </c>
      <c r="BN26">
        <f t="shared" si="37"/>
        <v>0.27245705670099812</v>
      </c>
      <c r="BO26">
        <f t="shared" si="38"/>
        <v>0.25438851743782787</v>
      </c>
      <c r="BP26" s="16" t="s">
        <v>102</v>
      </c>
      <c r="BQ26" s="16" t="s">
        <v>102</v>
      </c>
      <c r="BR26" s="16" t="s">
        <v>102</v>
      </c>
      <c r="BS26" s="16" t="s">
        <v>102</v>
      </c>
      <c r="BT26">
        <f t="shared" si="33"/>
        <v>1.9182983009167071E-3</v>
      </c>
      <c r="BU26">
        <f t="shared" si="34"/>
        <v>3.9339521422487173E-3</v>
      </c>
      <c r="BV26">
        <f t="shared" si="39"/>
        <v>1.3956349598003737E-2</v>
      </c>
      <c r="BW26">
        <f t="shared" si="40"/>
        <v>1.3030806124344319E-2</v>
      </c>
      <c r="BX26" s="16" t="s">
        <v>102</v>
      </c>
      <c r="BY26" s="16" t="s">
        <v>102</v>
      </c>
      <c r="BZ26" s="16" t="s">
        <v>102</v>
      </c>
      <c r="CA26" s="16" t="s">
        <v>102</v>
      </c>
    </row>
    <row r="27" spans="1:79" s="4" customFormat="1" x14ac:dyDescent="0.2">
      <c r="A27" s="4" t="s">
        <v>69</v>
      </c>
      <c r="B27" s="4" t="s">
        <v>58</v>
      </c>
      <c r="C27" s="4">
        <v>-2211.6372000000001</v>
      </c>
      <c r="D27" s="4">
        <v>11</v>
      </c>
      <c r="E27" s="4">
        <v>4445.2745000000004</v>
      </c>
      <c r="F27" s="4">
        <f t="shared" si="28"/>
        <v>12.763440000000628</v>
      </c>
      <c r="G27" s="4">
        <v>8.9957000000000004E-4</v>
      </c>
      <c r="H27" s="4">
        <v>7.2724681999999999E-2</v>
      </c>
      <c r="I27" s="4">
        <v>0.32684781000000002</v>
      </c>
      <c r="J27" s="4">
        <v>0.56161643299999997</v>
      </c>
      <c r="K27" s="4">
        <v>0.31019723599999999</v>
      </c>
      <c r="L27" s="16" t="s">
        <v>102</v>
      </c>
      <c r="M27" s="16" t="s">
        <v>102</v>
      </c>
      <c r="N27" s="16" t="s">
        <v>102</v>
      </c>
      <c r="O27" s="16" t="s">
        <v>102</v>
      </c>
      <c r="P27" s="4">
        <v>0.93489399399999995</v>
      </c>
      <c r="Q27" s="4">
        <v>3</v>
      </c>
      <c r="R27" s="4">
        <v>0.96358407899999998</v>
      </c>
      <c r="S27" s="4">
        <v>0.77461476799999995</v>
      </c>
      <c r="T27" s="16" t="s">
        <v>102</v>
      </c>
      <c r="U27" s="16" t="s">
        <v>102</v>
      </c>
      <c r="V27" s="16" t="s">
        <v>102</v>
      </c>
      <c r="W27" s="16" t="s">
        <v>102</v>
      </c>
      <c r="X27" s="4">
        <v>2.5212839999999999E-3</v>
      </c>
      <c r="Y27" s="4">
        <v>3.1989294000000001E-2</v>
      </c>
      <c r="Z27" s="4">
        <v>2.5212839999999999E-3</v>
      </c>
      <c r="AA27" s="4">
        <v>3.1989294000000001E-2</v>
      </c>
      <c r="AB27" s="4">
        <v>1.6576988000000001E-2</v>
      </c>
      <c r="AC27" s="4">
        <v>1.6576988000000001E-2</v>
      </c>
      <c r="AD27" s="4">
        <v>1.6576988000000001E-2</v>
      </c>
      <c r="AE27" s="4">
        <v>1.6576988000000001E-2</v>
      </c>
      <c r="AF27" s="16" t="s">
        <v>102</v>
      </c>
      <c r="AG27" s="16" t="s">
        <v>102</v>
      </c>
      <c r="AH27" s="16" t="s">
        <v>102</v>
      </c>
      <c r="AI27" s="16" t="s">
        <v>102</v>
      </c>
      <c r="AJ27" s="16" t="s">
        <v>102</v>
      </c>
      <c r="AK27" s="16" t="s">
        <v>102</v>
      </c>
      <c r="AL27" s="16" t="s">
        <v>102</v>
      </c>
      <c r="AM27" s="16" t="s">
        <v>102</v>
      </c>
      <c r="AN27" s="16" t="s">
        <v>102</v>
      </c>
      <c r="AO27" s="16" t="s">
        <v>102</v>
      </c>
      <c r="AP27" s="16" t="s">
        <v>102</v>
      </c>
      <c r="AQ27" s="16" t="s">
        <v>102</v>
      </c>
      <c r="AR27" s="16" t="s">
        <v>102</v>
      </c>
      <c r="AS27" s="16" t="s">
        <v>102</v>
      </c>
      <c r="AT27" s="16" t="s">
        <v>102</v>
      </c>
      <c r="AU27" s="16" t="s">
        <v>102</v>
      </c>
      <c r="AV27" s="16" t="s">
        <v>102</v>
      </c>
      <c r="AW27" s="16" t="s">
        <v>102</v>
      </c>
      <c r="AX27" s="16" t="s">
        <v>102</v>
      </c>
      <c r="AY27" s="16" t="s">
        <v>102</v>
      </c>
      <c r="AZ27" s="16" t="s">
        <v>102</v>
      </c>
      <c r="BA27" s="16" t="s">
        <v>102</v>
      </c>
      <c r="BB27" s="16" t="s">
        <v>102</v>
      </c>
      <c r="BC27" s="16" t="s">
        <v>102</v>
      </c>
      <c r="BD27">
        <f t="shared" si="29"/>
        <v>3.7585874071404041E-2</v>
      </c>
      <c r="BE27">
        <f t="shared" si="30"/>
        <v>8.1711952500000004E-2</v>
      </c>
      <c r="BF27">
        <f t="shared" si="35"/>
        <v>0.2860159842434738</v>
      </c>
      <c r="BG27">
        <f t="shared" si="36"/>
        <v>0.17479694274695678</v>
      </c>
      <c r="BH27" s="16" t="s">
        <v>102</v>
      </c>
      <c r="BI27" s="16" t="s">
        <v>102</v>
      </c>
      <c r="BJ27" s="16" t="s">
        <v>102</v>
      </c>
      <c r="BK27" s="16" t="s">
        <v>102</v>
      </c>
      <c r="BL27">
        <f t="shared" si="31"/>
        <v>3.5138807928595965E-2</v>
      </c>
      <c r="BM27">
        <f t="shared" si="32"/>
        <v>0.2451358575</v>
      </c>
      <c r="BN27">
        <f t="shared" si="37"/>
        <v>0.27560044875652623</v>
      </c>
      <c r="BO27">
        <f t="shared" si="38"/>
        <v>0.1354002932530432</v>
      </c>
      <c r="BP27" s="16" t="s">
        <v>102</v>
      </c>
      <c r="BQ27" s="16" t="s">
        <v>102</v>
      </c>
      <c r="BR27" s="16" t="s">
        <v>102</v>
      </c>
      <c r="BS27" s="16" t="s">
        <v>102</v>
      </c>
      <c r="BT27">
        <f t="shared" si="33"/>
        <v>2.4470661428080756E-3</v>
      </c>
      <c r="BU27">
        <f t="shared" si="34"/>
        <v>-0.16342390499999998</v>
      </c>
      <c r="BV27">
        <f t="shared" si="39"/>
        <v>1.0415535486947569E-2</v>
      </c>
      <c r="BW27">
        <f t="shared" si="40"/>
        <v>3.9396649493913583E-2</v>
      </c>
      <c r="BX27" s="16" t="s">
        <v>102</v>
      </c>
      <c r="BY27" s="16" t="s">
        <v>102</v>
      </c>
      <c r="BZ27" s="16" t="s">
        <v>102</v>
      </c>
      <c r="CA27" s="16" t="s">
        <v>102</v>
      </c>
    </row>
    <row r="28" spans="1:79" s="4" customFormat="1" x14ac:dyDescent="0.2">
      <c r="A28" s="4" t="s">
        <v>69</v>
      </c>
      <c r="B28" s="4" t="s">
        <v>59</v>
      </c>
      <c r="C28" s="4">
        <v>-2221.1390000000001</v>
      </c>
      <c r="D28" s="4">
        <v>9</v>
      </c>
      <c r="E28" s="4">
        <v>4460.2780199999997</v>
      </c>
      <c r="F28" s="4">
        <f t="shared" si="28"/>
        <v>27.766959999999926</v>
      </c>
      <c r="G28" s="5">
        <v>4.9699999999999996E-7</v>
      </c>
      <c r="H28" s="4">
        <v>5.6288359000000003E-2</v>
      </c>
      <c r="I28" s="4">
        <v>9998.6785290000007</v>
      </c>
      <c r="J28" s="4">
        <v>0.495260859</v>
      </c>
      <c r="K28" s="4">
        <v>0.54032353399999999</v>
      </c>
      <c r="L28" s="16" t="s">
        <v>102</v>
      </c>
      <c r="M28" s="16" t="s">
        <v>102</v>
      </c>
      <c r="N28" s="16" t="s">
        <v>102</v>
      </c>
      <c r="O28" s="16" t="s">
        <v>102</v>
      </c>
      <c r="P28" s="4">
        <v>0.49728813199999999</v>
      </c>
      <c r="Q28" s="4">
        <v>2.9333806099999999</v>
      </c>
      <c r="R28" s="4">
        <v>0.91303159</v>
      </c>
      <c r="S28" s="4">
        <v>1.009371185</v>
      </c>
      <c r="T28" s="16" t="s">
        <v>102</v>
      </c>
      <c r="U28" s="16" t="s">
        <v>102</v>
      </c>
      <c r="V28" s="16" t="s">
        <v>102</v>
      </c>
      <c r="W28" s="16" t="s">
        <v>102</v>
      </c>
      <c r="X28" s="4">
        <v>1.2041642E-2</v>
      </c>
      <c r="Y28" s="4">
        <v>1.2041642E-2</v>
      </c>
      <c r="Z28" s="4">
        <v>1.2041642E-2</v>
      </c>
      <c r="AA28" s="4">
        <v>1.2041642E-2</v>
      </c>
      <c r="AB28" s="4">
        <v>1.2041642E-2</v>
      </c>
      <c r="AC28" s="4">
        <v>1.2041642E-2</v>
      </c>
      <c r="AD28" s="4">
        <v>1.2041642E-2</v>
      </c>
      <c r="AE28" s="4">
        <v>1.2041642E-2</v>
      </c>
      <c r="AF28" s="16" t="s">
        <v>102</v>
      </c>
      <c r="AG28" s="16" t="s">
        <v>102</v>
      </c>
      <c r="AH28" s="16" t="s">
        <v>102</v>
      </c>
      <c r="AI28" s="16" t="s">
        <v>102</v>
      </c>
      <c r="AJ28" s="16" t="s">
        <v>102</v>
      </c>
      <c r="AK28" s="16" t="s">
        <v>102</v>
      </c>
      <c r="AL28" s="16" t="s">
        <v>102</v>
      </c>
      <c r="AM28" s="16" t="s">
        <v>102</v>
      </c>
      <c r="AN28" s="16" t="s">
        <v>102</v>
      </c>
      <c r="AO28" s="16" t="s">
        <v>102</v>
      </c>
      <c r="AP28" s="16" t="s">
        <v>102</v>
      </c>
      <c r="AQ28" s="16" t="s">
        <v>102</v>
      </c>
      <c r="AR28" s="16" t="s">
        <v>102</v>
      </c>
      <c r="AS28" s="16" t="s">
        <v>102</v>
      </c>
      <c r="AT28" s="16" t="s">
        <v>102</v>
      </c>
      <c r="AU28" s="16" t="s">
        <v>102</v>
      </c>
      <c r="AV28" s="16" t="s">
        <v>102</v>
      </c>
      <c r="AW28" s="16" t="s">
        <v>102</v>
      </c>
      <c r="AX28" s="16" t="s">
        <v>102</v>
      </c>
      <c r="AY28" s="16" t="s">
        <v>102</v>
      </c>
      <c r="AZ28" s="16" t="s">
        <v>102</v>
      </c>
      <c r="BA28" s="16" t="s">
        <v>102</v>
      </c>
      <c r="BB28" s="16" t="s">
        <v>102</v>
      </c>
      <c r="BC28" s="16" t="s">
        <v>102</v>
      </c>
      <c r="BD28">
        <f t="shared" si="29"/>
        <v>3.7593538475999888E-2</v>
      </c>
      <c r="BE28">
        <f t="shared" si="30"/>
        <v>2542.0063605286346</v>
      </c>
      <c r="BF28">
        <f t="shared" si="35"/>
        <v>0.25888796692583627</v>
      </c>
      <c r="BG28">
        <f t="shared" si="36"/>
        <v>0.26890180272989234</v>
      </c>
      <c r="BH28" s="16" t="s">
        <v>102</v>
      </c>
      <c r="BI28" s="16" t="s">
        <v>102</v>
      </c>
      <c r="BJ28" s="16" t="s">
        <v>102</v>
      </c>
      <c r="BK28" s="16" t="s">
        <v>102</v>
      </c>
      <c r="BL28">
        <f t="shared" si="31"/>
        <v>1.8694820524000112E-2</v>
      </c>
      <c r="BM28">
        <f t="shared" si="32"/>
        <v>7456.6721684713666</v>
      </c>
      <c r="BN28">
        <f t="shared" si="37"/>
        <v>0.2363728920741637</v>
      </c>
      <c r="BO28">
        <f t="shared" si="38"/>
        <v>0.27142173127010766</v>
      </c>
      <c r="BP28" s="16" t="s">
        <v>102</v>
      </c>
      <c r="BQ28" s="16" t="s">
        <v>102</v>
      </c>
      <c r="BR28" s="16" t="s">
        <v>102</v>
      </c>
      <c r="BS28" s="16" t="s">
        <v>102</v>
      </c>
      <c r="BT28">
        <f t="shared" si="33"/>
        <v>1.8898717951999777E-2</v>
      </c>
      <c r="BU28">
        <f t="shared" si="34"/>
        <v>-4914.6658079427325</v>
      </c>
      <c r="BV28">
        <f t="shared" si="39"/>
        <v>2.2515074851672562E-2</v>
      </c>
      <c r="BW28">
        <f t="shared" si="40"/>
        <v>-2.5199285402153215E-3</v>
      </c>
      <c r="BX28" s="16" t="s">
        <v>102</v>
      </c>
      <c r="BY28" s="16" t="s">
        <v>102</v>
      </c>
      <c r="BZ28" s="16" t="s">
        <v>102</v>
      </c>
      <c r="CA28" s="16" t="s">
        <v>102</v>
      </c>
    </row>
    <row r="29" spans="1:79" s="4" customFormat="1" x14ac:dyDescent="0.2">
      <c r="A29" s="4" t="s">
        <v>69</v>
      </c>
      <c r="B29" s="4" t="s">
        <v>60</v>
      </c>
      <c r="C29" s="4">
        <v>-2213.0779000000002</v>
      </c>
      <c r="D29" s="4">
        <v>8</v>
      </c>
      <c r="E29" s="4">
        <v>4442.1557899999998</v>
      </c>
      <c r="F29" s="4">
        <f t="shared" si="28"/>
        <v>9.6447299999999814</v>
      </c>
      <c r="G29" s="4">
        <v>4.2781099999999999E-3</v>
      </c>
      <c r="H29" s="4">
        <v>0.53367441199999999</v>
      </c>
      <c r="I29" s="4">
        <v>0.48676835400000001</v>
      </c>
      <c r="J29" s="4">
        <v>7.0743850999999996E-2</v>
      </c>
      <c r="K29" s="4">
        <v>0.18983877800000001</v>
      </c>
      <c r="L29" s="16" t="s">
        <v>102</v>
      </c>
      <c r="M29" s="16" t="s">
        <v>102</v>
      </c>
      <c r="N29" s="16" t="s">
        <v>102</v>
      </c>
      <c r="O29" s="16" t="s">
        <v>102</v>
      </c>
      <c r="P29" s="4">
        <v>0.94783340400000005</v>
      </c>
      <c r="Q29" s="4">
        <v>0.94783340400000005</v>
      </c>
      <c r="R29" s="4">
        <v>0.94783340400000005</v>
      </c>
      <c r="S29" s="4">
        <v>0.94783340400000005</v>
      </c>
      <c r="T29" s="16" t="s">
        <v>102</v>
      </c>
      <c r="U29" s="16" t="s">
        <v>102</v>
      </c>
      <c r="V29" s="16" t="s">
        <v>102</v>
      </c>
      <c r="W29" s="16" t="s">
        <v>102</v>
      </c>
      <c r="X29" s="4">
        <v>2.2165919999999999E-3</v>
      </c>
      <c r="Y29" s="4">
        <v>2.3711159999999998E-2</v>
      </c>
      <c r="Z29" s="4">
        <v>2.2165919999999999E-3</v>
      </c>
      <c r="AA29" s="4">
        <v>2.3711159999999998E-2</v>
      </c>
      <c r="AB29" s="4">
        <v>1.4337364999999999E-2</v>
      </c>
      <c r="AC29" s="4">
        <v>1.4337364999999999E-2</v>
      </c>
      <c r="AD29" s="4">
        <v>1.4337364999999999E-2</v>
      </c>
      <c r="AE29" s="4">
        <v>1.4337364999999999E-2</v>
      </c>
      <c r="AF29" s="16" t="s">
        <v>102</v>
      </c>
      <c r="AG29" s="16" t="s">
        <v>102</v>
      </c>
      <c r="AH29" s="16" t="s">
        <v>102</v>
      </c>
      <c r="AI29" s="16" t="s">
        <v>102</v>
      </c>
      <c r="AJ29" s="16" t="s">
        <v>102</v>
      </c>
      <c r="AK29" s="16" t="s">
        <v>102</v>
      </c>
      <c r="AL29" s="16" t="s">
        <v>102</v>
      </c>
      <c r="AM29" s="16" t="s">
        <v>102</v>
      </c>
      <c r="AN29" s="16" t="s">
        <v>102</v>
      </c>
      <c r="AO29" s="16" t="s">
        <v>102</v>
      </c>
      <c r="AP29" s="16" t="s">
        <v>102</v>
      </c>
      <c r="AQ29" s="16" t="s">
        <v>102</v>
      </c>
      <c r="AR29" s="16" t="s">
        <v>102</v>
      </c>
      <c r="AS29" s="16" t="s">
        <v>102</v>
      </c>
      <c r="AT29" s="16" t="s">
        <v>102</v>
      </c>
      <c r="AU29" s="16" t="s">
        <v>102</v>
      </c>
      <c r="AV29" s="16" t="s">
        <v>102</v>
      </c>
      <c r="AW29" s="16" t="s">
        <v>102</v>
      </c>
      <c r="AX29" s="16" t="s">
        <v>102</v>
      </c>
      <c r="AY29" s="16" t="s">
        <v>102</v>
      </c>
      <c r="AZ29" s="16" t="s">
        <v>102</v>
      </c>
      <c r="BA29" s="16" t="s">
        <v>102</v>
      </c>
      <c r="BB29" s="16" t="s">
        <v>102</v>
      </c>
      <c r="BC29" s="16" t="s">
        <v>102</v>
      </c>
      <c r="BD29">
        <f t="shared" si="29"/>
        <v>0.27398360193642102</v>
      </c>
      <c r="BE29">
        <f t="shared" si="30"/>
        <v>0.24990245726374247</v>
      </c>
      <c r="BF29">
        <f t="shared" si="35"/>
        <v>3.6319251356262294E-2</v>
      </c>
      <c r="BG29">
        <f t="shared" si="36"/>
        <v>9.7461506518038962E-2</v>
      </c>
      <c r="BH29" s="16" t="s">
        <v>102</v>
      </c>
      <c r="BI29" s="16" t="s">
        <v>102</v>
      </c>
      <c r="BJ29" s="16" t="s">
        <v>102</v>
      </c>
      <c r="BK29" s="16" t="s">
        <v>102</v>
      </c>
      <c r="BL29">
        <f t="shared" si="31"/>
        <v>0.25969081006357897</v>
      </c>
      <c r="BM29">
        <f t="shared" si="32"/>
        <v>0.23686589673625755</v>
      </c>
      <c r="BN29">
        <f t="shared" si="37"/>
        <v>3.4424599643737709E-2</v>
      </c>
      <c r="BO29">
        <f t="shared" si="38"/>
        <v>9.2377271481961051E-2</v>
      </c>
      <c r="BP29" s="16" t="s">
        <v>102</v>
      </c>
      <c r="BQ29" s="16" t="s">
        <v>102</v>
      </c>
      <c r="BR29" s="16" t="s">
        <v>102</v>
      </c>
      <c r="BS29" s="16" t="s">
        <v>102</v>
      </c>
      <c r="BT29">
        <f t="shared" si="33"/>
        <v>1.4292791872842048E-2</v>
      </c>
      <c r="BU29">
        <f t="shared" si="34"/>
        <v>1.3036560527484919E-2</v>
      </c>
      <c r="BV29">
        <f t="shared" si="39"/>
        <v>1.8946517125245851E-3</v>
      </c>
      <c r="BW29">
        <f t="shared" si="40"/>
        <v>5.0842350360779109E-3</v>
      </c>
      <c r="BX29" s="16" t="s">
        <v>102</v>
      </c>
      <c r="BY29" s="16" t="s">
        <v>102</v>
      </c>
      <c r="BZ29" s="16" t="s">
        <v>102</v>
      </c>
      <c r="CA29" s="16" t="s">
        <v>102</v>
      </c>
    </row>
    <row r="30" spans="1:79" s="4" customFormat="1" x14ac:dyDescent="0.2">
      <c r="A30" s="4" t="s">
        <v>69</v>
      </c>
      <c r="B30" s="4" t="s">
        <v>61</v>
      </c>
      <c r="C30" s="4">
        <v>-2242.2609000000002</v>
      </c>
      <c r="D30" s="4">
        <v>6</v>
      </c>
      <c r="E30" s="4">
        <v>4496.5218000000004</v>
      </c>
      <c r="F30" s="4">
        <f t="shared" si="28"/>
        <v>64.010740000000624</v>
      </c>
      <c r="G30" s="5">
        <v>6.7E-15</v>
      </c>
      <c r="H30" s="4">
        <v>0.38471230000000001</v>
      </c>
      <c r="I30" s="4">
        <v>0.45091892099999997</v>
      </c>
      <c r="J30" s="4">
        <v>7.1034291999999999E-2</v>
      </c>
      <c r="K30" s="4">
        <v>0.216090424</v>
      </c>
      <c r="L30" s="16" t="s">
        <v>102</v>
      </c>
      <c r="M30" s="16" t="s">
        <v>102</v>
      </c>
      <c r="N30" s="16" t="s">
        <v>102</v>
      </c>
      <c r="O30" s="16" t="s">
        <v>102</v>
      </c>
      <c r="P30" s="4">
        <v>0.81166715499999997</v>
      </c>
      <c r="Q30" s="4">
        <v>0.81166715499999997</v>
      </c>
      <c r="R30" s="4">
        <v>0.81166715499999997</v>
      </c>
      <c r="S30" s="4">
        <v>0.81166715499999997</v>
      </c>
      <c r="T30" s="16" t="s">
        <v>102</v>
      </c>
      <c r="U30" s="16" t="s">
        <v>102</v>
      </c>
      <c r="V30" s="16" t="s">
        <v>102</v>
      </c>
      <c r="W30" s="16" t="s">
        <v>102</v>
      </c>
      <c r="X30" s="4">
        <v>2.8244860000000002E-3</v>
      </c>
      <c r="Y30" s="4">
        <v>2.8244860000000002E-3</v>
      </c>
      <c r="Z30" s="4">
        <v>2.8244860000000002E-3</v>
      </c>
      <c r="AA30" s="4">
        <v>2.8244860000000002E-3</v>
      </c>
      <c r="AB30" s="4">
        <v>2.8244860000000002E-3</v>
      </c>
      <c r="AC30" s="4">
        <v>2.8244860000000002E-3</v>
      </c>
      <c r="AD30" s="4">
        <v>2.8244860000000002E-3</v>
      </c>
      <c r="AE30" s="4">
        <v>2.8244860000000002E-3</v>
      </c>
      <c r="AF30" s="16" t="s">
        <v>102</v>
      </c>
      <c r="AG30" s="16" t="s">
        <v>102</v>
      </c>
      <c r="AH30" s="16" t="s">
        <v>102</v>
      </c>
      <c r="AI30" s="16" t="s">
        <v>102</v>
      </c>
      <c r="AJ30" s="16" t="s">
        <v>102</v>
      </c>
      <c r="AK30" s="16" t="s">
        <v>102</v>
      </c>
      <c r="AL30" s="16" t="s">
        <v>102</v>
      </c>
      <c r="AM30" s="16" t="s">
        <v>102</v>
      </c>
      <c r="AN30" s="16" t="s">
        <v>102</v>
      </c>
      <c r="AO30" s="16" t="s">
        <v>102</v>
      </c>
      <c r="AP30" s="16" t="s">
        <v>102</v>
      </c>
      <c r="AQ30" s="16" t="s">
        <v>102</v>
      </c>
      <c r="AR30" s="16" t="s">
        <v>102</v>
      </c>
      <c r="AS30" s="16" t="s">
        <v>102</v>
      </c>
      <c r="AT30" s="16" t="s">
        <v>102</v>
      </c>
      <c r="AU30" s="16" t="s">
        <v>102</v>
      </c>
      <c r="AV30" s="16" t="s">
        <v>102</v>
      </c>
      <c r="AW30" s="16" t="s">
        <v>102</v>
      </c>
      <c r="AX30" s="16" t="s">
        <v>102</v>
      </c>
      <c r="AY30" s="16" t="s">
        <v>102</v>
      </c>
      <c r="AZ30" s="16" t="s">
        <v>102</v>
      </c>
      <c r="BA30" s="16" t="s">
        <v>102</v>
      </c>
      <c r="BB30" s="16" t="s">
        <v>102</v>
      </c>
      <c r="BC30" s="16" t="s">
        <v>102</v>
      </c>
      <c r="BD30">
        <f t="shared" si="29"/>
        <v>0.21235263825269274</v>
      </c>
      <c r="BE30">
        <f t="shared" si="30"/>
        <v>0.2488972214104086</v>
      </c>
      <c r="BF30">
        <f t="shared" si="35"/>
        <v>3.9209350240717922E-2</v>
      </c>
      <c r="BG30">
        <f t="shared" si="36"/>
        <v>0.11927711081122958</v>
      </c>
      <c r="BH30" s="16" t="s">
        <v>102</v>
      </c>
      <c r="BI30" s="16" t="s">
        <v>102</v>
      </c>
      <c r="BJ30" s="16" t="s">
        <v>102</v>
      </c>
      <c r="BK30" s="16" t="s">
        <v>102</v>
      </c>
      <c r="BL30">
        <f t="shared" si="31"/>
        <v>0.17235966174730727</v>
      </c>
      <c r="BM30">
        <f t="shared" si="32"/>
        <v>0.2020216995895914</v>
      </c>
      <c r="BN30">
        <f t="shared" si="37"/>
        <v>3.1824941759282077E-2</v>
      </c>
      <c r="BO30">
        <f t="shared" si="38"/>
        <v>9.6813313188770442E-2</v>
      </c>
      <c r="BP30" s="16" t="s">
        <v>102</v>
      </c>
      <c r="BQ30" s="16" t="s">
        <v>102</v>
      </c>
      <c r="BR30" s="16" t="s">
        <v>102</v>
      </c>
      <c r="BS30" s="16" t="s">
        <v>102</v>
      </c>
      <c r="BT30">
        <f t="shared" si="33"/>
        <v>3.9992976505385469E-2</v>
      </c>
      <c r="BU30">
        <f t="shared" si="34"/>
        <v>4.6875521820817195E-2</v>
      </c>
      <c r="BV30">
        <f t="shared" si="39"/>
        <v>7.3844084814358446E-3</v>
      </c>
      <c r="BW30">
        <f t="shared" si="40"/>
        <v>2.2463797622459133E-2</v>
      </c>
      <c r="BX30" s="16" t="s">
        <v>102</v>
      </c>
      <c r="BY30" s="16" t="s">
        <v>102</v>
      </c>
      <c r="BZ30" s="16" t="s">
        <v>102</v>
      </c>
      <c r="CA30" s="16" t="s">
        <v>102</v>
      </c>
    </row>
    <row r="31" spans="1:79" s="4" customFormat="1" x14ac:dyDescent="0.2">
      <c r="A31" s="4" t="s">
        <v>69</v>
      </c>
      <c r="B31" s="4" t="s">
        <v>62</v>
      </c>
      <c r="C31" s="4">
        <v>-2199.6215000000002</v>
      </c>
      <c r="D31" s="4">
        <v>17</v>
      </c>
      <c r="E31" s="4">
        <v>4433.2430199999999</v>
      </c>
      <c r="F31" s="4">
        <f t="shared" si="28"/>
        <v>0.73196000000007189</v>
      </c>
      <c r="G31" s="4">
        <v>0.36866832999999999</v>
      </c>
      <c r="H31" s="4">
        <v>0.68310457499999999</v>
      </c>
      <c r="I31" s="4">
        <v>0.68310457499999999</v>
      </c>
      <c r="J31" s="4">
        <v>0.179923782</v>
      </c>
      <c r="K31" s="4">
        <v>0.179923782</v>
      </c>
      <c r="L31" s="4">
        <v>2.4121798999999999E-2</v>
      </c>
      <c r="M31" s="4">
        <v>2.4121798999999999E-2</v>
      </c>
      <c r="N31" s="4">
        <v>0.15005828299999999</v>
      </c>
      <c r="O31" s="4">
        <v>0.15005828299999999</v>
      </c>
      <c r="P31" s="4">
        <v>0.94658906300000001</v>
      </c>
      <c r="Q31" s="4">
        <v>0.94658906300000001</v>
      </c>
      <c r="R31" s="4">
        <v>0.79729466199999999</v>
      </c>
      <c r="S31" s="4">
        <v>0.79729466199999999</v>
      </c>
      <c r="T31" s="4">
        <v>2.3405726969999998</v>
      </c>
      <c r="U31" s="4">
        <v>2.3405726969999998</v>
      </c>
      <c r="V31" s="4">
        <v>3</v>
      </c>
      <c r="W31" s="4">
        <v>3</v>
      </c>
      <c r="X31" s="4">
        <v>8.7763219999999996E-3</v>
      </c>
      <c r="Y31" s="4">
        <v>2.4826689999999998E-2</v>
      </c>
      <c r="Z31" s="5">
        <v>2.0599999999999999E-9</v>
      </c>
      <c r="AA31" s="4">
        <v>1.5786646000000001E-2</v>
      </c>
      <c r="AB31" s="4">
        <v>6.7382220000000003E-3</v>
      </c>
      <c r="AC31" s="4">
        <v>6.7382220000000003E-3</v>
      </c>
      <c r="AD31" s="4">
        <v>6.7382220000000003E-3</v>
      </c>
      <c r="AE31" s="4">
        <v>6.7382220000000003E-3</v>
      </c>
      <c r="AF31" s="5">
        <v>2.0599999999999999E-9</v>
      </c>
      <c r="AG31" s="4">
        <v>5.5028032999999997E-2</v>
      </c>
      <c r="AH31" s="5">
        <v>2.0599999999999999E-9</v>
      </c>
      <c r="AI31" s="4">
        <v>0.105584943</v>
      </c>
      <c r="AJ31" s="4">
        <v>6.7382220000000003E-3</v>
      </c>
      <c r="AK31" s="4">
        <v>6.7382220000000003E-3</v>
      </c>
      <c r="AL31" s="4">
        <v>6.7382220000000003E-3</v>
      </c>
      <c r="AM31" s="4">
        <v>6.7382220000000003E-3</v>
      </c>
      <c r="AN31" s="4">
        <v>6.7382220000000003E-3</v>
      </c>
      <c r="AO31" s="4">
        <v>6.7382220000000003E-3</v>
      </c>
      <c r="AP31" s="4">
        <v>6.7382220000000003E-3</v>
      </c>
      <c r="AQ31" s="4">
        <v>6.7382220000000003E-3</v>
      </c>
      <c r="AR31" s="4">
        <v>6.7382220000000003E-3</v>
      </c>
      <c r="AS31" s="4">
        <v>6.7382220000000003E-3</v>
      </c>
      <c r="AT31" s="4">
        <v>6.7382220000000003E-3</v>
      </c>
      <c r="AU31" s="4">
        <v>6.7382220000000003E-3</v>
      </c>
      <c r="AV31" s="4">
        <v>6.7382220000000003E-3</v>
      </c>
      <c r="AW31" s="4">
        <v>6.7382220000000003E-3</v>
      </c>
      <c r="AX31" s="4">
        <v>6.7382220000000003E-3</v>
      </c>
      <c r="AY31" s="4">
        <v>6.7382220000000003E-3</v>
      </c>
      <c r="AZ31" s="4">
        <v>6.7382220000000003E-3</v>
      </c>
      <c r="BA31" s="4">
        <v>6.7382220000000003E-3</v>
      </c>
      <c r="BB31" s="4">
        <v>6.7382220000000003E-3</v>
      </c>
      <c r="BC31" s="4">
        <v>6.7382220000000003E-3</v>
      </c>
      <c r="BD31">
        <f t="shared" si="29"/>
        <v>0.35092387396198987</v>
      </c>
      <c r="BE31">
        <f t="shared" si="30"/>
        <v>0.35092387396198987</v>
      </c>
      <c r="BF31">
        <f t="shared" si="35"/>
        <v>0.10010811571642002</v>
      </c>
      <c r="BG31">
        <f t="shared" si="36"/>
        <v>0.10010811571642002</v>
      </c>
      <c r="BH31">
        <f t="shared" ref="BH31:BH36" si="41">L31/(1+T31)</f>
        <v>7.2208573762404787E-3</v>
      </c>
      <c r="BI31">
        <f t="shared" ref="BI31:BI36" si="42">M31/(1+U31)</f>
        <v>7.2208573762404787E-3</v>
      </c>
      <c r="BJ31">
        <f t="shared" ref="BJ31:BJ36" si="43">N31/(1+V31)</f>
        <v>3.7514570749999997E-2</v>
      </c>
      <c r="BK31">
        <f t="shared" ref="BK31:BK36" si="44">O31/(1+W31)</f>
        <v>3.7514570749999997E-2</v>
      </c>
      <c r="BL31">
        <f t="shared" si="31"/>
        <v>0.33218070103801012</v>
      </c>
      <c r="BM31">
        <f t="shared" si="32"/>
        <v>0.33218070103801012</v>
      </c>
      <c r="BN31">
        <f t="shared" si="37"/>
        <v>7.9815666283579972E-2</v>
      </c>
      <c r="BO31">
        <f t="shared" si="38"/>
        <v>7.9815666283579972E-2</v>
      </c>
      <c r="BP31">
        <f t="shared" ref="BP31:BP36" si="45">(T31*L31)/(1+T31)</f>
        <v>1.6900941623759519E-2</v>
      </c>
      <c r="BQ31">
        <f t="shared" ref="BQ31:BQ36" si="46">(U31*M31)/(1+U31)</f>
        <v>1.6900941623759519E-2</v>
      </c>
      <c r="BR31">
        <f t="shared" ref="BR31:BR36" si="47">(V31*N31)/(1+V31)</f>
        <v>0.11254371224999998</v>
      </c>
      <c r="BS31">
        <f t="shared" ref="BS31:BS36" si="48">(W31*O31)/(1+W31)</f>
        <v>0.11254371224999998</v>
      </c>
      <c r="BT31">
        <f t="shared" si="33"/>
        <v>1.8743172923979756E-2</v>
      </c>
      <c r="BU31">
        <f t="shared" si="34"/>
        <v>1.8743172923979756E-2</v>
      </c>
      <c r="BV31">
        <f t="shared" si="39"/>
        <v>2.0292449432840046E-2</v>
      </c>
      <c r="BW31">
        <f t="shared" si="40"/>
        <v>2.0292449432840046E-2</v>
      </c>
      <c r="BX31">
        <f t="shared" ref="BX31:BX36" si="49">BH31-BP31</f>
        <v>-9.6800842475190402E-3</v>
      </c>
      <c r="BY31">
        <f t="shared" ref="BY31:BY36" si="50">BI31-BQ31</f>
        <v>-9.6800842475190402E-3</v>
      </c>
      <c r="BZ31">
        <f t="shared" ref="BZ31:BZ36" si="51">BJ31-BR31</f>
        <v>-7.502914149999998E-2</v>
      </c>
      <c r="CA31">
        <f t="shared" ref="CA31:CA36" si="52">BK31-BS31</f>
        <v>-7.502914149999998E-2</v>
      </c>
    </row>
    <row r="32" spans="1:79" s="4" customFormat="1" x14ac:dyDescent="0.2">
      <c r="A32" s="4" t="s">
        <v>69</v>
      </c>
      <c r="B32" s="4" t="s">
        <v>63</v>
      </c>
      <c r="C32" s="4">
        <v>-2202.2555000000002</v>
      </c>
      <c r="D32" s="4">
        <v>14</v>
      </c>
      <c r="E32" s="4">
        <v>4432.5110599999998</v>
      </c>
      <c r="F32" s="4">
        <f>E32-4432.51106</f>
        <v>0</v>
      </c>
      <c r="G32" s="4">
        <v>0.53159469000000004</v>
      </c>
      <c r="H32" s="4">
        <v>2.243757E-2</v>
      </c>
      <c r="I32" s="4">
        <v>2.243757E-2</v>
      </c>
      <c r="J32" s="4">
        <v>0.124905157</v>
      </c>
      <c r="K32" s="4">
        <v>0.124905157</v>
      </c>
      <c r="L32" s="4">
        <v>0.61788483100000002</v>
      </c>
      <c r="M32" s="4">
        <v>0.61788483100000002</v>
      </c>
      <c r="N32" s="4">
        <v>0.26015494500000003</v>
      </c>
      <c r="O32" s="4">
        <v>0.26015494500000003</v>
      </c>
      <c r="P32" s="4">
        <v>0.92122106500000001</v>
      </c>
      <c r="Q32" s="4">
        <v>0.92122106500000001</v>
      </c>
      <c r="R32" s="4">
        <v>0.92122106500000001</v>
      </c>
      <c r="S32" s="4">
        <v>0.92122106500000001</v>
      </c>
      <c r="T32" s="4">
        <v>0.92122106500000001</v>
      </c>
      <c r="U32" s="4">
        <v>0.92122106500000001</v>
      </c>
      <c r="V32" s="4">
        <v>0.92122106500000001</v>
      </c>
      <c r="W32" s="4">
        <v>0.92122106500000001</v>
      </c>
      <c r="X32" s="4">
        <v>7.3464400000000001E-4</v>
      </c>
      <c r="Y32" s="4">
        <v>6.2658217000000002E-2</v>
      </c>
      <c r="Z32" s="5">
        <v>2.0599999999999999E-9</v>
      </c>
      <c r="AA32" s="4">
        <v>2.0726820999999999E-2</v>
      </c>
      <c r="AB32" s="4">
        <v>4.8453639999999996E-3</v>
      </c>
      <c r="AC32" s="4">
        <v>4.8453639999999996E-3</v>
      </c>
      <c r="AD32" s="4">
        <v>4.8453639999999996E-3</v>
      </c>
      <c r="AE32" s="4">
        <v>4.8453639999999996E-3</v>
      </c>
      <c r="AF32" s="4">
        <v>8.7107780000000006E-3</v>
      </c>
      <c r="AG32" s="4">
        <v>2.5648409E-2</v>
      </c>
      <c r="AH32" s="5">
        <v>2.0599999999999999E-9</v>
      </c>
      <c r="AI32" s="4">
        <v>1.5325890999999999E-2</v>
      </c>
      <c r="AJ32" s="4">
        <v>4.8453639999999996E-3</v>
      </c>
      <c r="AK32" s="4">
        <v>4.8453639999999996E-3</v>
      </c>
      <c r="AL32" s="4">
        <v>4.8453639999999996E-3</v>
      </c>
      <c r="AM32" s="4">
        <v>4.8453639999999996E-3</v>
      </c>
      <c r="AN32" s="4">
        <v>4.8453639999999996E-3</v>
      </c>
      <c r="AO32" s="4">
        <v>4.8453639999999996E-3</v>
      </c>
      <c r="AP32" s="4">
        <v>4.8453639999999996E-3</v>
      </c>
      <c r="AQ32" s="4">
        <v>4.8453639999999996E-3</v>
      </c>
      <c r="AR32" s="4">
        <v>4.8453639999999996E-3</v>
      </c>
      <c r="AS32" s="4">
        <v>4.8453639999999996E-3</v>
      </c>
      <c r="AT32" s="4">
        <v>4.8453639999999996E-3</v>
      </c>
      <c r="AU32" s="4">
        <v>4.8453639999999996E-3</v>
      </c>
      <c r="AV32" s="4">
        <v>4.8453639999999996E-3</v>
      </c>
      <c r="AW32" s="4">
        <v>4.8453639999999996E-3</v>
      </c>
      <c r="AX32" s="4">
        <v>4.8453639999999996E-3</v>
      </c>
      <c r="AY32" s="4">
        <v>4.8453639999999996E-3</v>
      </c>
      <c r="AZ32" s="4">
        <v>4.8453639999999996E-3</v>
      </c>
      <c r="BA32" s="4">
        <v>4.8453639999999996E-3</v>
      </c>
      <c r="BB32" s="4">
        <v>4.8453639999999996E-3</v>
      </c>
      <c r="BC32" s="4">
        <v>4.8453639999999996E-3</v>
      </c>
      <c r="BD32">
        <f t="shared" si="29"/>
        <v>1.1678806988304596E-2</v>
      </c>
      <c r="BE32">
        <f t="shared" si="30"/>
        <v>1.1678806988304596E-2</v>
      </c>
      <c r="BF32">
        <f t="shared" si="35"/>
        <v>6.5013422596425674E-2</v>
      </c>
      <c r="BG32">
        <f t="shared" si="36"/>
        <v>6.5013422596425674E-2</v>
      </c>
      <c r="BH32">
        <f t="shared" si="41"/>
        <v>0.32161048109265866</v>
      </c>
      <c r="BI32">
        <f t="shared" si="42"/>
        <v>0.32161048109265866</v>
      </c>
      <c r="BJ32">
        <f t="shared" si="43"/>
        <v>0.1354112495117786</v>
      </c>
      <c r="BK32">
        <f t="shared" si="44"/>
        <v>0.1354112495117786</v>
      </c>
      <c r="BL32">
        <f t="shared" si="31"/>
        <v>1.0758763011695403E-2</v>
      </c>
      <c r="BM32">
        <f t="shared" si="32"/>
        <v>1.0758763011695403E-2</v>
      </c>
      <c r="BN32">
        <f t="shared" si="37"/>
        <v>5.9891734403574322E-2</v>
      </c>
      <c r="BO32">
        <f t="shared" si="38"/>
        <v>5.9891734403574322E-2</v>
      </c>
      <c r="BP32">
        <f t="shared" si="45"/>
        <v>0.29627434990734136</v>
      </c>
      <c r="BQ32">
        <f t="shared" si="46"/>
        <v>0.29627434990734136</v>
      </c>
      <c r="BR32">
        <f t="shared" si="47"/>
        <v>0.12474369548822141</v>
      </c>
      <c r="BS32">
        <f t="shared" si="48"/>
        <v>0.12474369548822141</v>
      </c>
      <c r="BT32">
        <f t="shared" si="33"/>
        <v>9.2004397660919342E-4</v>
      </c>
      <c r="BU32">
        <f t="shared" si="34"/>
        <v>9.2004397660919342E-4</v>
      </c>
      <c r="BV32">
        <f t="shared" si="39"/>
        <v>5.1216881928513522E-3</v>
      </c>
      <c r="BW32">
        <f t="shared" si="40"/>
        <v>5.1216881928513522E-3</v>
      </c>
      <c r="BX32">
        <f t="shared" si="49"/>
        <v>2.5336131185317301E-2</v>
      </c>
      <c r="BY32">
        <f t="shared" si="50"/>
        <v>2.5336131185317301E-2</v>
      </c>
      <c r="BZ32">
        <f t="shared" si="51"/>
        <v>1.0667554023557194E-2</v>
      </c>
      <c r="CA32">
        <f t="shared" si="52"/>
        <v>1.0667554023557194E-2</v>
      </c>
    </row>
    <row r="33" spans="1:79" s="4" customFormat="1" x14ac:dyDescent="0.2">
      <c r="A33" s="4" t="s">
        <v>69</v>
      </c>
      <c r="B33" s="4" t="s">
        <v>64</v>
      </c>
      <c r="C33" s="4">
        <v>-2209.1262999999999</v>
      </c>
      <c r="D33" s="4">
        <v>11</v>
      </c>
      <c r="E33" s="4">
        <v>4440.2525400000004</v>
      </c>
      <c r="F33" s="4">
        <f t="shared" si="28"/>
        <v>7.7414800000005926</v>
      </c>
      <c r="G33" s="4">
        <v>1.107999E-2</v>
      </c>
      <c r="H33" s="4">
        <v>7.3189350000000004E-3</v>
      </c>
      <c r="I33" s="4">
        <v>7.3189350000000004E-3</v>
      </c>
      <c r="J33" s="4">
        <v>0.221682184</v>
      </c>
      <c r="K33" s="4">
        <v>0.221682184</v>
      </c>
      <c r="L33" s="4">
        <v>0.61923176400000002</v>
      </c>
      <c r="M33" s="4">
        <v>0.61923176400000002</v>
      </c>
      <c r="N33" s="4">
        <v>9.0261732999999997E-2</v>
      </c>
      <c r="O33" s="4">
        <v>9.0261732999999997E-2</v>
      </c>
      <c r="P33" s="4">
        <v>1.592504441</v>
      </c>
      <c r="Q33" s="4">
        <v>1.592504441</v>
      </c>
      <c r="R33" s="4">
        <v>0.81061248799999996</v>
      </c>
      <c r="S33" s="4">
        <v>0.81061248799999996</v>
      </c>
      <c r="T33" s="4">
        <v>0.88543827399999997</v>
      </c>
      <c r="U33" s="4">
        <v>0.88543827399999997</v>
      </c>
      <c r="V33" s="4">
        <v>0.73557291000000002</v>
      </c>
      <c r="W33" s="4">
        <v>0.73557291000000002</v>
      </c>
      <c r="X33" s="4">
        <v>2.0823880000000001E-3</v>
      </c>
      <c r="Y33" s="4">
        <v>2.7349831000000002E-2</v>
      </c>
      <c r="Z33" s="4">
        <v>2.0823880000000001E-3</v>
      </c>
      <c r="AA33" s="4">
        <v>2.7349831000000002E-2</v>
      </c>
      <c r="AB33" s="4">
        <v>2.9207E-3</v>
      </c>
      <c r="AC33" s="4">
        <v>2.9207E-3</v>
      </c>
      <c r="AD33" s="4">
        <v>2.9207E-3</v>
      </c>
      <c r="AE33" s="4">
        <v>2.9207E-3</v>
      </c>
      <c r="AF33" s="4">
        <v>2.0823880000000001E-3</v>
      </c>
      <c r="AG33" s="4">
        <v>2.7349831000000002E-2</v>
      </c>
      <c r="AH33" s="4">
        <v>2.0823880000000001E-3</v>
      </c>
      <c r="AI33" s="4">
        <v>2.7349831000000002E-2</v>
      </c>
      <c r="AJ33" s="4">
        <v>2.9207E-3</v>
      </c>
      <c r="AK33" s="4">
        <v>2.9207E-3</v>
      </c>
      <c r="AL33" s="4">
        <v>2.9207E-3</v>
      </c>
      <c r="AM33" s="4">
        <v>2.9207E-3</v>
      </c>
      <c r="AN33" s="4">
        <v>2.9207E-3</v>
      </c>
      <c r="AO33" s="4">
        <v>2.9207E-3</v>
      </c>
      <c r="AP33" s="4">
        <v>2.9207E-3</v>
      </c>
      <c r="AQ33" s="4">
        <v>2.9207E-3</v>
      </c>
      <c r="AR33" s="4">
        <v>2.9207E-3</v>
      </c>
      <c r="AS33" s="4">
        <v>2.9207E-3</v>
      </c>
      <c r="AT33" s="4">
        <v>2.9207E-3</v>
      </c>
      <c r="AU33" s="4">
        <v>2.9207E-3</v>
      </c>
      <c r="AV33" s="4">
        <v>2.9207E-3</v>
      </c>
      <c r="AW33" s="4">
        <v>2.9207E-3</v>
      </c>
      <c r="AX33" s="4">
        <v>2.9207E-3</v>
      </c>
      <c r="AY33" s="4">
        <v>2.9207E-3</v>
      </c>
      <c r="AZ33" s="4">
        <v>2.9207E-3</v>
      </c>
      <c r="BA33" s="4">
        <v>2.9207E-3</v>
      </c>
      <c r="BB33" s="4">
        <v>2.9207E-3</v>
      </c>
      <c r="BC33" s="4">
        <v>2.9207E-3</v>
      </c>
      <c r="BD33">
        <f t="shared" si="29"/>
        <v>2.8231137753333556E-3</v>
      </c>
      <c r="BE33">
        <f t="shared" si="30"/>
        <v>2.8231137753333556E-3</v>
      </c>
      <c r="BF33">
        <f t="shared" si="35"/>
        <v>0.12243491385882899</v>
      </c>
      <c r="BG33">
        <f t="shared" si="36"/>
        <v>0.12243491385882899</v>
      </c>
      <c r="BH33">
        <f t="shared" si="41"/>
        <v>0.32842855294662382</v>
      </c>
      <c r="BI33">
        <f t="shared" si="42"/>
        <v>0.32842855294662382</v>
      </c>
      <c r="BJ33">
        <f t="shared" si="43"/>
        <v>5.2006880540674025E-2</v>
      </c>
      <c r="BK33">
        <f t="shared" si="44"/>
        <v>5.2006880540674025E-2</v>
      </c>
      <c r="BL33">
        <f t="shared" si="31"/>
        <v>4.4958212246666443E-3</v>
      </c>
      <c r="BM33">
        <f t="shared" si="32"/>
        <v>4.4958212246666443E-3</v>
      </c>
      <c r="BN33">
        <f t="shared" si="37"/>
        <v>9.9247270141171032E-2</v>
      </c>
      <c r="BO33">
        <f t="shared" si="38"/>
        <v>9.9247270141171032E-2</v>
      </c>
      <c r="BP33">
        <f t="shared" si="45"/>
        <v>0.2908032110533762</v>
      </c>
      <c r="BQ33">
        <f t="shared" si="46"/>
        <v>0.2908032110533762</v>
      </c>
      <c r="BR33">
        <f t="shared" si="47"/>
        <v>3.8254852459325972E-2</v>
      </c>
      <c r="BS33">
        <f t="shared" si="48"/>
        <v>3.8254852459325972E-2</v>
      </c>
      <c r="BT33">
        <f t="shared" si="33"/>
        <v>-1.6727074493332887E-3</v>
      </c>
      <c r="BU33">
        <f t="shared" si="34"/>
        <v>-1.6727074493332887E-3</v>
      </c>
      <c r="BV33">
        <f t="shared" si="39"/>
        <v>2.3187643717657955E-2</v>
      </c>
      <c r="BW33">
        <f t="shared" si="40"/>
        <v>2.3187643717657955E-2</v>
      </c>
      <c r="BX33">
        <f t="shared" si="49"/>
        <v>3.7625341893247621E-2</v>
      </c>
      <c r="BY33">
        <f t="shared" si="50"/>
        <v>3.7625341893247621E-2</v>
      </c>
      <c r="BZ33">
        <f t="shared" si="51"/>
        <v>1.3752028081348053E-2</v>
      </c>
      <c r="CA33">
        <f t="shared" si="52"/>
        <v>1.3752028081348053E-2</v>
      </c>
    </row>
    <row r="34" spans="1:79" s="4" customFormat="1" x14ac:dyDescent="0.2">
      <c r="A34" s="4" t="s">
        <v>69</v>
      </c>
      <c r="B34" s="4" t="s">
        <v>65</v>
      </c>
      <c r="C34" s="4">
        <v>-2234.5428999999999</v>
      </c>
      <c r="D34" s="4">
        <v>9</v>
      </c>
      <c r="E34" s="4">
        <v>4487.0858600000001</v>
      </c>
      <c r="F34" s="4">
        <f t="shared" si="28"/>
        <v>54.574800000000323</v>
      </c>
      <c r="G34" s="5">
        <v>7.5000000000000004E-13</v>
      </c>
      <c r="H34" s="4">
        <v>0.17280273400000001</v>
      </c>
      <c r="I34" s="4">
        <v>0.17280273400000001</v>
      </c>
      <c r="J34" s="4">
        <v>7.3989535999999995E-2</v>
      </c>
      <c r="K34" s="4">
        <v>7.3989535999999995E-2</v>
      </c>
      <c r="L34" s="4">
        <v>1.4459741999999999E-2</v>
      </c>
      <c r="M34" s="4">
        <v>1.4459741999999999E-2</v>
      </c>
      <c r="N34" s="4">
        <v>0.61285056100000002</v>
      </c>
      <c r="O34" s="4">
        <v>0.61285056100000002</v>
      </c>
      <c r="P34" s="4">
        <v>0.84013022400000004</v>
      </c>
      <c r="Q34" s="4">
        <v>0.84013022400000004</v>
      </c>
      <c r="R34" s="4">
        <v>3</v>
      </c>
      <c r="S34" s="4">
        <v>3</v>
      </c>
      <c r="T34" s="4">
        <v>2.111557076</v>
      </c>
      <c r="U34" s="4">
        <v>2.111557076</v>
      </c>
      <c r="V34" s="4">
        <v>0.91680709800000004</v>
      </c>
      <c r="W34" s="4">
        <v>0.91680709800000004</v>
      </c>
      <c r="X34" s="4">
        <v>2.5819829999999999E-3</v>
      </c>
      <c r="Y34" s="4">
        <v>2.5819829999999999E-3</v>
      </c>
      <c r="Z34" s="4">
        <v>2.5819829999999999E-3</v>
      </c>
      <c r="AA34" s="4">
        <v>2.5819829999999999E-3</v>
      </c>
      <c r="AB34" s="4">
        <v>2.5819829999999999E-3</v>
      </c>
      <c r="AC34" s="4">
        <v>2.5819829999999999E-3</v>
      </c>
      <c r="AD34" s="4">
        <v>2.5819829999999999E-3</v>
      </c>
      <c r="AE34" s="4">
        <v>2.5819829999999999E-3</v>
      </c>
      <c r="AF34" s="4">
        <v>2.5819829999999999E-3</v>
      </c>
      <c r="AG34" s="4">
        <v>2.5819829999999999E-3</v>
      </c>
      <c r="AH34" s="4">
        <v>2.5819829999999999E-3</v>
      </c>
      <c r="AI34" s="4">
        <v>2.5819829999999999E-3</v>
      </c>
      <c r="AJ34" s="4">
        <v>2.5819829999999999E-3</v>
      </c>
      <c r="AK34" s="4">
        <v>2.5819829999999999E-3</v>
      </c>
      <c r="AL34" s="4">
        <v>2.5819829999999999E-3</v>
      </c>
      <c r="AM34" s="4">
        <v>2.5819829999999999E-3</v>
      </c>
      <c r="AN34" s="4">
        <v>2.5819829999999999E-3</v>
      </c>
      <c r="AO34" s="4">
        <v>2.5819829999999999E-3</v>
      </c>
      <c r="AP34" s="4">
        <v>2.5819829999999999E-3</v>
      </c>
      <c r="AQ34" s="4">
        <v>2.5819829999999999E-3</v>
      </c>
      <c r="AR34" s="4">
        <v>2.5819829999999999E-3</v>
      </c>
      <c r="AS34" s="4">
        <v>2.5819829999999999E-3</v>
      </c>
      <c r="AT34" s="4">
        <v>2.5819829999999999E-3</v>
      </c>
      <c r="AU34" s="4">
        <v>2.5819829999999999E-3</v>
      </c>
      <c r="AV34" s="4">
        <v>2.5819829999999999E-3</v>
      </c>
      <c r="AW34" s="4">
        <v>2.5819829999999999E-3</v>
      </c>
      <c r="AX34" s="4">
        <v>2.5819829999999999E-3</v>
      </c>
      <c r="AY34" s="4">
        <v>2.5819829999999999E-3</v>
      </c>
      <c r="AZ34" s="4">
        <v>2.5819829999999999E-3</v>
      </c>
      <c r="BA34" s="4">
        <v>2.5819829999999999E-3</v>
      </c>
      <c r="BB34" s="4">
        <v>2.5819829999999999E-3</v>
      </c>
      <c r="BC34" s="4">
        <v>2.5819829999999999E-3</v>
      </c>
      <c r="BD34">
        <f t="shared" si="29"/>
        <v>9.3907883119472096E-2</v>
      </c>
      <c r="BE34">
        <f t="shared" si="30"/>
        <v>9.3907883119472096E-2</v>
      </c>
      <c r="BF34">
        <f t="shared" si="35"/>
        <v>1.8497383999999999E-2</v>
      </c>
      <c r="BG34">
        <f t="shared" si="36"/>
        <v>1.8497383999999999E-2</v>
      </c>
      <c r="BH34">
        <f t="shared" si="41"/>
        <v>4.6471080705960989E-3</v>
      </c>
      <c r="BI34">
        <f t="shared" si="42"/>
        <v>4.6471080705960989E-3</v>
      </c>
      <c r="BJ34">
        <f t="shared" si="43"/>
        <v>0.31972469302698714</v>
      </c>
      <c r="BK34">
        <f t="shared" si="44"/>
        <v>0.31972469302698714</v>
      </c>
      <c r="BL34">
        <f t="shared" si="31"/>
        <v>7.8894850880527917E-2</v>
      </c>
      <c r="BM34">
        <f t="shared" si="32"/>
        <v>7.8894850880527917E-2</v>
      </c>
      <c r="BN34">
        <f t="shared" si="37"/>
        <v>5.5492151999999996E-2</v>
      </c>
      <c r="BO34">
        <f t="shared" si="38"/>
        <v>5.5492151999999996E-2</v>
      </c>
      <c r="BP34">
        <f t="shared" si="45"/>
        <v>9.8126339294039005E-3</v>
      </c>
      <c r="BQ34">
        <f t="shared" si="46"/>
        <v>9.8126339294039005E-3</v>
      </c>
      <c r="BR34">
        <f t="shared" si="47"/>
        <v>0.29312586797301288</v>
      </c>
      <c r="BS34">
        <f t="shared" si="48"/>
        <v>0.29312586797301288</v>
      </c>
      <c r="BT34">
        <f t="shared" si="33"/>
        <v>1.5013032238944179E-2</v>
      </c>
      <c r="BU34">
        <f t="shared" si="34"/>
        <v>1.5013032238944179E-2</v>
      </c>
      <c r="BV34">
        <f t="shared" si="39"/>
        <v>-3.6994767999999997E-2</v>
      </c>
      <c r="BW34">
        <f t="shared" si="40"/>
        <v>-3.6994767999999997E-2</v>
      </c>
      <c r="BX34">
        <f t="shared" si="49"/>
        <v>-5.1655258588078016E-3</v>
      </c>
      <c r="BY34">
        <f t="shared" si="50"/>
        <v>-5.1655258588078016E-3</v>
      </c>
      <c r="BZ34">
        <f t="shared" si="51"/>
        <v>2.6598825053974262E-2</v>
      </c>
      <c r="CA34">
        <f t="shared" si="52"/>
        <v>2.6598825053974262E-2</v>
      </c>
    </row>
    <row r="35" spans="1:79" s="4" customFormat="1" x14ac:dyDescent="0.2">
      <c r="A35" s="4" t="s">
        <v>69</v>
      </c>
      <c r="B35" s="4" t="s">
        <v>66</v>
      </c>
      <c r="C35" s="4">
        <v>-2210.7568999999999</v>
      </c>
      <c r="D35" s="4">
        <v>8</v>
      </c>
      <c r="E35" s="4">
        <v>4437.5138500000003</v>
      </c>
      <c r="F35" s="4">
        <f t="shared" si="28"/>
        <v>5.0027900000004593</v>
      </c>
      <c r="G35" s="4">
        <v>4.3575059999999999E-2</v>
      </c>
      <c r="H35" s="4">
        <v>0.56289659999999997</v>
      </c>
      <c r="I35" s="4">
        <v>0.56289659999999997</v>
      </c>
      <c r="J35" s="4">
        <v>1.8001023000000001E-2</v>
      </c>
      <c r="K35" s="4">
        <v>1.8001023000000001E-2</v>
      </c>
      <c r="L35" s="4">
        <v>0.170271115</v>
      </c>
      <c r="M35" s="4">
        <v>0.170271115</v>
      </c>
      <c r="N35" s="4">
        <v>0.168504933</v>
      </c>
      <c r="O35" s="4">
        <v>0.168504933</v>
      </c>
      <c r="P35" s="4">
        <v>0.90531670200000003</v>
      </c>
      <c r="Q35" s="4">
        <v>0.90531670200000003</v>
      </c>
      <c r="R35" s="4">
        <v>0.90531670200000003</v>
      </c>
      <c r="S35" s="4">
        <v>0.90531670200000003</v>
      </c>
      <c r="T35" s="4">
        <v>0.90531670200000003</v>
      </c>
      <c r="U35" s="4">
        <v>0.90531670200000003</v>
      </c>
      <c r="V35" s="4">
        <v>0.90531670200000003</v>
      </c>
      <c r="W35" s="4">
        <v>0.90531670200000003</v>
      </c>
      <c r="X35" s="4">
        <v>2.079745E-3</v>
      </c>
      <c r="Y35" s="4">
        <v>2.7334487000000001E-2</v>
      </c>
      <c r="Z35" s="4">
        <v>2.079745E-3</v>
      </c>
      <c r="AA35" s="4">
        <v>2.7334487000000001E-2</v>
      </c>
      <c r="AB35" s="4">
        <v>6.1061630000000004E-3</v>
      </c>
      <c r="AC35" s="4">
        <v>6.1061630000000004E-3</v>
      </c>
      <c r="AD35" s="4">
        <v>6.1061630000000004E-3</v>
      </c>
      <c r="AE35" s="4">
        <v>6.1061630000000004E-3</v>
      </c>
      <c r="AF35" s="4">
        <v>2.079745E-3</v>
      </c>
      <c r="AG35" s="4">
        <v>2.7334487000000001E-2</v>
      </c>
      <c r="AH35" s="4">
        <v>2.079745E-3</v>
      </c>
      <c r="AI35" s="4">
        <v>2.7334487000000001E-2</v>
      </c>
      <c r="AJ35" s="4">
        <v>6.1061630000000004E-3</v>
      </c>
      <c r="AK35" s="4">
        <v>6.1061630000000004E-3</v>
      </c>
      <c r="AL35" s="4">
        <v>6.1061630000000004E-3</v>
      </c>
      <c r="AM35" s="4">
        <v>6.1061630000000004E-3</v>
      </c>
      <c r="AN35" s="4">
        <v>6.1061630000000004E-3</v>
      </c>
      <c r="AO35" s="4">
        <v>6.1061630000000004E-3</v>
      </c>
      <c r="AP35" s="4">
        <v>6.1061630000000004E-3</v>
      </c>
      <c r="AQ35" s="4">
        <v>6.1061630000000004E-3</v>
      </c>
      <c r="AR35" s="4">
        <v>6.1061630000000004E-3</v>
      </c>
      <c r="AS35" s="4">
        <v>6.1061630000000004E-3</v>
      </c>
      <c r="AT35" s="4">
        <v>6.1061630000000004E-3</v>
      </c>
      <c r="AU35" s="4">
        <v>6.1061630000000004E-3</v>
      </c>
      <c r="AV35" s="4">
        <v>6.1061630000000004E-3</v>
      </c>
      <c r="AW35" s="4">
        <v>6.1061630000000004E-3</v>
      </c>
      <c r="AX35" s="4">
        <v>6.1061630000000004E-3</v>
      </c>
      <c r="AY35" s="4">
        <v>6.1061630000000004E-3</v>
      </c>
      <c r="AZ35" s="4">
        <v>6.1061630000000004E-3</v>
      </c>
      <c r="BA35" s="4">
        <v>6.1061630000000004E-3</v>
      </c>
      <c r="BB35" s="4">
        <v>6.1061630000000004E-3</v>
      </c>
      <c r="BC35" s="4">
        <v>6.1061630000000004E-3</v>
      </c>
      <c r="BD35">
        <f t="shared" si="29"/>
        <v>0.29543466417374636</v>
      </c>
      <c r="BE35">
        <f t="shared" si="30"/>
        <v>0.29543466417374636</v>
      </c>
      <c r="BF35">
        <f t="shared" si="35"/>
        <v>9.4477852322946785E-3</v>
      </c>
      <c r="BG35">
        <f t="shared" si="36"/>
        <v>9.4477852322946785E-3</v>
      </c>
      <c r="BH35">
        <f t="shared" si="41"/>
        <v>8.9366305780696403E-2</v>
      </c>
      <c r="BI35">
        <f t="shared" si="42"/>
        <v>8.9366305780696403E-2</v>
      </c>
      <c r="BJ35">
        <f t="shared" si="43"/>
        <v>8.8439330229521079E-2</v>
      </c>
      <c r="BK35">
        <f t="shared" si="44"/>
        <v>8.8439330229521079E-2</v>
      </c>
      <c r="BL35">
        <f t="shared" si="31"/>
        <v>0.26746193582625366</v>
      </c>
      <c r="BM35">
        <f t="shared" si="32"/>
        <v>0.26746193582625366</v>
      </c>
      <c r="BN35">
        <f t="shared" si="37"/>
        <v>8.5532377677053229E-3</v>
      </c>
      <c r="BO35">
        <f t="shared" si="38"/>
        <v>8.5532377677053229E-3</v>
      </c>
      <c r="BP35">
        <f t="shared" si="45"/>
        <v>8.0904809219303597E-2</v>
      </c>
      <c r="BQ35">
        <f t="shared" si="46"/>
        <v>8.0904809219303597E-2</v>
      </c>
      <c r="BR35">
        <f t="shared" si="47"/>
        <v>8.0065602770478916E-2</v>
      </c>
      <c r="BS35">
        <f t="shared" si="48"/>
        <v>8.0065602770478916E-2</v>
      </c>
      <c r="BT35">
        <f t="shared" si="33"/>
        <v>2.7972728347492704E-2</v>
      </c>
      <c r="BU35">
        <f t="shared" si="34"/>
        <v>2.7972728347492704E-2</v>
      </c>
      <c r="BV35">
        <f t="shared" si="39"/>
        <v>8.9454746458935558E-4</v>
      </c>
      <c r="BW35">
        <f t="shared" si="40"/>
        <v>8.9454746458935558E-4</v>
      </c>
      <c r="BX35">
        <f t="shared" si="49"/>
        <v>8.4614965613928061E-3</v>
      </c>
      <c r="BY35">
        <f t="shared" si="50"/>
        <v>8.4614965613928061E-3</v>
      </c>
      <c r="BZ35">
        <f t="shared" si="51"/>
        <v>8.3737274590421629E-3</v>
      </c>
      <c r="CA35">
        <f t="shared" si="52"/>
        <v>8.3737274590421629E-3</v>
      </c>
    </row>
    <row r="36" spans="1:79" s="6" customFormat="1" x14ac:dyDescent="0.2">
      <c r="A36" s="6" t="s">
        <v>69</v>
      </c>
      <c r="B36" s="6" t="s">
        <v>67</v>
      </c>
      <c r="C36" s="6">
        <v>-2234.1311000000001</v>
      </c>
      <c r="D36" s="6">
        <v>6</v>
      </c>
      <c r="E36" s="6">
        <v>4480.26217</v>
      </c>
      <c r="F36" s="4">
        <f t="shared" si="28"/>
        <v>47.751110000000153</v>
      </c>
      <c r="G36" s="7">
        <v>2.27E-11</v>
      </c>
      <c r="H36" s="6">
        <v>6.1223529999999996E-3</v>
      </c>
      <c r="I36" s="6">
        <v>6.1223529999999996E-3</v>
      </c>
      <c r="J36" s="6">
        <v>0.10494279300000001</v>
      </c>
      <c r="K36" s="6">
        <v>0.10494279300000001</v>
      </c>
      <c r="L36" s="6">
        <v>0.55525570099999999</v>
      </c>
      <c r="M36" s="6">
        <v>0.55525570099999999</v>
      </c>
      <c r="N36" s="6">
        <v>0.22366191399999999</v>
      </c>
      <c r="O36" s="6">
        <v>0.22366191399999999</v>
      </c>
      <c r="P36" s="6">
        <v>0.81659632000000004</v>
      </c>
      <c r="Q36" s="6">
        <v>0.81659632000000004</v>
      </c>
      <c r="R36" s="6">
        <v>0.81659632000000004</v>
      </c>
      <c r="S36" s="6">
        <v>0.81659632000000004</v>
      </c>
      <c r="T36" s="6">
        <v>0.81659632000000004</v>
      </c>
      <c r="U36" s="6">
        <v>0.81659632000000004</v>
      </c>
      <c r="V36" s="6">
        <v>0.81659632000000004</v>
      </c>
      <c r="W36" s="6">
        <v>0.81659632000000004</v>
      </c>
      <c r="X36" s="6">
        <v>2.141315E-3</v>
      </c>
      <c r="Y36" s="6">
        <v>2.141315E-3</v>
      </c>
      <c r="Z36" s="6">
        <v>2.141315E-3</v>
      </c>
      <c r="AA36" s="6">
        <v>2.141315E-3</v>
      </c>
      <c r="AB36" s="6">
        <v>2.141315E-3</v>
      </c>
      <c r="AC36" s="6">
        <v>2.141315E-3</v>
      </c>
      <c r="AD36" s="6">
        <v>2.141315E-3</v>
      </c>
      <c r="AE36" s="6">
        <v>2.141315E-3</v>
      </c>
      <c r="AF36" s="6">
        <v>2.141315E-3</v>
      </c>
      <c r="AG36" s="6">
        <v>2.141315E-3</v>
      </c>
      <c r="AH36" s="6">
        <v>2.141315E-3</v>
      </c>
      <c r="AI36" s="6">
        <v>2.141315E-3</v>
      </c>
      <c r="AJ36" s="6">
        <v>2.141315E-3</v>
      </c>
      <c r="AK36" s="6">
        <v>2.141315E-3</v>
      </c>
      <c r="AL36" s="6">
        <v>2.141315E-3</v>
      </c>
      <c r="AM36" s="6">
        <v>2.141315E-3</v>
      </c>
      <c r="AN36" s="6">
        <v>2.141315E-3</v>
      </c>
      <c r="AO36" s="6">
        <v>2.141315E-3</v>
      </c>
      <c r="AP36" s="6">
        <v>2.141315E-3</v>
      </c>
      <c r="AQ36" s="6">
        <v>2.141315E-3</v>
      </c>
      <c r="AR36" s="6">
        <v>2.141315E-3</v>
      </c>
      <c r="AS36" s="6">
        <v>2.141315E-3</v>
      </c>
      <c r="AT36" s="6">
        <v>2.141315E-3</v>
      </c>
      <c r="AU36" s="6">
        <v>2.141315E-3</v>
      </c>
      <c r="AV36" s="6">
        <v>2.141315E-3</v>
      </c>
      <c r="AW36" s="6">
        <v>2.141315E-3</v>
      </c>
      <c r="AX36" s="6">
        <v>2.141315E-3</v>
      </c>
      <c r="AY36" s="6">
        <v>2.141315E-3</v>
      </c>
      <c r="AZ36" s="6">
        <v>2.141315E-3</v>
      </c>
      <c r="BA36" s="6">
        <v>2.141315E-3</v>
      </c>
      <c r="BB36" s="6">
        <v>2.141315E-3</v>
      </c>
      <c r="BC36" s="6">
        <v>2.141315E-3</v>
      </c>
      <c r="BD36" s="2">
        <f t="shared" si="29"/>
        <v>3.3702330741262319E-3</v>
      </c>
      <c r="BE36" s="2">
        <f t="shared" si="30"/>
        <v>3.3702330741262319E-3</v>
      </c>
      <c r="BF36" s="2">
        <f t="shared" si="35"/>
        <v>5.7768912027742085E-2</v>
      </c>
      <c r="BG36" s="2">
        <f t="shared" si="36"/>
        <v>5.7768912027742085E-2</v>
      </c>
      <c r="BH36" s="2">
        <f t="shared" si="41"/>
        <v>0.30565717594319469</v>
      </c>
      <c r="BI36" s="2">
        <f t="shared" si="42"/>
        <v>0.30565717594319469</v>
      </c>
      <c r="BJ36" s="2">
        <f t="shared" si="43"/>
        <v>0.12312141753100106</v>
      </c>
      <c r="BK36" s="2">
        <f t="shared" si="44"/>
        <v>0.12312141753100106</v>
      </c>
      <c r="BL36" s="2">
        <f t="shared" si="31"/>
        <v>2.7521199258737686E-3</v>
      </c>
      <c r="BM36" s="2">
        <f t="shared" si="32"/>
        <v>2.7521199258737686E-3</v>
      </c>
      <c r="BN36" s="2">
        <f t="shared" si="37"/>
        <v>4.7173880972257921E-2</v>
      </c>
      <c r="BO36" s="2">
        <f t="shared" si="38"/>
        <v>4.7173880972257921E-2</v>
      </c>
      <c r="BP36" s="2">
        <f t="shared" si="45"/>
        <v>0.24959852505680533</v>
      </c>
      <c r="BQ36" s="2">
        <f t="shared" si="46"/>
        <v>0.24959852505680533</v>
      </c>
      <c r="BR36" s="2">
        <f t="shared" si="47"/>
        <v>0.10054049646899896</v>
      </c>
      <c r="BS36" s="2">
        <f t="shared" si="48"/>
        <v>0.10054049646899896</v>
      </c>
      <c r="BT36" s="2">
        <f t="shared" si="33"/>
        <v>6.1811314825246325E-4</v>
      </c>
      <c r="BU36" s="2">
        <f t="shared" si="34"/>
        <v>6.1811314825246325E-4</v>
      </c>
      <c r="BV36" s="2">
        <f t="shared" si="39"/>
        <v>1.0595031055484164E-2</v>
      </c>
      <c r="BW36" s="2">
        <f t="shared" si="40"/>
        <v>1.0595031055484164E-2</v>
      </c>
      <c r="BX36" s="2">
        <f t="shared" si="49"/>
        <v>5.6058650886389366E-2</v>
      </c>
      <c r="BY36" s="2">
        <f t="shared" si="50"/>
        <v>5.6058650886389366E-2</v>
      </c>
      <c r="BZ36" s="2">
        <f t="shared" si="51"/>
        <v>2.2580921062002102E-2</v>
      </c>
      <c r="CA36" s="2">
        <f t="shared" si="52"/>
        <v>2.2580921062002102E-2</v>
      </c>
    </row>
    <row r="37" spans="1:79" s="9" customFormat="1" x14ac:dyDescent="0.2">
      <c r="A37" s="9" t="s">
        <v>70</v>
      </c>
      <c r="B37" s="9" t="s">
        <v>53</v>
      </c>
      <c r="C37" s="9">
        <v>-2191.247719</v>
      </c>
      <c r="D37" s="9">
        <v>4</v>
      </c>
      <c r="E37" s="9">
        <v>4390.4954379999999</v>
      </c>
      <c r="F37" s="9">
        <f t="shared" ref="F37:F40" si="53">E37-4296.671218</f>
        <v>93.824219999999514</v>
      </c>
      <c r="G37" s="13">
        <v>3.5499999999999997E-21</v>
      </c>
      <c r="H37" s="9">
        <v>0.289456871</v>
      </c>
      <c r="I37" s="9">
        <v>0.289456871</v>
      </c>
      <c r="J37" s="17" t="s">
        <v>102</v>
      </c>
      <c r="K37" s="17" t="s">
        <v>102</v>
      </c>
      <c r="L37" s="17" t="s">
        <v>102</v>
      </c>
      <c r="M37" s="17" t="s">
        <v>102</v>
      </c>
      <c r="N37" s="17" t="s">
        <v>102</v>
      </c>
      <c r="O37" s="17" t="s">
        <v>102</v>
      </c>
      <c r="P37" s="9">
        <v>0.94710073100000003</v>
      </c>
      <c r="Q37" s="9">
        <v>0.94710073100000003</v>
      </c>
      <c r="R37" s="17" t="s">
        <v>102</v>
      </c>
      <c r="S37" s="17" t="s">
        <v>102</v>
      </c>
      <c r="T37" s="17" t="s">
        <v>102</v>
      </c>
      <c r="U37" s="17" t="s">
        <v>102</v>
      </c>
      <c r="V37" s="17" t="s">
        <v>102</v>
      </c>
      <c r="W37" s="17" t="s">
        <v>102</v>
      </c>
      <c r="X37" s="9">
        <v>3.5780619999999999E-3</v>
      </c>
      <c r="Y37" s="9">
        <v>0.35506375499999998</v>
      </c>
      <c r="Z37" s="17" t="s">
        <v>102</v>
      </c>
      <c r="AA37" s="17" t="s">
        <v>102</v>
      </c>
      <c r="AB37" s="17" t="s">
        <v>102</v>
      </c>
      <c r="AC37" s="17" t="s">
        <v>102</v>
      </c>
      <c r="AD37" s="17" t="s">
        <v>102</v>
      </c>
      <c r="AE37" s="17" t="s">
        <v>102</v>
      </c>
      <c r="AF37" s="17" t="s">
        <v>102</v>
      </c>
      <c r="AG37" s="17" t="s">
        <v>102</v>
      </c>
      <c r="AH37" s="17" t="s">
        <v>102</v>
      </c>
      <c r="AI37" s="17" t="s">
        <v>102</v>
      </c>
      <c r="AJ37" s="17" t="s">
        <v>102</v>
      </c>
      <c r="AK37" s="17" t="s">
        <v>102</v>
      </c>
      <c r="AL37" s="17" t="s">
        <v>102</v>
      </c>
      <c r="AM37" s="17" t="s">
        <v>102</v>
      </c>
      <c r="AN37" s="17" t="s">
        <v>102</v>
      </c>
      <c r="AO37" s="17" t="s">
        <v>102</v>
      </c>
      <c r="AP37" s="17" t="s">
        <v>102</v>
      </c>
      <c r="AQ37" s="17" t="s">
        <v>102</v>
      </c>
      <c r="AR37" s="17" t="s">
        <v>102</v>
      </c>
      <c r="AS37" s="17" t="s">
        <v>102</v>
      </c>
      <c r="AT37" s="17" t="s">
        <v>102</v>
      </c>
      <c r="AU37" s="17" t="s">
        <v>102</v>
      </c>
      <c r="AV37" s="17" t="s">
        <v>102</v>
      </c>
      <c r="AW37" s="17" t="s">
        <v>102</v>
      </c>
      <c r="AX37" s="17" t="s">
        <v>102</v>
      </c>
      <c r="AY37" s="17" t="s">
        <v>102</v>
      </c>
      <c r="AZ37" s="17" t="s">
        <v>102</v>
      </c>
      <c r="BA37" s="17" t="s">
        <v>102</v>
      </c>
      <c r="BB37" s="17" t="s">
        <v>102</v>
      </c>
      <c r="BC37" s="17" t="s">
        <v>102</v>
      </c>
      <c r="BD37" s="9">
        <f t="shared" si="4"/>
        <v>0.14866045006892867</v>
      </c>
      <c r="BE37" s="9">
        <f t="shared" si="5"/>
        <v>0.14866045006892867</v>
      </c>
      <c r="BF37" s="17" t="s">
        <v>102</v>
      </c>
      <c r="BG37" s="17" t="s">
        <v>102</v>
      </c>
      <c r="BH37" s="17" t="s">
        <v>102</v>
      </c>
      <c r="BI37" s="17" t="s">
        <v>102</v>
      </c>
      <c r="BJ37" s="17" t="s">
        <v>102</v>
      </c>
      <c r="BK37" s="17" t="s">
        <v>102</v>
      </c>
      <c r="BL37" s="9">
        <f t="shared" si="6"/>
        <v>0.14079642093107134</v>
      </c>
      <c r="BM37" s="9">
        <f t="shared" si="7"/>
        <v>0.14079642093107134</v>
      </c>
      <c r="BN37" s="17" t="s">
        <v>102</v>
      </c>
      <c r="BO37" s="17" t="s">
        <v>102</v>
      </c>
      <c r="BP37" s="17" t="s">
        <v>102</v>
      </c>
      <c r="BQ37" s="17" t="s">
        <v>102</v>
      </c>
      <c r="BR37" s="17" t="s">
        <v>102</v>
      </c>
      <c r="BS37" s="17" t="s">
        <v>102</v>
      </c>
      <c r="BT37" s="9">
        <f t="shared" si="8"/>
        <v>7.8640291378573313E-3</v>
      </c>
      <c r="BU37" s="9">
        <f t="shared" si="9"/>
        <v>7.8640291378573313E-3</v>
      </c>
      <c r="BV37" s="17" t="s">
        <v>102</v>
      </c>
      <c r="BW37" s="17" t="s">
        <v>102</v>
      </c>
      <c r="BX37" s="17" t="s">
        <v>102</v>
      </c>
      <c r="BY37" s="17" t="s">
        <v>102</v>
      </c>
      <c r="BZ37" s="17" t="s">
        <v>102</v>
      </c>
      <c r="CA37" s="17" t="s">
        <v>102</v>
      </c>
    </row>
    <row r="38" spans="1:79" x14ac:dyDescent="0.2">
      <c r="A38" t="s">
        <v>70</v>
      </c>
      <c r="B38" t="s">
        <v>54</v>
      </c>
      <c r="C38">
        <v>-2167.9159129999998</v>
      </c>
      <c r="D38">
        <v>6</v>
      </c>
      <c r="E38">
        <v>4347.831827</v>
      </c>
      <c r="F38">
        <f t="shared" si="53"/>
        <v>51.160608999999567</v>
      </c>
      <c r="G38" s="1">
        <v>6.5299999999999998E-12</v>
      </c>
      <c r="H38">
        <v>0.23397003899999999</v>
      </c>
      <c r="I38">
        <v>0.68250486700000002</v>
      </c>
      <c r="J38" s="16" t="s">
        <v>102</v>
      </c>
      <c r="K38" s="16" t="s">
        <v>102</v>
      </c>
      <c r="L38" s="16" t="s">
        <v>102</v>
      </c>
      <c r="M38" s="16" t="s">
        <v>102</v>
      </c>
      <c r="N38" s="16" t="s">
        <v>102</v>
      </c>
      <c r="O38" s="16" t="s">
        <v>102</v>
      </c>
      <c r="P38">
        <v>0.97817496199999998</v>
      </c>
      <c r="Q38" s="1">
        <v>1.0099999999999999E-8</v>
      </c>
      <c r="R38" s="16" t="s">
        <v>102</v>
      </c>
      <c r="S38" s="16" t="s">
        <v>102</v>
      </c>
      <c r="T38" s="16" t="s">
        <v>102</v>
      </c>
      <c r="U38" s="16" t="s">
        <v>102</v>
      </c>
      <c r="V38" s="16" t="s">
        <v>102</v>
      </c>
      <c r="W38" s="16" t="s">
        <v>102</v>
      </c>
      <c r="X38">
        <v>4.338176E-3</v>
      </c>
      <c r="Y38">
        <v>1.1320441590000001</v>
      </c>
      <c r="Z38" s="16" t="s">
        <v>102</v>
      </c>
      <c r="AA38" s="16" t="s">
        <v>102</v>
      </c>
      <c r="AB38" s="16" t="s">
        <v>102</v>
      </c>
      <c r="AC38" s="16" t="s">
        <v>102</v>
      </c>
      <c r="AD38" s="16" t="s">
        <v>102</v>
      </c>
      <c r="AE38" s="16" t="s">
        <v>102</v>
      </c>
      <c r="AF38" s="16" t="s">
        <v>102</v>
      </c>
      <c r="AG38" s="16" t="s">
        <v>102</v>
      </c>
      <c r="AH38" s="16" t="s">
        <v>102</v>
      </c>
      <c r="AI38" s="16" t="s">
        <v>102</v>
      </c>
      <c r="AJ38" s="16" t="s">
        <v>102</v>
      </c>
      <c r="AK38" s="16" t="s">
        <v>102</v>
      </c>
      <c r="AL38" s="16" t="s">
        <v>102</v>
      </c>
      <c r="AM38" s="16" t="s">
        <v>102</v>
      </c>
      <c r="AN38" s="16" t="s">
        <v>102</v>
      </c>
      <c r="AO38" s="16" t="s">
        <v>102</v>
      </c>
      <c r="AP38" s="16" t="s">
        <v>102</v>
      </c>
      <c r="AQ38" s="16" t="s">
        <v>102</v>
      </c>
      <c r="AR38" s="16" t="s">
        <v>102</v>
      </c>
      <c r="AS38" s="16" t="s">
        <v>102</v>
      </c>
      <c r="AT38" s="16" t="s">
        <v>102</v>
      </c>
      <c r="AU38" s="16" t="s">
        <v>102</v>
      </c>
      <c r="AV38" s="16" t="s">
        <v>102</v>
      </c>
      <c r="AW38" s="16" t="s">
        <v>102</v>
      </c>
      <c r="AX38" s="16" t="s">
        <v>102</v>
      </c>
      <c r="AY38" s="16" t="s">
        <v>102</v>
      </c>
      <c r="AZ38" s="16" t="s">
        <v>102</v>
      </c>
      <c r="BA38" s="16" t="s">
        <v>102</v>
      </c>
      <c r="BB38" s="16" t="s">
        <v>102</v>
      </c>
      <c r="BC38" s="16" t="s">
        <v>102</v>
      </c>
      <c r="BD38">
        <f t="shared" si="4"/>
        <v>0.1182757053822219</v>
      </c>
      <c r="BE38">
        <f t="shared" si="5"/>
        <v>0.68250486010670097</v>
      </c>
      <c r="BF38" s="16" t="s">
        <v>102</v>
      </c>
      <c r="BG38" s="16" t="s">
        <v>102</v>
      </c>
      <c r="BH38" s="16" t="s">
        <v>102</v>
      </c>
      <c r="BI38" s="16" t="s">
        <v>102</v>
      </c>
      <c r="BJ38" s="16" t="s">
        <v>102</v>
      </c>
      <c r="BK38" s="16" t="s">
        <v>102</v>
      </c>
      <c r="BL38">
        <f t="shared" si="6"/>
        <v>0.11569433361777809</v>
      </c>
      <c r="BM38">
        <f t="shared" si="7"/>
        <v>6.8932990870776789E-9</v>
      </c>
      <c r="BN38" s="16" t="s">
        <v>102</v>
      </c>
      <c r="BO38" s="16" t="s">
        <v>102</v>
      </c>
      <c r="BP38" s="16" t="s">
        <v>102</v>
      </c>
      <c r="BQ38" s="16" t="s">
        <v>102</v>
      </c>
      <c r="BR38" s="16" t="s">
        <v>102</v>
      </c>
      <c r="BS38" s="16" t="s">
        <v>102</v>
      </c>
      <c r="BT38">
        <f t="shared" si="8"/>
        <v>2.5813717644438128E-3</v>
      </c>
      <c r="BU38">
        <f t="shared" si="9"/>
        <v>0.68250485321340193</v>
      </c>
      <c r="BV38" s="16" t="s">
        <v>102</v>
      </c>
      <c r="BW38" s="16" t="s">
        <v>102</v>
      </c>
      <c r="BX38" s="16" t="s">
        <v>102</v>
      </c>
      <c r="BY38" s="16" t="s">
        <v>102</v>
      </c>
      <c r="BZ38" s="16" t="s">
        <v>102</v>
      </c>
      <c r="CA38" s="16" t="s">
        <v>102</v>
      </c>
    </row>
    <row r="39" spans="1:79" x14ac:dyDescent="0.2">
      <c r="A39" t="s">
        <v>70</v>
      </c>
      <c r="B39" t="s">
        <v>55</v>
      </c>
      <c r="C39">
        <v>-2183.6343339999999</v>
      </c>
      <c r="D39">
        <v>5</v>
      </c>
      <c r="E39">
        <v>4377.2686679999997</v>
      </c>
      <c r="F39">
        <f t="shared" si="53"/>
        <v>80.597449999999299</v>
      </c>
      <c r="G39" s="1">
        <v>2.6500000000000002E-18</v>
      </c>
      <c r="H39">
        <v>1.6420284E-2</v>
      </c>
      <c r="I39">
        <v>1.6420284E-2</v>
      </c>
      <c r="J39">
        <v>0.346366705</v>
      </c>
      <c r="K39">
        <v>0.346366705</v>
      </c>
      <c r="L39" s="16" t="s">
        <v>102</v>
      </c>
      <c r="M39" s="16" t="s">
        <v>102</v>
      </c>
      <c r="N39" s="16" t="s">
        <v>102</v>
      </c>
      <c r="O39" s="16" t="s">
        <v>102</v>
      </c>
      <c r="P39">
        <v>1.526060019</v>
      </c>
      <c r="Q39">
        <v>1.526060019</v>
      </c>
      <c r="R39">
        <v>0.94296857899999997</v>
      </c>
      <c r="S39">
        <v>0.94296857899999997</v>
      </c>
      <c r="T39" s="16" t="s">
        <v>102</v>
      </c>
      <c r="U39" s="16" t="s">
        <v>102</v>
      </c>
      <c r="V39" s="16" t="s">
        <v>102</v>
      </c>
      <c r="W39" s="16" t="s">
        <v>102</v>
      </c>
      <c r="X39">
        <v>1.140849E-3</v>
      </c>
      <c r="Y39">
        <v>1.140849E-3</v>
      </c>
      <c r="Z39">
        <v>1.140849E-3</v>
      </c>
      <c r="AA39">
        <v>1.140849E-3</v>
      </c>
      <c r="AB39">
        <v>1.140849E-3</v>
      </c>
      <c r="AC39">
        <v>1.140849E-3</v>
      </c>
      <c r="AD39">
        <v>1.140849E-3</v>
      </c>
      <c r="AE39">
        <v>1.140849E-3</v>
      </c>
      <c r="AF39" s="16" t="s">
        <v>102</v>
      </c>
      <c r="AG39" s="16" t="s">
        <v>102</v>
      </c>
      <c r="AH39" s="16" t="s">
        <v>102</v>
      </c>
      <c r="AI39" s="16" t="s">
        <v>102</v>
      </c>
      <c r="AJ39" s="16" t="s">
        <v>102</v>
      </c>
      <c r="AK39" s="16" t="s">
        <v>102</v>
      </c>
      <c r="AL39" s="16" t="s">
        <v>102</v>
      </c>
      <c r="AM39" s="16" t="s">
        <v>102</v>
      </c>
      <c r="AN39" s="16" t="s">
        <v>102</v>
      </c>
      <c r="AO39" s="16" t="s">
        <v>102</v>
      </c>
      <c r="AP39" s="16" t="s">
        <v>102</v>
      </c>
      <c r="AQ39" s="16" t="s">
        <v>102</v>
      </c>
      <c r="AR39" s="16" t="s">
        <v>102</v>
      </c>
      <c r="AS39" s="16" t="s">
        <v>102</v>
      </c>
      <c r="AT39" s="16" t="s">
        <v>102</v>
      </c>
      <c r="AU39" s="16" t="s">
        <v>102</v>
      </c>
      <c r="AV39" s="16" t="s">
        <v>102</v>
      </c>
      <c r="AW39" s="16" t="s">
        <v>102</v>
      </c>
      <c r="AX39" s="16" t="s">
        <v>102</v>
      </c>
      <c r="AY39" s="16" t="s">
        <v>102</v>
      </c>
      <c r="AZ39" s="16" t="s">
        <v>102</v>
      </c>
      <c r="BA39" s="16" t="s">
        <v>102</v>
      </c>
      <c r="BB39" s="16" t="s">
        <v>102</v>
      </c>
      <c r="BC39" s="16" t="s">
        <v>102</v>
      </c>
      <c r="BD39">
        <f t="shared" si="4"/>
        <v>6.5003538619404439E-3</v>
      </c>
      <c r="BE39">
        <f t="shared" si="5"/>
        <v>6.5003538619404439E-3</v>
      </c>
      <c r="BF39">
        <f t="shared" si="10"/>
        <v>0.17826675569723663</v>
      </c>
      <c r="BG39">
        <f t="shared" si="11"/>
        <v>0.17826675569723663</v>
      </c>
      <c r="BH39" s="16" t="s">
        <v>102</v>
      </c>
      <c r="BI39" s="16" t="s">
        <v>102</v>
      </c>
      <c r="BJ39" s="16" t="s">
        <v>102</v>
      </c>
      <c r="BK39" s="16" t="s">
        <v>102</v>
      </c>
      <c r="BL39">
        <f t="shared" si="6"/>
        <v>9.9199301380595573E-3</v>
      </c>
      <c r="BM39">
        <f t="shared" si="7"/>
        <v>9.9199301380595573E-3</v>
      </c>
      <c r="BN39">
        <f t="shared" si="12"/>
        <v>0.16809994930276337</v>
      </c>
      <c r="BO39">
        <f t="shared" si="13"/>
        <v>0.16809994930276337</v>
      </c>
      <c r="BP39" s="16" t="s">
        <v>102</v>
      </c>
      <c r="BQ39" s="16" t="s">
        <v>102</v>
      </c>
      <c r="BR39" s="16" t="s">
        <v>102</v>
      </c>
      <c r="BS39" s="16" t="s">
        <v>102</v>
      </c>
      <c r="BT39">
        <f t="shared" si="8"/>
        <v>-3.4195762761191134E-3</v>
      </c>
      <c r="BU39">
        <f t="shared" si="9"/>
        <v>-3.4195762761191134E-3</v>
      </c>
      <c r="BV39">
        <f t="shared" si="14"/>
        <v>1.016680639447326E-2</v>
      </c>
      <c r="BW39">
        <f t="shared" si="15"/>
        <v>1.016680639447326E-2</v>
      </c>
      <c r="BX39" s="16" t="s">
        <v>102</v>
      </c>
      <c r="BY39" s="16" t="s">
        <v>102</v>
      </c>
      <c r="BZ39" s="16" t="s">
        <v>102</v>
      </c>
      <c r="CA39" s="16" t="s">
        <v>102</v>
      </c>
    </row>
    <row r="40" spans="1:79" x14ac:dyDescent="0.2">
      <c r="A40" t="s">
        <v>70</v>
      </c>
      <c r="B40" t="s">
        <v>56</v>
      </c>
      <c r="C40">
        <v>-2140.7152769999998</v>
      </c>
      <c r="D40">
        <v>13</v>
      </c>
      <c r="E40">
        <v>4307.4305530000001</v>
      </c>
      <c r="F40">
        <f t="shared" si="53"/>
        <v>10.759334999999737</v>
      </c>
      <c r="G40">
        <v>3.8728600000000001E-3</v>
      </c>
      <c r="H40">
        <v>6.9188103000000001E-2</v>
      </c>
      <c r="I40">
        <v>7.5248314489999997</v>
      </c>
      <c r="J40">
        <v>0.38969579300000001</v>
      </c>
      <c r="K40">
        <v>0.65531290499999995</v>
      </c>
      <c r="L40" s="16" t="s">
        <v>102</v>
      </c>
      <c r="M40" s="16" t="s">
        <v>102</v>
      </c>
      <c r="N40" s="16" t="s">
        <v>102</v>
      </c>
      <c r="O40" s="16" t="s">
        <v>102</v>
      </c>
      <c r="P40">
        <v>1.1257045480000001</v>
      </c>
      <c r="Q40" s="1">
        <v>1.0699999999999999E-5</v>
      </c>
      <c r="R40">
        <v>0.96385342600000001</v>
      </c>
      <c r="S40" s="1">
        <v>3.1699999999999999E-8</v>
      </c>
      <c r="T40" s="16" t="s">
        <v>102</v>
      </c>
      <c r="U40" s="16" t="s">
        <v>102</v>
      </c>
      <c r="V40" s="16" t="s">
        <v>102</v>
      </c>
      <c r="W40" s="16" t="s">
        <v>102</v>
      </c>
      <c r="X40" s="1">
        <v>5.1700000000000001E-9</v>
      </c>
      <c r="Y40">
        <v>100</v>
      </c>
      <c r="Z40">
        <v>6.5703289999999998E-3</v>
      </c>
      <c r="AA40">
        <v>1.0811855260000001</v>
      </c>
      <c r="AB40">
        <v>1.2615954E-2</v>
      </c>
      <c r="AC40">
        <v>1.2615954E-2</v>
      </c>
      <c r="AD40">
        <v>1.2615954E-2</v>
      </c>
      <c r="AE40">
        <v>1.2615954E-2</v>
      </c>
      <c r="AF40" s="16" t="s">
        <v>102</v>
      </c>
      <c r="AG40" s="16" t="s">
        <v>102</v>
      </c>
      <c r="AH40" s="16" t="s">
        <v>102</v>
      </c>
      <c r="AI40" s="16" t="s">
        <v>102</v>
      </c>
      <c r="AJ40" s="16" t="s">
        <v>102</v>
      </c>
      <c r="AK40" s="16" t="s">
        <v>102</v>
      </c>
      <c r="AL40" s="16" t="s">
        <v>102</v>
      </c>
      <c r="AM40" s="16" t="s">
        <v>102</v>
      </c>
      <c r="AN40" s="16" t="s">
        <v>102</v>
      </c>
      <c r="AO40" s="16" t="s">
        <v>102</v>
      </c>
      <c r="AP40" s="16" t="s">
        <v>102</v>
      </c>
      <c r="AQ40" s="16" t="s">
        <v>102</v>
      </c>
      <c r="AR40" s="16" t="s">
        <v>102</v>
      </c>
      <c r="AS40" s="16" t="s">
        <v>102</v>
      </c>
      <c r="AT40" s="16" t="s">
        <v>102</v>
      </c>
      <c r="AU40" s="16" t="s">
        <v>102</v>
      </c>
      <c r="AV40" s="16" t="s">
        <v>102</v>
      </c>
      <c r="AW40" s="16" t="s">
        <v>102</v>
      </c>
      <c r="AX40" s="16" t="s">
        <v>102</v>
      </c>
      <c r="AY40" s="16" t="s">
        <v>102</v>
      </c>
      <c r="AZ40" s="16" t="s">
        <v>102</v>
      </c>
      <c r="BA40" s="16" t="s">
        <v>102</v>
      </c>
      <c r="BB40" s="16" t="s">
        <v>102</v>
      </c>
      <c r="BC40" s="16" t="s">
        <v>102</v>
      </c>
      <c r="BD40">
        <f t="shared" si="4"/>
        <v>3.2548315834905958E-2</v>
      </c>
      <c r="BE40">
        <f t="shared" si="5"/>
        <v>7.5247509341650041</v>
      </c>
      <c r="BF40">
        <f t="shared" si="10"/>
        <v>0.19843425575488952</v>
      </c>
      <c r="BG40">
        <f t="shared" si="11"/>
        <v>0.65531288422658152</v>
      </c>
      <c r="BH40" s="16" t="s">
        <v>102</v>
      </c>
      <c r="BI40" s="16" t="s">
        <v>102</v>
      </c>
      <c r="BJ40" s="16" t="s">
        <v>102</v>
      </c>
      <c r="BK40" s="16" t="s">
        <v>102</v>
      </c>
      <c r="BL40">
        <f t="shared" si="6"/>
        <v>3.6639787165094057E-2</v>
      </c>
      <c r="BM40">
        <f t="shared" si="7"/>
        <v>8.0514834995565538E-5</v>
      </c>
      <c r="BN40">
        <f t="shared" si="12"/>
        <v>0.1912615372451105</v>
      </c>
      <c r="BO40">
        <f t="shared" si="13"/>
        <v>2.0773418429982635E-8</v>
      </c>
      <c r="BP40" s="16" t="s">
        <v>102</v>
      </c>
      <c r="BQ40" s="16" t="s">
        <v>102</v>
      </c>
      <c r="BR40" s="16" t="s">
        <v>102</v>
      </c>
      <c r="BS40" s="16" t="s">
        <v>102</v>
      </c>
      <c r="BT40">
        <f t="shared" si="8"/>
        <v>-4.0914713301880984E-3</v>
      </c>
      <c r="BU40">
        <f t="shared" si="9"/>
        <v>7.5246704193300085</v>
      </c>
      <c r="BV40">
        <f t="shared" si="14"/>
        <v>7.1727185097790191E-3</v>
      </c>
      <c r="BW40">
        <f t="shared" si="15"/>
        <v>0.65531286345316309</v>
      </c>
      <c r="BX40" s="16" t="s">
        <v>102</v>
      </c>
      <c r="BY40" s="16" t="s">
        <v>102</v>
      </c>
      <c r="BZ40" s="16" t="s">
        <v>102</v>
      </c>
      <c r="CA40" s="16" t="s">
        <v>102</v>
      </c>
    </row>
    <row r="41" spans="1:79" x14ac:dyDescent="0.2">
      <c r="A41" t="s">
        <v>70</v>
      </c>
      <c r="B41" t="s">
        <v>57</v>
      </c>
      <c r="C41">
        <v>-2138.3356090000002</v>
      </c>
      <c r="D41">
        <v>10</v>
      </c>
      <c r="E41">
        <v>4296.6712180000004</v>
      </c>
      <c r="F41">
        <f>E41-4296.671218</f>
        <v>0</v>
      </c>
      <c r="G41">
        <v>0.84021747199999997</v>
      </c>
      <c r="H41">
        <v>6.6568507999999998E-2</v>
      </c>
      <c r="I41">
        <v>0.56249433100000001</v>
      </c>
      <c r="J41">
        <v>0.409882207</v>
      </c>
      <c r="K41">
        <v>4.2011707210000004</v>
      </c>
      <c r="L41" s="16" t="s">
        <v>102</v>
      </c>
      <c r="M41" s="16" t="s">
        <v>102</v>
      </c>
      <c r="N41" s="16" t="s">
        <v>102</v>
      </c>
      <c r="O41" s="16" t="s">
        <v>102</v>
      </c>
      <c r="P41">
        <v>0.93114039500000001</v>
      </c>
      <c r="Q41">
        <v>0.93114039500000001</v>
      </c>
      <c r="R41">
        <v>0.93114039500000001</v>
      </c>
      <c r="S41">
        <v>0.93114039500000001</v>
      </c>
      <c r="T41" s="16" t="s">
        <v>102</v>
      </c>
      <c r="U41" s="16" t="s">
        <v>102</v>
      </c>
      <c r="V41" s="16" t="s">
        <v>102</v>
      </c>
      <c r="W41" s="16" t="s">
        <v>102</v>
      </c>
      <c r="X41">
        <v>3.605086E-3</v>
      </c>
      <c r="Y41">
        <v>0.14828776900000001</v>
      </c>
      <c r="Z41">
        <v>5.1400389999999999E-3</v>
      </c>
      <c r="AA41">
        <v>0.82904869400000003</v>
      </c>
      <c r="AB41">
        <v>1.5739453E-2</v>
      </c>
      <c r="AC41">
        <v>1.5739453E-2</v>
      </c>
      <c r="AD41">
        <v>1.5739453E-2</v>
      </c>
      <c r="AE41">
        <v>1.5739453E-2</v>
      </c>
      <c r="AF41" s="16" t="s">
        <v>102</v>
      </c>
      <c r="AG41" s="16" t="s">
        <v>102</v>
      </c>
      <c r="AH41" s="16" t="s">
        <v>102</v>
      </c>
      <c r="AI41" s="16" t="s">
        <v>102</v>
      </c>
      <c r="AJ41" s="16" t="s">
        <v>102</v>
      </c>
      <c r="AK41" s="16" t="s">
        <v>102</v>
      </c>
      <c r="AL41" s="16" t="s">
        <v>102</v>
      </c>
      <c r="AM41" s="16" t="s">
        <v>102</v>
      </c>
      <c r="AN41" s="16" t="s">
        <v>102</v>
      </c>
      <c r="AO41" s="16" t="s">
        <v>102</v>
      </c>
      <c r="AP41" s="16" t="s">
        <v>102</v>
      </c>
      <c r="AQ41" s="16" t="s">
        <v>102</v>
      </c>
      <c r="AR41" s="16" t="s">
        <v>102</v>
      </c>
      <c r="AS41" s="16" t="s">
        <v>102</v>
      </c>
      <c r="AT41" s="16" t="s">
        <v>102</v>
      </c>
      <c r="AU41" s="16" t="s">
        <v>102</v>
      </c>
      <c r="AV41" s="16" t="s">
        <v>102</v>
      </c>
      <c r="AW41" s="16" t="s">
        <v>102</v>
      </c>
      <c r="AX41" s="16" t="s">
        <v>102</v>
      </c>
      <c r="AY41" s="16" t="s">
        <v>102</v>
      </c>
      <c r="AZ41" s="16" t="s">
        <v>102</v>
      </c>
      <c r="BA41" s="16" t="s">
        <v>102</v>
      </c>
      <c r="BB41" s="16" t="s">
        <v>102</v>
      </c>
      <c r="BC41" s="16" t="s">
        <v>102</v>
      </c>
      <c r="BD41">
        <f t="shared" si="4"/>
        <v>3.4471086707292459E-2</v>
      </c>
      <c r="BE41">
        <f t="shared" si="5"/>
        <v>0.29127573140532853</v>
      </c>
      <c r="BF41">
        <f t="shared" si="10"/>
        <v>0.21224878732858779</v>
      </c>
      <c r="BG41">
        <f t="shared" si="11"/>
        <v>2.1754869464060902</v>
      </c>
      <c r="BH41" s="16" t="s">
        <v>102</v>
      </c>
      <c r="BI41" s="16" t="s">
        <v>102</v>
      </c>
      <c r="BJ41" s="16" t="s">
        <v>102</v>
      </c>
      <c r="BK41" s="16" t="s">
        <v>102</v>
      </c>
      <c r="BL41">
        <f t="shared" si="6"/>
        <v>3.2097421292707547E-2</v>
      </c>
      <c r="BM41">
        <f t="shared" si="7"/>
        <v>0.27121859959467154</v>
      </c>
      <c r="BN41">
        <f t="shared" si="12"/>
        <v>0.19763341967141224</v>
      </c>
      <c r="BO41">
        <f t="shared" si="13"/>
        <v>2.0256837745939107</v>
      </c>
      <c r="BP41" s="16" t="s">
        <v>102</v>
      </c>
      <c r="BQ41" s="16" t="s">
        <v>102</v>
      </c>
      <c r="BR41" s="16" t="s">
        <v>102</v>
      </c>
      <c r="BS41" s="16" t="s">
        <v>102</v>
      </c>
      <c r="BT41">
        <f t="shared" si="8"/>
        <v>2.373665414584912E-3</v>
      </c>
      <c r="BU41">
        <f t="shared" si="9"/>
        <v>2.0057131810656992E-2</v>
      </c>
      <c r="BV41">
        <f t="shared" si="14"/>
        <v>1.4615367657175554E-2</v>
      </c>
      <c r="BW41">
        <f t="shared" si="15"/>
        <v>0.1498031718121795</v>
      </c>
      <c r="BX41" s="16" t="s">
        <v>102</v>
      </c>
      <c r="BY41" s="16" t="s">
        <v>102</v>
      </c>
      <c r="BZ41" s="16" t="s">
        <v>102</v>
      </c>
      <c r="CA41" s="16" t="s">
        <v>102</v>
      </c>
    </row>
    <row r="42" spans="1:79" x14ac:dyDescent="0.2">
      <c r="A42" t="s">
        <v>70</v>
      </c>
      <c r="B42" t="s">
        <v>58</v>
      </c>
      <c r="C42">
        <v>-2140.8441079999998</v>
      </c>
      <c r="D42">
        <v>11</v>
      </c>
      <c r="E42">
        <v>4303.6882150000001</v>
      </c>
      <c r="F42">
        <f t="shared" ref="F42:F51" si="54">E42-4296.671218</f>
        <v>7.0169969999997193</v>
      </c>
      <c r="G42">
        <v>2.5157655000000001E-2</v>
      </c>
      <c r="H42">
        <v>6.4174200000000001E-2</v>
      </c>
      <c r="I42">
        <v>0.525695048</v>
      </c>
      <c r="J42">
        <v>0.39154455100000002</v>
      </c>
      <c r="K42">
        <v>8.4124478549999999</v>
      </c>
      <c r="L42" s="16" t="s">
        <v>102</v>
      </c>
      <c r="M42" s="16" t="s">
        <v>102</v>
      </c>
      <c r="N42" s="16" t="s">
        <v>102</v>
      </c>
      <c r="O42" s="16" t="s">
        <v>102</v>
      </c>
      <c r="P42">
        <v>1.3526345930000001</v>
      </c>
      <c r="Q42">
        <v>0.655336429</v>
      </c>
      <c r="R42">
        <v>0.91238753699999997</v>
      </c>
      <c r="S42">
        <v>1.0270938359999999</v>
      </c>
      <c r="T42" s="16" t="s">
        <v>102</v>
      </c>
      <c r="U42" s="16" t="s">
        <v>102</v>
      </c>
      <c r="V42" s="16" t="s">
        <v>102</v>
      </c>
      <c r="W42" s="16" t="s">
        <v>102</v>
      </c>
      <c r="X42">
        <v>5.9443309999999997E-3</v>
      </c>
      <c r="Y42">
        <v>0.42985685299999998</v>
      </c>
      <c r="Z42">
        <v>5.9443309999999997E-3</v>
      </c>
      <c r="AA42">
        <v>0.42985685299999998</v>
      </c>
      <c r="AB42">
        <v>1.6318497000000001E-2</v>
      </c>
      <c r="AC42">
        <v>1.6318497000000001E-2</v>
      </c>
      <c r="AD42">
        <v>1.6318497000000001E-2</v>
      </c>
      <c r="AE42">
        <v>1.6318497000000001E-2</v>
      </c>
      <c r="AF42" s="16" t="s">
        <v>102</v>
      </c>
      <c r="AG42" s="16" t="s">
        <v>102</v>
      </c>
      <c r="AH42" s="16" t="s">
        <v>102</v>
      </c>
      <c r="AI42" s="16" t="s">
        <v>102</v>
      </c>
      <c r="AJ42" s="16" t="s">
        <v>102</v>
      </c>
      <c r="AK42" s="16" t="s">
        <v>102</v>
      </c>
      <c r="AL42" s="16" t="s">
        <v>102</v>
      </c>
      <c r="AM42" s="16" t="s">
        <v>102</v>
      </c>
      <c r="AN42" s="16" t="s">
        <v>102</v>
      </c>
      <c r="AO42" s="16" t="s">
        <v>102</v>
      </c>
      <c r="AP42" s="16" t="s">
        <v>102</v>
      </c>
      <c r="AQ42" s="16" t="s">
        <v>102</v>
      </c>
      <c r="AR42" s="16" t="s">
        <v>102</v>
      </c>
      <c r="AS42" s="16" t="s">
        <v>102</v>
      </c>
      <c r="AT42" s="16" t="s">
        <v>102</v>
      </c>
      <c r="AU42" s="16" t="s">
        <v>102</v>
      </c>
      <c r="AV42" s="16" t="s">
        <v>102</v>
      </c>
      <c r="AW42" s="16" t="s">
        <v>102</v>
      </c>
      <c r="AX42" s="16" t="s">
        <v>102</v>
      </c>
      <c r="AY42" s="16" t="s">
        <v>102</v>
      </c>
      <c r="AZ42" s="16" t="s">
        <v>102</v>
      </c>
      <c r="BA42" s="16" t="s">
        <v>102</v>
      </c>
      <c r="BB42" s="16" t="s">
        <v>102</v>
      </c>
      <c r="BC42" s="16" t="s">
        <v>102</v>
      </c>
      <c r="BD42">
        <f t="shared" si="4"/>
        <v>2.7277589214637545E-2</v>
      </c>
      <c r="BE42">
        <f t="shared" si="5"/>
        <v>0.31757595543135358</v>
      </c>
      <c r="BF42">
        <f t="shared" si="10"/>
        <v>0.20474121663343597</v>
      </c>
      <c r="BG42">
        <f t="shared" si="11"/>
        <v>4.1500041614255103</v>
      </c>
      <c r="BH42" s="16" t="s">
        <v>102</v>
      </c>
      <c r="BI42" s="16" t="s">
        <v>102</v>
      </c>
      <c r="BJ42" s="16" t="s">
        <v>102</v>
      </c>
      <c r="BK42" s="16" t="s">
        <v>102</v>
      </c>
      <c r="BL42">
        <f t="shared" si="6"/>
        <v>3.6896610785362452E-2</v>
      </c>
      <c r="BM42">
        <f t="shared" si="7"/>
        <v>0.20811909256864639</v>
      </c>
      <c r="BN42">
        <f t="shared" si="12"/>
        <v>0.18680333436656407</v>
      </c>
      <c r="BO42">
        <f t="shared" si="13"/>
        <v>4.2624436935744905</v>
      </c>
      <c r="BP42" s="16" t="s">
        <v>102</v>
      </c>
      <c r="BQ42" s="16" t="s">
        <v>102</v>
      </c>
      <c r="BR42" s="16" t="s">
        <v>102</v>
      </c>
      <c r="BS42" s="16" t="s">
        <v>102</v>
      </c>
      <c r="BT42">
        <f t="shared" si="8"/>
        <v>-9.6190215707249067E-3</v>
      </c>
      <c r="BU42">
        <f t="shared" si="9"/>
        <v>0.1094568628627072</v>
      </c>
      <c r="BV42">
        <f t="shared" si="14"/>
        <v>1.7937882266871902E-2</v>
      </c>
      <c r="BW42">
        <f t="shared" si="15"/>
        <v>-0.11243953214898017</v>
      </c>
      <c r="BX42" s="16" t="s">
        <v>102</v>
      </c>
      <c r="BY42" s="16" t="s">
        <v>102</v>
      </c>
      <c r="BZ42" s="16" t="s">
        <v>102</v>
      </c>
      <c r="CA42" s="16" t="s">
        <v>102</v>
      </c>
    </row>
    <row r="43" spans="1:79" x14ac:dyDescent="0.2">
      <c r="A43" t="s">
        <v>70</v>
      </c>
      <c r="B43" t="s">
        <v>59</v>
      </c>
      <c r="C43">
        <v>-2150.0169080000001</v>
      </c>
      <c r="D43">
        <v>9</v>
      </c>
      <c r="E43">
        <v>4318.0338149999998</v>
      </c>
      <c r="F43">
        <f t="shared" si="54"/>
        <v>21.362596999999369</v>
      </c>
      <c r="G43" s="1">
        <v>1.9300000000000002E-5</v>
      </c>
      <c r="H43">
        <v>6.3142971000000006E-2</v>
      </c>
      <c r="I43">
        <v>9616.1745730000002</v>
      </c>
      <c r="J43">
        <v>0.51251084099999999</v>
      </c>
      <c r="K43">
        <v>1.228022229</v>
      </c>
      <c r="L43" s="16" t="s">
        <v>102</v>
      </c>
      <c r="M43" s="16" t="s">
        <v>102</v>
      </c>
      <c r="N43" s="16" t="s">
        <v>102</v>
      </c>
      <c r="O43" s="16" t="s">
        <v>102</v>
      </c>
      <c r="P43">
        <v>0.57269870700000003</v>
      </c>
      <c r="Q43">
        <v>2.997168839</v>
      </c>
      <c r="R43">
        <v>0.88400761800000005</v>
      </c>
      <c r="S43">
        <v>3</v>
      </c>
      <c r="T43" s="16" t="s">
        <v>102</v>
      </c>
      <c r="U43" s="16" t="s">
        <v>102</v>
      </c>
      <c r="V43" s="16" t="s">
        <v>102</v>
      </c>
      <c r="W43" s="16" t="s">
        <v>102</v>
      </c>
      <c r="X43">
        <v>1.7023541E-2</v>
      </c>
      <c r="Y43">
        <v>1.7023541E-2</v>
      </c>
      <c r="Z43">
        <v>1.7023541E-2</v>
      </c>
      <c r="AA43">
        <v>1.7023541E-2</v>
      </c>
      <c r="AB43">
        <v>1.7023541E-2</v>
      </c>
      <c r="AC43">
        <v>1.7023541E-2</v>
      </c>
      <c r="AD43">
        <v>1.7023541E-2</v>
      </c>
      <c r="AE43">
        <v>1.7023541E-2</v>
      </c>
      <c r="AF43" s="16" t="s">
        <v>102</v>
      </c>
      <c r="AG43" s="16" t="s">
        <v>102</v>
      </c>
      <c r="AH43" s="16" t="s">
        <v>102</v>
      </c>
      <c r="AI43" s="16" t="s">
        <v>102</v>
      </c>
      <c r="AJ43" s="16" t="s">
        <v>102</v>
      </c>
      <c r="AK43" s="16" t="s">
        <v>102</v>
      </c>
      <c r="AL43" s="16" t="s">
        <v>102</v>
      </c>
      <c r="AM43" s="16" t="s">
        <v>102</v>
      </c>
      <c r="AN43" s="16" t="s">
        <v>102</v>
      </c>
      <c r="AO43" s="16" t="s">
        <v>102</v>
      </c>
      <c r="AP43" s="16" t="s">
        <v>102</v>
      </c>
      <c r="AQ43" s="16" t="s">
        <v>102</v>
      </c>
      <c r="AR43" s="16" t="s">
        <v>102</v>
      </c>
      <c r="AS43" s="16" t="s">
        <v>102</v>
      </c>
      <c r="AT43" s="16" t="s">
        <v>102</v>
      </c>
      <c r="AU43" s="16" t="s">
        <v>102</v>
      </c>
      <c r="AV43" s="16" t="s">
        <v>102</v>
      </c>
      <c r="AW43" s="16" t="s">
        <v>102</v>
      </c>
      <c r="AX43" s="16" t="s">
        <v>102</v>
      </c>
      <c r="AY43" s="16" t="s">
        <v>102</v>
      </c>
      <c r="AZ43" s="16" t="s">
        <v>102</v>
      </c>
      <c r="BA43" s="16" t="s">
        <v>102</v>
      </c>
      <c r="BB43" s="16" t="s">
        <v>102</v>
      </c>
      <c r="BC43" s="16" t="s">
        <v>102</v>
      </c>
      <c r="BD43">
        <f t="shared" si="4"/>
        <v>4.0149439125850318E-2</v>
      </c>
      <c r="BE43">
        <f t="shared" si="5"/>
        <v>2405.7464071009185</v>
      </c>
      <c r="BF43">
        <f t="shared" si="10"/>
        <v>0.27203225512647583</v>
      </c>
      <c r="BG43">
        <f t="shared" si="11"/>
        <v>0.30700555725000001</v>
      </c>
      <c r="BH43" s="16" t="s">
        <v>102</v>
      </c>
      <c r="BI43" s="16" t="s">
        <v>102</v>
      </c>
      <c r="BJ43" s="16" t="s">
        <v>102</v>
      </c>
      <c r="BK43" s="16" t="s">
        <v>102</v>
      </c>
      <c r="BL43">
        <f t="shared" si="6"/>
        <v>2.2993531874149688E-2</v>
      </c>
      <c r="BM43">
        <f t="shared" si="7"/>
        <v>7210.4281658990813</v>
      </c>
      <c r="BN43">
        <f t="shared" si="12"/>
        <v>0.24047858587352419</v>
      </c>
      <c r="BO43">
        <f t="shared" si="13"/>
        <v>0.92101667175000002</v>
      </c>
      <c r="BP43" s="16" t="s">
        <v>102</v>
      </c>
      <c r="BQ43" s="16" t="s">
        <v>102</v>
      </c>
      <c r="BR43" s="16" t="s">
        <v>102</v>
      </c>
      <c r="BS43" s="16" t="s">
        <v>102</v>
      </c>
      <c r="BT43">
        <f t="shared" si="8"/>
        <v>1.7155907251700631E-2</v>
      </c>
      <c r="BU43">
        <f t="shared" si="9"/>
        <v>-4804.6817587981623</v>
      </c>
      <c r="BV43">
        <f t="shared" si="14"/>
        <v>3.1553669252951638E-2</v>
      </c>
      <c r="BW43">
        <f t="shared" si="15"/>
        <v>-0.61401111450000001</v>
      </c>
      <c r="BX43" s="16" t="s">
        <v>102</v>
      </c>
      <c r="BY43" s="16" t="s">
        <v>102</v>
      </c>
      <c r="BZ43" s="16" t="s">
        <v>102</v>
      </c>
      <c r="CA43" s="16" t="s">
        <v>102</v>
      </c>
    </row>
    <row r="44" spans="1:79" x14ac:dyDescent="0.2">
      <c r="A44" t="s">
        <v>70</v>
      </c>
      <c r="B44" t="s">
        <v>60</v>
      </c>
      <c r="C44">
        <v>-2142.7690240000002</v>
      </c>
      <c r="D44">
        <v>8</v>
      </c>
      <c r="E44">
        <v>4301.538047</v>
      </c>
      <c r="F44">
        <f t="shared" si="54"/>
        <v>4.8668289999995977</v>
      </c>
      <c r="G44">
        <v>7.3717945000000007E-2</v>
      </c>
      <c r="H44">
        <v>0.42602461800000002</v>
      </c>
      <c r="I44">
        <v>4.6749448689999999</v>
      </c>
      <c r="J44">
        <v>7.0333562000000002E-2</v>
      </c>
      <c r="K44">
        <v>0.67073283800000005</v>
      </c>
      <c r="L44" s="16" t="s">
        <v>102</v>
      </c>
      <c r="M44" s="16" t="s">
        <v>102</v>
      </c>
      <c r="N44" s="16" t="s">
        <v>102</v>
      </c>
      <c r="O44" s="16" t="s">
        <v>102</v>
      </c>
      <c r="P44">
        <v>0.93808262499999995</v>
      </c>
      <c r="Q44">
        <v>0.93808262499999995</v>
      </c>
      <c r="R44">
        <v>0.93808262499999995</v>
      </c>
      <c r="S44">
        <v>0.93808262499999995</v>
      </c>
      <c r="T44" s="16" t="s">
        <v>102</v>
      </c>
      <c r="U44" s="16" t="s">
        <v>102</v>
      </c>
      <c r="V44" s="16" t="s">
        <v>102</v>
      </c>
      <c r="W44" s="16" t="s">
        <v>102</v>
      </c>
      <c r="X44">
        <v>5.3533979999999997E-3</v>
      </c>
      <c r="Y44">
        <v>0.53747602100000003</v>
      </c>
      <c r="Z44">
        <v>5.3533979999999997E-3</v>
      </c>
      <c r="AA44">
        <v>0.53747602100000003</v>
      </c>
      <c r="AB44">
        <v>1.5110653E-2</v>
      </c>
      <c r="AC44">
        <v>1.5110653E-2</v>
      </c>
      <c r="AD44">
        <v>1.5110653E-2</v>
      </c>
      <c r="AE44">
        <v>1.5110653E-2</v>
      </c>
      <c r="AF44" s="16" t="s">
        <v>102</v>
      </c>
      <c r="AG44" s="16" t="s">
        <v>102</v>
      </c>
      <c r="AH44" s="16" t="s">
        <v>102</v>
      </c>
      <c r="AI44" s="16" t="s">
        <v>102</v>
      </c>
      <c r="AJ44" s="16" t="s">
        <v>102</v>
      </c>
      <c r="AK44" s="16" t="s">
        <v>102</v>
      </c>
      <c r="AL44" s="16" t="s">
        <v>102</v>
      </c>
      <c r="AM44" s="16" t="s">
        <v>102</v>
      </c>
      <c r="AN44" s="16" t="s">
        <v>102</v>
      </c>
      <c r="AO44" s="16" t="s">
        <v>102</v>
      </c>
      <c r="AP44" s="16" t="s">
        <v>102</v>
      </c>
      <c r="AQ44" s="16" t="s">
        <v>102</v>
      </c>
      <c r="AR44" s="16" t="s">
        <v>102</v>
      </c>
      <c r="AS44" s="16" t="s">
        <v>102</v>
      </c>
      <c r="AT44" s="16" t="s">
        <v>102</v>
      </c>
      <c r="AU44" s="16" t="s">
        <v>102</v>
      </c>
      <c r="AV44" s="16" t="s">
        <v>102</v>
      </c>
      <c r="AW44" s="16" t="s">
        <v>102</v>
      </c>
      <c r="AX44" s="16" t="s">
        <v>102</v>
      </c>
      <c r="AY44" s="16" t="s">
        <v>102</v>
      </c>
      <c r="AZ44" s="16" t="s">
        <v>102</v>
      </c>
      <c r="BA44" s="16" t="s">
        <v>102</v>
      </c>
      <c r="BB44" s="16" t="s">
        <v>102</v>
      </c>
      <c r="BC44" s="16" t="s">
        <v>102</v>
      </c>
      <c r="BD44">
        <f t="shared" si="4"/>
        <v>0.21981757253512349</v>
      </c>
      <c r="BE44">
        <f t="shared" si="5"/>
        <v>2.4121494144244755</v>
      </c>
      <c r="BF44">
        <f t="shared" si="10"/>
        <v>3.6290280451794471E-2</v>
      </c>
      <c r="BG44">
        <f t="shared" si="11"/>
        <v>0.34608062078880675</v>
      </c>
      <c r="BH44" s="16" t="s">
        <v>102</v>
      </c>
      <c r="BI44" s="16" t="s">
        <v>102</v>
      </c>
      <c r="BJ44" s="16" t="s">
        <v>102</v>
      </c>
      <c r="BK44" s="16" t="s">
        <v>102</v>
      </c>
      <c r="BL44">
        <f t="shared" si="6"/>
        <v>0.20620704546487653</v>
      </c>
      <c r="BM44">
        <f t="shared" si="7"/>
        <v>2.2627954545755249</v>
      </c>
      <c r="BN44">
        <f t="shared" si="12"/>
        <v>3.4043281548205538E-2</v>
      </c>
      <c r="BO44">
        <f t="shared" si="13"/>
        <v>0.32465221721119342</v>
      </c>
      <c r="BP44" s="16" t="s">
        <v>102</v>
      </c>
      <c r="BQ44" s="16" t="s">
        <v>102</v>
      </c>
      <c r="BR44" s="16" t="s">
        <v>102</v>
      </c>
      <c r="BS44" s="16" t="s">
        <v>102</v>
      </c>
      <c r="BT44">
        <f t="shared" si="8"/>
        <v>1.3610527070246958E-2</v>
      </c>
      <c r="BU44">
        <f t="shared" si="9"/>
        <v>0.14935395984895061</v>
      </c>
      <c r="BV44">
        <f t="shared" si="14"/>
        <v>2.2469989035889329E-3</v>
      </c>
      <c r="BW44">
        <f t="shared" si="15"/>
        <v>2.1428403577613331E-2</v>
      </c>
      <c r="BX44" s="16" t="s">
        <v>102</v>
      </c>
      <c r="BY44" s="16" t="s">
        <v>102</v>
      </c>
      <c r="BZ44" s="16" t="s">
        <v>102</v>
      </c>
      <c r="CA44" s="16" t="s">
        <v>102</v>
      </c>
    </row>
    <row r="45" spans="1:79" x14ac:dyDescent="0.2">
      <c r="A45" t="s">
        <v>70</v>
      </c>
      <c r="B45" t="s">
        <v>61</v>
      </c>
      <c r="C45">
        <v>-2173.037773</v>
      </c>
      <c r="D45">
        <v>6</v>
      </c>
      <c r="E45">
        <v>4358.075546</v>
      </c>
      <c r="F45">
        <f t="shared" si="54"/>
        <v>61.404327999999623</v>
      </c>
      <c r="G45" s="1">
        <v>3.8999999999999998E-14</v>
      </c>
      <c r="H45">
        <v>7.0467816000000003E-2</v>
      </c>
      <c r="I45">
        <v>6158.7471159999996</v>
      </c>
      <c r="J45">
        <v>0.50456610499999999</v>
      </c>
      <c r="K45">
        <v>1.2866242729999999</v>
      </c>
      <c r="L45" s="16" t="s">
        <v>102</v>
      </c>
      <c r="M45" s="16" t="s">
        <v>102</v>
      </c>
      <c r="N45" s="16" t="s">
        <v>102</v>
      </c>
      <c r="O45" s="16" t="s">
        <v>102</v>
      </c>
      <c r="P45">
        <v>0.976364695</v>
      </c>
      <c r="Q45">
        <v>0.976364695</v>
      </c>
      <c r="R45">
        <v>0.976364695</v>
      </c>
      <c r="S45">
        <v>0.976364695</v>
      </c>
      <c r="T45" s="16" t="s">
        <v>102</v>
      </c>
      <c r="U45" s="16" t="s">
        <v>102</v>
      </c>
      <c r="V45" s="16" t="s">
        <v>102</v>
      </c>
      <c r="W45" s="16" t="s">
        <v>102</v>
      </c>
      <c r="X45">
        <v>4.1526100000000002E-3</v>
      </c>
      <c r="Y45">
        <v>4.1526100000000002E-3</v>
      </c>
      <c r="Z45">
        <v>4.1526100000000002E-3</v>
      </c>
      <c r="AA45">
        <v>4.1526100000000002E-3</v>
      </c>
      <c r="AB45">
        <v>4.1526100000000002E-3</v>
      </c>
      <c r="AC45">
        <v>4.1526100000000002E-3</v>
      </c>
      <c r="AD45">
        <v>4.1526100000000002E-3</v>
      </c>
      <c r="AE45">
        <v>4.1526100000000002E-3</v>
      </c>
      <c r="AF45" s="16" t="s">
        <v>102</v>
      </c>
      <c r="AG45" s="16" t="s">
        <v>102</v>
      </c>
      <c r="AH45" s="16" t="s">
        <v>102</v>
      </c>
      <c r="AI45" s="16" t="s">
        <v>102</v>
      </c>
      <c r="AJ45" s="16" t="s">
        <v>102</v>
      </c>
      <c r="AK45" s="16" t="s">
        <v>102</v>
      </c>
      <c r="AL45" s="16" t="s">
        <v>102</v>
      </c>
      <c r="AM45" s="16" t="s">
        <v>102</v>
      </c>
      <c r="AN45" s="16" t="s">
        <v>102</v>
      </c>
      <c r="AO45" s="16" t="s">
        <v>102</v>
      </c>
      <c r="AP45" s="16" t="s">
        <v>102</v>
      </c>
      <c r="AQ45" s="16" t="s">
        <v>102</v>
      </c>
      <c r="AR45" s="16" t="s">
        <v>102</v>
      </c>
      <c r="AS45" s="16" t="s">
        <v>102</v>
      </c>
      <c r="AT45" s="16" t="s">
        <v>102</v>
      </c>
      <c r="AU45" s="16" t="s">
        <v>102</v>
      </c>
      <c r="AV45" s="16" t="s">
        <v>102</v>
      </c>
      <c r="AW45" s="16" t="s">
        <v>102</v>
      </c>
      <c r="AX45" s="16" t="s">
        <v>102</v>
      </c>
      <c r="AY45" s="16" t="s">
        <v>102</v>
      </c>
      <c r="AZ45" s="16" t="s">
        <v>102</v>
      </c>
      <c r="BA45" s="16" t="s">
        <v>102</v>
      </c>
      <c r="BB45" s="16" t="s">
        <v>102</v>
      </c>
      <c r="BC45" s="16" t="s">
        <v>102</v>
      </c>
      <c r="BD45">
        <f t="shared" si="4"/>
        <v>3.5655269585758313E-2</v>
      </c>
      <c r="BE45">
        <f t="shared" si="5"/>
        <v>3116.199723452356</v>
      </c>
      <c r="BF45">
        <f t="shared" si="10"/>
        <v>0.25530010036938044</v>
      </c>
      <c r="BG45">
        <f t="shared" si="11"/>
        <v>0.65100549319415968</v>
      </c>
      <c r="BH45" s="16" t="s">
        <v>102</v>
      </c>
      <c r="BI45" s="16" t="s">
        <v>102</v>
      </c>
      <c r="BJ45" s="16" t="s">
        <v>102</v>
      </c>
      <c r="BK45" s="16" t="s">
        <v>102</v>
      </c>
      <c r="BL45">
        <f t="shared" si="6"/>
        <v>3.4812546414241689E-2</v>
      </c>
      <c r="BM45">
        <f t="shared" si="7"/>
        <v>3042.5473925476435</v>
      </c>
      <c r="BN45">
        <f t="shared" si="12"/>
        <v>0.24926600463061954</v>
      </c>
      <c r="BO45">
        <f t="shared" si="13"/>
        <v>0.63561877980584036</v>
      </c>
      <c r="BP45" s="16" t="s">
        <v>102</v>
      </c>
      <c r="BQ45" s="16" t="s">
        <v>102</v>
      </c>
      <c r="BR45" s="16" t="s">
        <v>102</v>
      </c>
      <c r="BS45" s="16" t="s">
        <v>102</v>
      </c>
      <c r="BT45">
        <f t="shared" si="8"/>
        <v>8.427231715166239E-4</v>
      </c>
      <c r="BU45">
        <f t="shared" si="9"/>
        <v>73.652330904712471</v>
      </c>
      <c r="BV45">
        <f t="shared" si="14"/>
        <v>6.0340957387609029E-3</v>
      </c>
      <c r="BW45">
        <f t="shared" si="15"/>
        <v>1.5386713388319317E-2</v>
      </c>
      <c r="BX45" s="16" t="s">
        <v>102</v>
      </c>
      <c r="BY45" s="16" t="s">
        <v>102</v>
      </c>
      <c r="BZ45" s="16" t="s">
        <v>102</v>
      </c>
      <c r="CA45" s="16" t="s">
        <v>102</v>
      </c>
    </row>
    <row r="46" spans="1:79" x14ac:dyDescent="0.2">
      <c r="A46" t="s">
        <v>70</v>
      </c>
      <c r="B46" t="s">
        <v>62</v>
      </c>
      <c r="C46">
        <v>-2140.7249499999998</v>
      </c>
      <c r="D46">
        <v>17</v>
      </c>
      <c r="E46">
        <v>4315.449901</v>
      </c>
      <c r="F46">
        <f t="shared" si="54"/>
        <v>18.778682999999546</v>
      </c>
      <c r="G46" s="1">
        <v>7.0300000000000001E-5</v>
      </c>
      <c r="H46">
        <v>0.112107811</v>
      </c>
      <c r="I46">
        <v>0.112107811</v>
      </c>
      <c r="J46">
        <v>1.9519788999999999E-2</v>
      </c>
      <c r="K46">
        <v>1.9519788999999999E-2</v>
      </c>
      <c r="L46">
        <v>0.22516982399999999</v>
      </c>
      <c r="M46">
        <v>0.22516982399999999</v>
      </c>
      <c r="N46">
        <v>0.67377978900000002</v>
      </c>
      <c r="O46">
        <v>0.67377978900000002</v>
      </c>
      <c r="P46">
        <v>0.96457468199999996</v>
      </c>
      <c r="Q46">
        <v>0.96457468199999996</v>
      </c>
      <c r="R46">
        <v>3</v>
      </c>
      <c r="S46">
        <v>3</v>
      </c>
      <c r="T46">
        <v>0.86348438900000002</v>
      </c>
      <c r="U46">
        <v>0.86348438900000002</v>
      </c>
      <c r="V46">
        <v>0.94981084500000001</v>
      </c>
      <c r="W46">
        <v>0.94981084500000001</v>
      </c>
      <c r="X46" s="1">
        <v>2.11E-9</v>
      </c>
      <c r="Y46" s="1">
        <v>1.23E-7</v>
      </c>
      <c r="Z46" s="1">
        <v>2.11E-9</v>
      </c>
      <c r="AA46">
        <v>4.0324580999999998E-2</v>
      </c>
      <c r="AB46">
        <v>4.639303E-3</v>
      </c>
      <c r="AC46">
        <v>4.639303E-3</v>
      </c>
      <c r="AD46">
        <v>4.639303E-3</v>
      </c>
      <c r="AE46">
        <v>4.639303E-3</v>
      </c>
      <c r="AF46" s="1">
        <v>2.1400000000000001E-9</v>
      </c>
      <c r="AG46" s="1">
        <v>2.0799999999999998E-9</v>
      </c>
      <c r="AH46">
        <v>0.28704718600000001</v>
      </c>
      <c r="AI46">
        <v>9.6888931229999997</v>
      </c>
      <c r="AJ46">
        <v>4.639303E-3</v>
      </c>
      <c r="AK46">
        <v>4.639303E-3</v>
      </c>
      <c r="AL46">
        <v>4.639303E-3</v>
      </c>
      <c r="AM46">
        <v>4.639303E-3</v>
      </c>
      <c r="AN46">
        <v>4.639303E-3</v>
      </c>
      <c r="AO46">
        <v>4.639303E-3</v>
      </c>
      <c r="AP46">
        <v>4.639303E-3</v>
      </c>
      <c r="AQ46">
        <v>4.639303E-3</v>
      </c>
      <c r="AR46">
        <v>4.639303E-3</v>
      </c>
      <c r="AS46">
        <v>4.639303E-3</v>
      </c>
      <c r="AT46">
        <v>4.639303E-3</v>
      </c>
      <c r="AU46">
        <v>4.639303E-3</v>
      </c>
      <c r="AV46">
        <v>4.639303E-3</v>
      </c>
      <c r="AW46">
        <v>4.639303E-3</v>
      </c>
      <c r="AX46">
        <v>4.639303E-3</v>
      </c>
      <c r="AY46">
        <v>4.639303E-3</v>
      </c>
      <c r="AZ46">
        <v>4.639303E-3</v>
      </c>
      <c r="BA46">
        <v>4.639303E-3</v>
      </c>
      <c r="BB46">
        <v>4.639303E-3</v>
      </c>
      <c r="BC46">
        <v>4.639303E-3</v>
      </c>
      <c r="BD46">
        <f t="shared" si="4"/>
        <v>5.7064672586470813E-2</v>
      </c>
      <c r="BE46">
        <f t="shared" si="5"/>
        <v>5.7064672586470813E-2</v>
      </c>
      <c r="BF46">
        <f t="shared" si="10"/>
        <v>4.8799472499999998E-3</v>
      </c>
      <c r="BG46">
        <f t="shared" si="11"/>
        <v>4.8799472499999998E-3</v>
      </c>
      <c r="BH46">
        <f t="shared" si="16"/>
        <v>0.12083268597749439</v>
      </c>
      <c r="BI46">
        <f t="shared" si="17"/>
        <v>0.12083268597749439</v>
      </c>
      <c r="BJ46">
        <f t="shared" si="18"/>
        <v>0.34556161728600909</v>
      </c>
      <c r="BK46">
        <f t="shared" si="19"/>
        <v>0.34556161728600909</v>
      </c>
      <c r="BL46">
        <f t="shared" si="6"/>
        <v>5.5043138413529195E-2</v>
      </c>
      <c r="BM46">
        <f t="shared" si="7"/>
        <v>5.5043138413529195E-2</v>
      </c>
      <c r="BN46">
        <f t="shared" si="12"/>
        <v>1.463984175E-2</v>
      </c>
      <c r="BO46">
        <f t="shared" si="13"/>
        <v>1.463984175E-2</v>
      </c>
      <c r="BP46">
        <f t="shared" si="20"/>
        <v>0.10433713802250562</v>
      </c>
      <c r="BQ46">
        <f t="shared" si="21"/>
        <v>0.10433713802250562</v>
      </c>
      <c r="BR46">
        <f t="shared" si="22"/>
        <v>0.32821817171399092</v>
      </c>
      <c r="BS46">
        <f t="shared" si="23"/>
        <v>0.32821817171399092</v>
      </c>
      <c r="BT46">
        <f t="shared" si="8"/>
        <v>2.0215341729416178E-3</v>
      </c>
      <c r="BU46">
        <f t="shared" si="9"/>
        <v>2.0215341729416178E-3</v>
      </c>
      <c r="BV46">
        <f t="shared" si="14"/>
        <v>-9.7598945000000013E-3</v>
      </c>
      <c r="BW46">
        <f t="shared" si="15"/>
        <v>-9.7598945000000013E-3</v>
      </c>
      <c r="BX46">
        <f t="shared" si="24"/>
        <v>1.6495547954988768E-2</v>
      </c>
      <c r="BY46">
        <f t="shared" si="25"/>
        <v>1.6495547954988768E-2</v>
      </c>
      <c r="BZ46">
        <f t="shared" si="26"/>
        <v>1.7343445572018168E-2</v>
      </c>
      <c r="CA46">
        <f t="shared" si="27"/>
        <v>1.7343445572018168E-2</v>
      </c>
    </row>
    <row r="47" spans="1:79" x14ac:dyDescent="0.2">
      <c r="A47" t="s">
        <v>70</v>
      </c>
      <c r="B47" t="s">
        <v>63</v>
      </c>
      <c r="C47">
        <v>-2140.3137630000001</v>
      </c>
      <c r="D47">
        <v>14</v>
      </c>
      <c r="E47">
        <v>4308.6275269999996</v>
      </c>
      <c r="F47">
        <f t="shared" si="54"/>
        <v>11.956308999999237</v>
      </c>
      <c r="G47">
        <v>2.1286899999999999E-3</v>
      </c>
      <c r="H47">
        <v>6.6299740000000003E-3</v>
      </c>
      <c r="I47">
        <v>6.6299740000000003E-3</v>
      </c>
      <c r="J47">
        <v>0.11139985500000001</v>
      </c>
      <c r="K47">
        <v>0.11139985500000001</v>
      </c>
      <c r="L47">
        <v>0.53252378300000003</v>
      </c>
      <c r="M47">
        <v>0.53252378300000003</v>
      </c>
      <c r="N47">
        <v>0.227678136</v>
      </c>
      <c r="O47">
        <v>0.227678136</v>
      </c>
      <c r="P47">
        <v>0.83730212000000004</v>
      </c>
      <c r="Q47">
        <v>0.83730212000000004</v>
      </c>
      <c r="R47">
        <v>0.83730212000000004</v>
      </c>
      <c r="S47">
        <v>0.83730212000000004</v>
      </c>
      <c r="T47">
        <v>0.83730212000000004</v>
      </c>
      <c r="U47">
        <v>0.83730212000000004</v>
      </c>
      <c r="V47">
        <v>0.83730212000000004</v>
      </c>
      <c r="W47">
        <v>0.83730212000000004</v>
      </c>
      <c r="X47" s="1">
        <v>2.1000000000000002E-9</v>
      </c>
      <c r="Y47">
        <v>96.670772130000003</v>
      </c>
      <c r="Z47" s="1">
        <v>4.0700000000000002E-9</v>
      </c>
      <c r="AA47">
        <v>100</v>
      </c>
      <c r="AB47">
        <v>2.0031990000000002E-3</v>
      </c>
      <c r="AC47">
        <v>2.0031990000000002E-3</v>
      </c>
      <c r="AD47">
        <v>2.0031990000000002E-3</v>
      </c>
      <c r="AE47">
        <v>2.0031990000000002E-3</v>
      </c>
      <c r="AF47">
        <v>9.5802000000000005E-3</v>
      </c>
      <c r="AG47">
        <v>0.288143078</v>
      </c>
      <c r="AH47" s="1">
        <v>8.0200000000000003E-8</v>
      </c>
      <c r="AI47">
        <v>95.455409250000002</v>
      </c>
      <c r="AJ47">
        <v>2.0031990000000002E-3</v>
      </c>
      <c r="AK47">
        <v>2.0031990000000002E-3</v>
      </c>
      <c r="AL47">
        <v>2.0031990000000002E-3</v>
      </c>
      <c r="AM47">
        <v>2.0031990000000002E-3</v>
      </c>
      <c r="AN47">
        <v>2.0031990000000002E-3</v>
      </c>
      <c r="AO47">
        <v>2.0031990000000002E-3</v>
      </c>
      <c r="AP47">
        <v>2.0031990000000002E-3</v>
      </c>
      <c r="AQ47">
        <v>2.0031990000000002E-3</v>
      </c>
      <c r="AR47">
        <v>2.0031990000000002E-3</v>
      </c>
      <c r="AS47">
        <v>2.0031990000000002E-3</v>
      </c>
      <c r="AT47">
        <v>2.0031990000000002E-3</v>
      </c>
      <c r="AU47">
        <v>2.0031990000000002E-3</v>
      </c>
      <c r="AV47">
        <v>2.0031990000000002E-3</v>
      </c>
      <c r="AW47">
        <v>2.0031990000000002E-3</v>
      </c>
      <c r="AX47">
        <v>2.0031990000000002E-3</v>
      </c>
      <c r="AY47">
        <v>2.0031990000000002E-3</v>
      </c>
      <c r="AZ47">
        <v>2.0031990000000002E-3</v>
      </c>
      <c r="BA47">
        <v>2.0031990000000002E-3</v>
      </c>
      <c r="BB47">
        <v>2.0031990000000002E-3</v>
      </c>
      <c r="BC47">
        <v>2.0031990000000002E-3</v>
      </c>
      <c r="BD47">
        <f t="shared" si="4"/>
        <v>3.6085377183367102E-3</v>
      </c>
      <c r="BE47">
        <f t="shared" si="5"/>
        <v>3.6085377183367102E-3</v>
      </c>
      <c r="BF47">
        <f t="shared" si="10"/>
        <v>6.0632300908682352E-2</v>
      </c>
      <c r="BG47">
        <f t="shared" si="11"/>
        <v>6.0632300908682352E-2</v>
      </c>
      <c r="BH47">
        <f t="shared" si="16"/>
        <v>0.2898400743150506</v>
      </c>
      <c r="BI47">
        <f t="shared" si="17"/>
        <v>0.2898400743150506</v>
      </c>
      <c r="BJ47">
        <f t="shared" si="18"/>
        <v>0.1239198134708515</v>
      </c>
      <c r="BK47">
        <f t="shared" si="19"/>
        <v>0.1239198134708515</v>
      </c>
      <c r="BL47">
        <f t="shared" si="6"/>
        <v>3.0214362816632905E-3</v>
      </c>
      <c r="BM47">
        <f t="shared" si="7"/>
        <v>3.0214362816632905E-3</v>
      </c>
      <c r="BN47">
        <f t="shared" si="12"/>
        <v>5.0767554091317661E-2</v>
      </c>
      <c r="BO47">
        <f t="shared" si="13"/>
        <v>5.0767554091317661E-2</v>
      </c>
      <c r="BP47">
        <f t="shared" si="20"/>
        <v>0.24268370868494946</v>
      </c>
      <c r="BQ47">
        <f t="shared" si="21"/>
        <v>0.24268370868494946</v>
      </c>
      <c r="BR47">
        <f t="shared" si="22"/>
        <v>0.10375832252914852</v>
      </c>
      <c r="BS47">
        <f t="shared" si="23"/>
        <v>0.10375832252914852</v>
      </c>
      <c r="BT47">
        <f t="shared" si="8"/>
        <v>5.8710143667341968E-4</v>
      </c>
      <c r="BU47">
        <f t="shared" si="9"/>
        <v>5.8710143667341968E-4</v>
      </c>
      <c r="BV47">
        <f t="shared" si="14"/>
        <v>9.8647468173646904E-3</v>
      </c>
      <c r="BW47">
        <f t="shared" si="15"/>
        <v>9.8647468173646904E-3</v>
      </c>
      <c r="BX47">
        <f t="shared" si="24"/>
        <v>4.7156365630101144E-2</v>
      </c>
      <c r="BY47">
        <f t="shared" si="25"/>
        <v>4.7156365630101144E-2</v>
      </c>
      <c r="BZ47">
        <f t="shared" si="26"/>
        <v>2.0161490941702984E-2</v>
      </c>
      <c r="CA47">
        <f t="shared" si="27"/>
        <v>2.0161490941702984E-2</v>
      </c>
    </row>
    <row r="48" spans="1:79" x14ac:dyDescent="0.2">
      <c r="A48" t="s">
        <v>70</v>
      </c>
      <c r="B48" t="s">
        <v>64</v>
      </c>
      <c r="C48">
        <v>-2142.1245450000001</v>
      </c>
      <c r="D48">
        <v>11</v>
      </c>
      <c r="E48">
        <v>4306.2490889999999</v>
      </c>
      <c r="F48">
        <f t="shared" si="54"/>
        <v>9.5778709999995044</v>
      </c>
      <c r="G48">
        <v>6.9917110000000003E-3</v>
      </c>
      <c r="H48">
        <v>7.1160349999999997E-3</v>
      </c>
      <c r="I48">
        <v>7.1160349999999997E-3</v>
      </c>
      <c r="J48">
        <v>0.61821588999999999</v>
      </c>
      <c r="K48">
        <v>0.61821588999999999</v>
      </c>
      <c r="L48">
        <v>0.22118628200000001</v>
      </c>
      <c r="M48">
        <v>0.22118628200000001</v>
      </c>
      <c r="N48">
        <v>8.9799394000000005E-2</v>
      </c>
      <c r="O48">
        <v>8.9799394000000005E-2</v>
      </c>
      <c r="P48">
        <v>1.550328462</v>
      </c>
      <c r="Q48">
        <v>1.550328462</v>
      </c>
      <c r="R48">
        <v>0.88373198100000006</v>
      </c>
      <c r="S48">
        <v>0.88373198100000006</v>
      </c>
      <c r="T48">
        <v>0.806979432</v>
      </c>
      <c r="U48">
        <v>0.806979432</v>
      </c>
      <c r="V48">
        <v>0.73474381499999997</v>
      </c>
      <c r="W48">
        <v>0.73474381499999997</v>
      </c>
      <c r="X48">
        <v>3.576498E-3</v>
      </c>
      <c r="Y48">
        <v>0.35486974500000001</v>
      </c>
      <c r="Z48">
        <v>3.576498E-3</v>
      </c>
      <c r="AA48">
        <v>0.35486974500000001</v>
      </c>
      <c r="AB48">
        <v>2.8908549999999999E-3</v>
      </c>
      <c r="AC48">
        <v>2.8908549999999999E-3</v>
      </c>
      <c r="AD48">
        <v>2.8908549999999999E-3</v>
      </c>
      <c r="AE48">
        <v>2.8908549999999999E-3</v>
      </c>
      <c r="AF48">
        <v>3.576498E-3</v>
      </c>
      <c r="AG48">
        <v>0.35486974500000001</v>
      </c>
      <c r="AH48">
        <v>3.576498E-3</v>
      </c>
      <c r="AI48">
        <v>0.35486974500000001</v>
      </c>
      <c r="AJ48">
        <v>2.8908549999999999E-3</v>
      </c>
      <c r="AK48">
        <v>2.8908549999999999E-3</v>
      </c>
      <c r="AL48">
        <v>2.8908549999999999E-3</v>
      </c>
      <c r="AM48">
        <v>2.8908549999999999E-3</v>
      </c>
      <c r="AN48">
        <v>2.8908549999999999E-3</v>
      </c>
      <c r="AO48">
        <v>2.8908549999999999E-3</v>
      </c>
      <c r="AP48">
        <v>2.8908549999999999E-3</v>
      </c>
      <c r="AQ48">
        <v>2.8908549999999999E-3</v>
      </c>
      <c r="AR48">
        <v>2.8908549999999999E-3</v>
      </c>
      <c r="AS48">
        <v>2.8908549999999999E-3</v>
      </c>
      <c r="AT48">
        <v>2.8908549999999999E-3</v>
      </c>
      <c r="AU48">
        <v>2.8908549999999999E-3</v>
      </c>
      <c r="AV48">
        <v>2.8908549999999999E-3</v>
      </c>
      <c r="AW48">
        <v>2.8908549999999999E-3</v>
      </c>
      <c r="AX48">
        <v>2.8908549999999999E-3</v>
      </c>
      <c r="AY48">
        <v>2.8908549999999999E-3</v>
      </c>
      <c r="AZ48">
        <v>2.8908549999999999E-3</v>
      </c>
      <c r="BA48">
        <v>2.8908549999999999E-3</v>
      </c>
      <c r="BB48">
        <v>2.8908549999999999E-3</v>
      </c>
      <c r="BC48">
        <v>2.8908549999999999E-3</v>
      </c>
      <c r="BD48">
        <f t="shared" si="4"/>
        <v>2.7902425534707459E-3</v>
      </c>
      <c r="BE48">
        <f t="shared" si="5"/>
        <v>2.7902425534707459E-3</v>
      </c>
      <c r="BF48">
        <f t="shared" si="10"/>
        <v>0.3281867570522497</v>
      </c>
      <c r="BG48">
        <f t="shared" si="11"/>
        <v>0.3281867570522497</v>
      </c>
      <c r="BH48">
        <f t="shared" si="16"/>
        <v>0.12240664065289705</v>
      </c>
      <c r="BI48">
        <f t="shared" si="17"/>
        <v>0.12240664065289705</v>
      </c>
      <c r="BJ48">
        <f t="shared" si="18"/>
        <v>5.1765219292625071E-2</v>
      </c>
      <c r="BK48">
        <f t="shared" si="19"/>
        <v>5.1765219292625071E-2</v>
      </c>
      <c r="BL48">
        <f t="shared" si="6"/>
        <v>4.3257924465292539E-3</v>
      </c>
      <c r="BM48">
        <f t="shared" si="7"/>
        <v>4.3257924465292539E-3</v>
      </c>
      <c r="BN48">
        <f t="shared" si="12"/>
        <v>0.29002913294775035</v>
      </c>
      <c r="BO48">
        <f t="shared" si="13"/>
        <v>0.29002913294775035</v>
      </c>
      <c r="BP48">
        <f t="shared" si="20"/>
        <v>9.8779641347102973E-2</v>
      </c>
      <c r="BQ48">
        <f t="shared" si="21"/>
        <v>9.8779641347102973E-2</v>
      </c>
      <c r="BR48">
        <f t="shared" si="22"/>
        <v>3.8034174707374947E-2</v>
      </c>
      <c r="BS48">
        <f t="shared" si="23"/>
        <v>3.8034174707374947E-2</v>
      </c>
      <c r="BT48">
        <f t="shared" si="8"/>
        <v>-1.535549893058508E-3</v>
      </c>
      <c r="BU48">
        <f t="shared" si="9"/>
        <v>-1.535549893058508E-3</v>
      </c>
      <c r="BV48">
        <f t="shared" si="14"/>
        <v>3.8157624104499355E-2</v>
      </c>
      <c r="BW48">
        <f t="shared" si="15"/>
        <v>3.8157624104499355E-2</v>
      </c>
      <c r="BX48">
        <f t="shared" si="24"/>
        <v>2.362699930579408E-2</v>
      </c>
      <c r="BY48">
        <f t="shared" si="25"/>
        <v>2.362699930579408E-2</v>
      </c>
      <c r="BZ48">
        <f t="shared" si="26"/>
        <v>1.3731044585250124E-2</v>
      </c>
      <c r="CA48">
        <f t="shared" si="27"/>
        <v>1.3731044585250124E-2</v>
      </c>
    </row>
    <row r="49" spans="1:79" x14ac:dyDescent="0.2">
      <c r="A49" t="s">
        <v>70</v>
      </c>
      <c r="B49" t="s">
        <v>65</v>
      </c>
      <c r="C49">
        <v>-2162.3841870000001</v>
      </c>
      <c r="D49">
        <v>9</v>
      </c>
      <c r="E49">
        <v>4342.7683749999997</v>
      </c>
      <c r="F49">
        <f t="shared" si="54"/>
        <v>46.097156999999243</v>
      </c>
      <c r="G49" s="1">
        <v>8.2100000000000006E-11</v>
      </c>
      <c r="H49">
        <v>9.8871877999999996E-2</v>
      </c>
      <c r="I49">
        <v>9.8871877999999996E-2</v>
      </c>
      <c r="J49">
        <v>2.776915E-3</v>
      </c>
      <c r="K49">
        <v>2.776915E-3</v>
      </c>
      <c r="L49">
        <v>0.20036743100000001</v>
      </c>
      <c r="M49">
        <v>0.20036743100000001</v>
      </c>
      <c r="N49">
        <v>0.55196910200000004</v>
      </c>
      <c r="O49">
        <v>0.55196910200000004</v>
      </c>
      <c r="P49">
        <v>0.81683200099999997</v>
      </c>
      <c r="Q49">
        <v>0.81683200099999997</v>
      </c>
      <c r="R49">
        <v>0.34941757899999998</v>
      </c>
      <c r="S49">
        <v>0.34941757899999998</v>
      </c>
      <c r="T49">
        <v>0.70740075300000005</v>
      </c>
      <c r="U49">
        <v>0.70740075300000005</v>
      </c>
      <c r="V49">
        <v>0.81381425500000004</v>
      </c>
      <c r="W49">
        <v>0.81381425500000004</v>
      </c>
      <c r="X49">
        <v>1.046883E-3</v>
      </c>
      <c r="Y49">
        <v>1.046883E-3</v>
      </c>
      <c r="Z49">
        <v>1.046883E-3</v>
      </c>
      <c r="AA49">
        <v>1.046883E-3</v>
      </c>
      <c r="AB49">
        <v>1.046883E-3</v>
      </c>
      <c r="AC49">
        <v>1.046883E-3</v>
      </c>
      <c r="AD49">
        <v>1.046883E-3</v>
      </c>
      <c r="AE49">
        <v>1.046883E-3</v>
      </c>
      <c r="AF49">
        <v>1.046883E-3</v>
      </c>
      <c r="AG49">
        <v>1.046883E-3</v>
      </c>
      <c r="AH49">
        <v>1.046883E-3</v>
      </c>
      <c r="AI49">
        <v>1.046883E-3</v>
      </c>
      <c r="AJ49">
        <v>1.046883E-3</v>
      </c>
      <c r="AK49">
        <v>1.046883E-3</v>
      </c>
      <c r="AL49">
        <v>1.046883E-3</v>
      </c>
      <c r="AM49">
        <v>1.046883E-3</v>
      </c>
      <c r="AN49">
        <v>1.046883E-3</v>
      </c>
      <c r="AO49">
        <v>1.046883E-3</v>
      </c>
      <c r="AP49">
        <v>1.046883E-3</v>
      </c>
      <c r="AQ49">
        <v>1.046883E-3</v>
      </c>
      <c r="AR49">
        <v>1.046883E-3</v>
      </c>
      <c r="AS49">
        <v>1.046883E-3</v>
      </c>
      <c r="AT49">
        <v>1.046883E-3</v>
      </c>
      <c r="AU49">
        <v>1.046883E-3</v>
      </c>
      <c r="AV49">
        <v>1.046883E-3</v>
      </c>
      <c r="AW49">
        <v>1.046883E-3</v>
      </c>
      <c r="AX49">
        <v>1.046883E-3</v>
      </c>
      <c r="AY49">
        <v>1.046883E-3</v>
      </c>
      <c r="AZ49">
        <v>1.046883E-3</v>
      </c>
      <c r="BA49">
        <v>1.046883E-3</v>
      </c>
      <c r="BB49">
        <v>1.046883E-3</v>
      </c>
      <c r="BC49">
        <v>1.046883E-3</v>
      </c>
      <c r="BD49">
        <f t="shared" si="4"/>
        <v>5.4419934229240824E-2</v>
      </c>
      <c r="BE49">
        <f t="shared" si="5"/>
        <v>5.4419934229240824E-2</v>
      </c>
      <c r="BF49">
        <f t="shared" si="10"/>
        <v>2.0578618829449826E-3</v>
      </c>
      <c r="BG49">
        <f t="shared" si="11"/>
        <v>2.0578618829449826E-3</v>
      </c>
      <c r="BH49">
        <f t="shared" si="16"/>
        <v>0.11735231500158534</v>
      </c>
      <c r="BI49">
        <f t="shared" si="17"/>
        <v>0.11735231500158534</v>
      </c>
      <c r="BJ49">
        <f t="shared" si="18"/>
        <v>0.30431401698295729</v>
      </c>
      <c r="BK49">
        <f t="shared" si="19"/>
        <v>0.30431401698295729</v>
      </c>
      <c r="BL49">
        <f t="shared" si="6"/>
        <v>4.4451943770759179E-2</v>
      </c>
      <c r="BM49">
        <f t="shared" si="7"/>
        <v>4.4451943770759179E-2</v>
      </c>
      <c r="BN49">
        <f t="shared" si="12"/>
        <v>7.1905311705501725E-4</v>
      </c>
      <c r="BO49">
        <f t="shared" si="13"/>
        <v>7.1905311705501725E-4</v>
      </c>
      <c r="BP49">
        <f t="shared" si="20"/>
        <v>8.3015115998414685E-2</v>
      </c>
      <c r="BQ49">
        <f t="shared" si="21"/>
        <v>8.3015115998414685E-2</v>
      </c>
      <c r="BR49">
        <f t="shared" si="22"/>
        <v>0.24765508501704275</v>
      </c>
      <c r="BS49">
        <f t="shared" si="23"/>
        <v>0.24765508501704275</v>
      </c>
      <c r="BT49">
        <f t="shared" si="8"/>
        <v>9.9679904584816445E-3</v>
      </c>
      <c r="BU49">
        <f t="shared" si="9"/>
        <v>9.9679904584816445E-3</v>
      </c>
      <c r="BV49">
        <f t="shared" si="14"/>
        <v>1.3388087658899653E-3</v>
      </c>
      <c r="BW49">
        <f t="shared" si="15"/>
        <v>1.3388087658899653E-3</v>
      </c>
      <c r="BX49">
        <f t="shared" si="24"/>
        <v>3.4337199003170657E-2</v>
      </c>
      <c r="BY49">
        <f t="shared" si="25"/>
        <v>3.4337199003170657E-2</v>
      </c>
      <c r="BZ49">
        <f t="shared" si="26"/>
        <v>5.6658931965914539E-2</v>
      </c>
      <c r="CA49">
        <f t="shared" si="27"/>
        <v>5.6658931965914539E-2</v>
      </c>
    </row>
    <row r="50" spans="1:79" x14ac:dyDescent="0.2">
      <c r="A50" t="s">
        <v>70</v>
      </c>
      <c r="B50" t="s">
        <v>66</v>
      </c>
      <c r="C50">
        <v>-2143.20174</v>
      </c>
      <c r="D50">
        <v>8</v>
      </c>
      <c r="E50">
        <v>4302.4034799999999</v>
      </c>
      <c r="F50">
        <f t="shared" si="54"/>
        <v>5.7322619999995368</v>
      </c>
      <c r="G50">
        <v>4.7824114000000001E-2</v>
      </c>
      <c r="H50">
        <v>0.55606662900000003</v>
      </c>
      <c r="I50">
        <v>0.55606662900000003</v>
      </c>
      <c r="J50">
        <v>6.0331209999999998E-3</v>
      </c>
      <c r="K50">
        <v>6.0331209999999998E-3</v>
      </c>
      <c r="L50">
        <v>0.22506353500000001</v>
      </c>
      <c r="M50">
        <v>0.22506353500000001</v>
      </c>
      <c r="N50">
        <v>0.104893717</v>
      </c>
      <c r="O50">
        <v>0.104893717</v>
      </c>
      <c r="P50">
        <v>0.81620414299999999</v>
      </c>
      <c r="Q50">
        <v>0.81620414299999999</v>
      </c>
      <c r="R50">
        <v>0.81620414299999999</v>
      </c>
      <c r="S50">
        <v>0.81620414299999999</v>
      </c>
      <c r="T50">
        <v>0.81620414299999999</v>
      </c>
      <c r="U50">
        <v>0.81620414299999999</v>
      </c>
      <c r="V50">
        <v>0.81620414299999999</v>
      </c>
      <c r="W50">
        <v>0.81620414299999999</v>
      </c>
      <c r="X50">
        <v>3.5806219999999999E-3</v>
      </c>
      <c r="Y50">
        <v>0.355201506</v>
      </c>
      <c r="Z50">
        <v>3.5806219999999999E-3</v>
      </c>
      <c r="AA50">
        <v>0.355201506</v>
      </c>
      <c r="AB50">
        <v>2.0432990000000002E-3</v>
      </c>
      <c r="AC50">
        <v>2.0432990000000002E-3</v>
      </c>
      <c r="AD50">
        <v>2.0432990000000002E-3</v>
      </c>
      <c r="AE50">
        <v>2.0432990000000002E-3</v>
      </c>
      <c r="AF50">
        <v>3.5806219999999999E-3</v>
      </c>
      <c r="AG50">
        <v>0.355201506</v>
      </c>
      <c r="AH50">
        <v>3.5806219999999999E-3</v>
      </c>
      <c r="AI50">
        <v>0.355201506</v>
      </c>
      <c r="AJ50">
        <v>2.0432990000000002E-3</v>
      </c>
      <c r="AK50">
        <v>2.0432990000000002E-3</v>
      </c>
      <c r="AL50">
        <v>2.0432990000000002E-3</v>
      </c>
      <c r="AM50">
        <v>2.0432990000000002E-3</v>
      </c>
      <c r="AN50">
        <v>2.0432990000000002E-3</v>
      </c>
      <c r="AO50">
        <v>2.0432990000000002E-3</v>
      </c>
      <c r="AP50">
        <v>2.0432990000000002E-3</v>
      </c>
      <c r="AQ50">
        <v>2.0432990000000002E-3</v>
      </c>
      <c r="AR50">
        <v>2.0432990000000002E-3</v>
      </c>
      <c r="AS50">
        <v>2.0432990000000002E-3</v>
      </c>
      <c r="AT50">
        <v>2.0432990000000002E-3</v>
      </c>
      <c r="AU50">
        <v>2.0432990000000002E-3</v>
      </c>
      <c r="AV50">
        <v>2.0432990000000002E-3</v>
      </c>
      <c r="AW50">
        <v>2.0432990000000002E-3</v>
      </c>
      <c r="AX50">
        <v>2.0432990000000002E-3</v>
      </c>
      <c r="AY50">
        <v>2.0432990000000002E-3</v>
      </c>
      <c r="AZ50">
        <v>2.0432990000000002E-3</v>
      </c>
      <c r="BA50">
        <v>2.0432990000000002E-3</v>
      </c>
      <c r="BB50">
        <v>2.0432990000000002E-3</v>
      </c>
      <c r="BC50">
        <v>2.0432990000000002E-3</v>
      </c>
      <c r="BD50">
        <f t="shared" si="4"/>
        <v>0.30616967324030603</v>
      </c>
      <c r="BE50">
        <f t="shared" si="5"/>
        <v>0.30616967324030603</v>
      </c>
      <c r="BF50">
        <f t="shared" si="10"/>
        <v>3.3218297751675153E-3</v>
      </c>
      <c r="BG50">
        <f t="shared" si="11"/>
        <v>3.3218297751675153E-3</v>
      </c>
      <c r="BH50">
        <f t="shared" si="16"/>
        <v>0.12391973439078319</v>
      </c>
      <c r="BI50">
        <f t="shared" si="17"/>
        <v>0.12391973439078319</v>
      </c>
      <c r="BJ50">
        <f t="shared" si="18"/>
        <v>5.7754365005872582E-2</v>
      </c>
      <c r="BK50">
        <f t="shared" si="19"/>
        <v>5.7754365005872582E-2</v>
      </c>
      <c r="BL50">
        <f t="shared" si="6"/>
        <v>0.24989695575969401</v>
      </c>
      <c r="BM50">
        <f t="shared" si="7"/>
        <v>0.24989695575969401</v>
      </c>
      <c r="BN50">
        <f t="shared" si="12"/>
        <v>2.7112912248324844E-3</v>
      </c>
      <c r="BO50">
        <f t="shared" si="13"/>
        <v>2.7112912248324844E-3</v>
      </c>
      <c r="BP50">
        <f t="shared" si="20"/>
        <v>0.10114380060921682</v>
      </c>
      <c r="BQ50">
        <f t="shared" si="21"/>
        <v>0.10114380060921682</v>
      </c>
      <c r="BR50">
        <f t="shared" si="22"/>
        <v>4.7139351994127415E-2</v>
      </c>
      <c r="BS50">
        <f t="shared" si="23"/>
        <v>4.7139351994127415E-2</v>
      </c>
      <c r="BT50">
        <f t="shared" si="8"/>
        <v>5.6272717480612022E-2</v>
      </c>
      <c r="BU50">
        <f t="shared" si="9"/>
        <v>5.6272717480612022E-2</v>
      </c>
      <c r="BV50">
        <f t="shared" si="14"/>
        <v>6.105385503350309E-4</v>
      </c>
      <c r="BW50">
        <f t="shared" si="15"/>
        <v>6.105385503350309E-4</v>
      </c>
      <c r="BX50">
        <f t="shared" si="24"/>
        <v>2.2775933781566365E-2</v>
      </c>
      <c r="BY50">
        <f t="shared" si="25"/>
        <v>2.2775933781566365E-2</v>
      </c>
      <c r="BZ50">
        <f t="shared" si="26"/>
        <v>1.0615013011745167E-2</v>
      </c>
      <c r="CA50">
        <f t="shared" si="27"/>
        <v>1.0615013011745167E-2</v>
      </c>
    </row>
    <row r="51" spans="1:79" s="2" customFormat="1" x14ac:dyDescent="0.2">
      <c r="A51" s="2" t="s">
        <v>70</v>
      </c>
      <c r="B51" s="2" t="s">
        <v>67</v>
      </c>
      <c r="C51" s="2">
        <v>-2162.8704499999999</v>
      </c>
      <c r="D51" s="2">
        <v>6</v>
      </c>
      <c r="E51" s="2">
        <v>4337.7409010000001</v>
      </c>
      <c r="F51">
        <f t="shared" si="54"/>
        <v>41.069682999999714</v>
      </c>
      <c r="G51" s="3">
        <v>1.01E-9</v>
      </c>
      <c r="H51" s="2">
        <v>3.0651160000000001E-3</v>
      </c>
      <c r="I51" s="2">
        <v>3.0651160000000001E-3</v>
      </c>
      <c r="J51" s="2">
        <v>9.2503890000000005E-2</v>
      </c>
      <c r="K51" s="2">
        <v>9.2503890000000005E-2</v>
      </c>
      <c r="L51" s="2">
        <v>0.53488899199999995</v>
      </c>
      <c r="M51" s="2">
        <v>0.53488899199999995</v>
      </c>
      <c r="N51" s="2">
        <v>0.223577836</v>
      </c>
      <c r="O51" s="2">
        <v>0.223577836</v>
      </c>
      <c r="P51" s="2">
        <v>0.78727487100000004</v>
      </c>
      <c r="Q51" s="2">
        <v>0.78727487100000004</v>
      </c>
      <c r="R51" s="2">
        <v>0.78727487100000004</v>
      </c>
      <c r="S51" s="2">
        <v>0.78727487100000004</v>
      </c>
      <c r="T51" s="2">
        <v>0.78727487100000004</v>
      </c>
      <c r="U51" s="2">
        <v>0.78727487100000004</v>
      </c>
      <c r="V51" s="2">
        <v>0.78727487100000004</v>
      </c>
      <c r="W51" s="2">
        <v>0.78727487100000004</v>
      </c>
      <c r="X51" s="2">
        <v>1.10275E-3</v>
      </c>
      <c r="Y51" s="2">
        <v>1.10275E-3</v>
      </c>
      <c r="Z51" s="2">
        <v>1.10275E-3</v>
      </c>
      <c r="AA51" s="2">
        <v>1.10275E-3</v>
      </c>
      <c r="AB51" s="2">
        <v>1.10275E-3</v>
      </c>
      <c r="AC51" s="2">
        <v>1.10275E-3</v>
      </c>
      <c r="AD51" s="2">
        <v>1.10275E-3</v>
      </c>
      <c r="AE51" s="2">
        <v>1.10275E-3</v>
      </c>
      <c r="AF51" s="2">
        <v>1.10275E-3</v>
      </c>
      <c r="AG51" s="2">
        <v>1.10275E-3</v>
      </c>
      <c r="AH51" s="2">
        <v>1.10275E-3</v>
      </c>
      <c r="AI51" s="2">
        <v>1.10275E-3</v>
      </c>
      <c r="AJ51" s="2">
        <v>1.10275E-3</v>
      </c>
      <c r="AK51" s="2">
        <v>1.10275E-3</v>
      </c>
      <c r="AL51" s="2">
        <v>1.10275E-3</v>
      </c>
      <c r="AM51" s="2">
        <v>1.10275E-3</v>
      </c>
      <c r="AN51" s="2">
        <v>1.10275E-3</v>
      </c>
      <c r="AO51" s="2">
        <v>1.10275E-3</v>
      </c>
      <c r="AP51" s="2">
        <v>1.10275E-3</v>
      </c>
      <c r="AQ51" s="2">
        <v>1.10275E-3</v>
      </c>
      <c r="AR51" s="2">
        <v>1.10275E-3</v>
      </c>
      <c r="AS51" s="2">
        <v>1.10275E-3</v>
      </c>
      <c r="AT51" s="2">
        <v>1.10275E-3</v>
      </c>
      <c r="AU51" s="2">
        <v>1.10275E-3</v>
      </c>
      <c r="AV51" s="2">
        <v>1.10275E-3</v>
      </c>
      <c r="AW51" s="2">
        <v>1.10275E-3</v>
      </c>
      <c r="AX51" s="2">
        <v>1.10275E-3</v>
      </c>
      <c r="AY51" s="2">
        <v>1.10275E-3</v>
      </c>
      <c r="AZ51" s="2">
        <v>1.10275E-3</v>
      </c>
      <c r="BA51" s="2">
        <v>1.10275E-3</v>
      </c>
      <c r="BB51" s="2">
        <v>1.10275E-3</v>
      </c>
      <c r="BC51" s="2">
        <v>1.10275E-3</v>
      </c>
      <c r="BD51" s="2">
        <f t="shared" si="4"/>
        <v>1.7149662034273629E-3</v>
      </c>
      <c r="BE51" s="2">
        <f t="shared" si="5"/>
        <v>1.7149662034273629E-3</v>
      </c>
      <c r="BF51" s="2">
        <f t="shared" si="10"/>
        <v>5.1756946567621719E-2</v>
      </c>
      <c r="BG51" s="2">
        <f t="shared" si="11"/>
        <v>5.1756946567621719E-2</v>
      </c>
      <c r="BH51" s="2">
        <f t="shared" si="16"/>
        <v>0.29927628966255404</v>
      </c>
      <c r="BI51" s="2">
        <f t="shared" si="17"/>
        <v>0.29927628966255404</v>
      </c>
      <c r="BJ51" s="2">
        <f t="shared" si="18"/>
        <v>0.12509426480936631</v>
      </c>
      <c r="BK51" s="2">
        <f t="shared" si="19"/>
        <v>0.12509426480936631</v>
      </c>
      <c r="BL51" s="2">
        <f t="shared" si="6"/>
        <v>1.350149796572637E-3</v>
      </c>
      <c r="BM51" s="2">
        <f t="shared" si="7"/>
        <v>1.350149796572637E-3</v>
      </c>
      <c r="BN51" s="2">
        <f t="shared" si="12"/>
        <v>4.074694343237828E-2</v>
      </c>
      <c r="BO51" s="2">
        <f t="shared" si="13"/>
        <v>4.074694343237828E-2</v>
      </c>
      <c r="BP51" s="2">
        <f t="shared" si="20"/>
        <v>0.23561270233744588</v>
      </c>
      <c r="BQ51" s="2">
        <f t="shared" si="21"/>
        <v>0.23561270233744588</v>
      </c>
      <c r="BR51" s="2">
        <f t="shared" si="22"/>
        <v>9.8483571190633695E-2</v>
      </c>
      <c r="BS51" s="2">
        <f t="shared" si="23"/>
        <v>9.8483571190633695E-2</v>
      </c>
      <c r="BT51" s="2">
        <f t="shared" si="8"/>
        <v>3.6481640685472592E-4</v>
      </c>
      <c r="BU51" s="2">
        <f t="shared" si="9"/>
        <v>3.6481640685472592E-4</v>
      </c>
      <c r="BV51" s="2">
        <f t="shared" si="14"/>
        <v>1.1010003135243439E-2</v>
      </c>
      <c r="BW51" s="2">
        <f t="shared" si="15"/>
        <v>1.1010003135243439E-2</v>
      </c>
      <c r="BX51" s="2">
        <f t="shared" si="24"/>
        <v>6.3663587325108156E-2</v>
      </c>
      <c r="BY51" s="2">
        <f t="shared" si="25"/>
        <v>6.3663587325108156E-2</v>
      </c>
      <c r="BZ51" s="2">
        <f t="shared" si="26"/>
        <v>2.6610693618732612E-2</v>
      </c>
      <c r="CA51" s="2">
        <f t="shared" si="27"/>
        <v>2.6610693618732612E-2</v>
      </c>
    </row>
    <row r="52" spans="1:79" s="9" customFormat="1" x14ac:dyDescent="0.2">
      <c r="A52" s="9" t="s">
        <v>71</v>
      </c>
      <c r="B52" s="9" t="s">
        <v>53</v>
      </c>
      <c r="C52" s="9">
        <v>-2262.8642220000002</v>
      </c>
      <c r="D52" s="9">
        <v>4</v>
      </c>
      <c r="E52" s="9">
        <v>4533.7284440000003</v>
      </c>
      <c r="F52" s="9">
        <f t="shared" ref="F52:F66" si="55">E52-4446.455757</f>
        <v>87.272687000000587</v>
      </c>
      <c r="G52" s="13">
        <v>8.81E-20</v>
      </c>
      <c r="H52" s="9">
        <v>0.28945869400000002</v>
      </c>
      <c r="I52" s="9">
        <v>0.28945869400000002</v>
      </c>
      <c r="J52" s="17" t="s">
        <v>102</v>
      </c>
      <c r="K52" s="17" t="s">
        <v>102</v>
      </c>
      <c r="L52" s="17" t="s">
        <v>102</v>
      </c>
      <c r="M52" s="17" t="s">
        <v>102</v>
      </c>
      <c r="N52" s="17" t="s">
        <v>102</v>
      </c>
      <c r="O52" s="17" t="s">
        <v>102</v>
      </c>
      <c r="P52" s="9">
        <v>0.94710248600000002</v>
      </c>
      <c r="Q52" s="9">
        <v>0.94710248600000002</v>
      </c>
      <c r="R52" s="17" t="s">
        <v>102</v>
      </c>
      <c r="S52" s="17" t="s">
        <v>102</v>
      </c>
      <c r="T52" s="17" t="s">
        <v>102</v>
      </c>
      <c r="U52" s="17" t="s">
        <v>102</v>
      </c>
      <c r="V52" s="17" t="s">
        <v>102</v>
      </c>
      <c r="W52" s="17" t="s">
        <v>102</v>
      </c>
      <c r="X52" s="9">
        <v>1.1534571E-2</v>
      </c>
      <c r="Y52" s="9">
        <v>0.199313879</v>
      </c>
      <c r="Z52" s="17" t="s">
        <v>102</v>
      </c>
      <c r="AA52" s="17" t="s">
        <v>102</v>
      </c>
      <c r="AB52" s="17" t="s">
        <v>102</v>
      </c>
      <c r="AC52" s="17" t="s">
        <v>102</v>
      </c>
      <c r="AD52" s="17" t="s">
        <v>102</v>
      </c>
      <c r="AE52" s="17" t="s">
        <v>102</v>
      </c>
      <c r="AF52" s="17" t="s">
        <v>102</v>
      </c>
      <c r="AG52" s="17" t="s">
        <v>102</v>
      </c>
      <c r="AH52" s="17" t="s">
        <v>102</v>
      </c>
      <c r="AI52" s="17" t="s">
        <v>102</v>
      </c>
      <c r="AJ52" s="17" t="s">
        <v>102</v>
      </c>
      <c r="AK52" s="17" t="s">
        <v>102</v>
      </c>
      <c r="AL52" s="17" t="s">
        <v>102</v>
      </c>
      <c r="AM52" s="17" t="s">
        <v>102</v>
      </c>
      <c r="AN52" s="17" t="s">
        <v>102</v>
      </c>
      <c r="AO52" s="17" t="s">
        <v>102</v>
      </c>
      <c r="AP52" s="17" t="s">
        <v>102</v>
      </c>
      <c r="AQ52" s="17" t="s">
        <v>102</v>
      </c>
      <c r="AR52" s="17" t="s">
        <v>102</v>
      </c>
      <c r="AS52" s="17" t="s">
        <v>102</v>
      </c>
      <c r="AT52" s="17" t="s">
        <v>102</v>
      </c>
      <c r="AU52" s="17" t="s">
        <v>102</v>
      </c>
      <c r="AV52" s="17" t="s">
        <v>102</v>
      </c>
      <c r="AW52" s="17" t="s">
        <v>102</v>
      </c>
      <c r="AX52" s="17" t="s">
        <v>102</v>
      </c>
      <c r="AY52" s="17" t="s">
        <v>102</v>
      </c>
      <c r="AZ52" s="17" t="s">
        <v>102</v>
      </c>
      <c r="BA52" s="17" t="s">
        <v>102</v>
      </c>
      <c r="BB52" s="17" t="s">
        <v>102</v>
      </c>
      <c r="BC52" s="17" t="s">
        <v>102</v>
      </c>
      <c r="BD52" s="9">
        <f t="shared" si="4"/>
        <v>0.14866125233841443</v>
      </c>
      <c r="BE52" s="9">
        <f t="shared" si="5"/>
        <v>0.14866125233841443</v>
      </c>
      <c r="BF52" s="17" t="s">
        <v>102</v>
      </c>
      <c r="BG52" s="17" t="s">
        <v>102</v>
      </c>
      <c r="BH52" s="17" t="s">
        <v>102</v>
      </c>
      <c r="BI52" s="17" t="s">
        <v>102</v>
      </c>
      <c r="BJ52" s="17" t="s">
        <v>102</v>
      </c>
      <c r="BK52" s="17" t="s">
        <v>102</v>
      </c>
      <c r="BL52" s="9">
        <f t="shared" si="6"/>
        <v>0.14079744166158562</v>
      </c>
      <c r="BM52" s="9">
        <f t="shared" si="7"/>
        <v>0.14079744166158562</v>
      </c>
      <c r="BN52" s="17" t="s">
        <v>102</v>
      </c>
      <c r="BO52" s="17" t="s">
        <v>102</v>
      </c>
      <c r="BP52" s="17" t="s">
        <v>102</v>
      </c>
      <c r="BQ52" s="17" t="s">
        <v>102</v>
      </c>
      <c r="BR52" s="17" t="s">
        <v>102</v>
      </c>
      <c r="BS52" s="17" t="s">
        <v>102</v>
      </c>
      <c r="BT52" s="9">
        <f t="shared" si="8"/>
        <v>7.8638106768288141E-3</v>
      </c>
      <c r="BU52" s="9">
        <f t="shared" si="9"/>
        <v>7.8638106768288141E-3</v>
      </c>
      <c r="BV52" s="17" t="s">
        <v>102</v>
      </c>
      <c r="BW52" s="17" t="s">
        <v>102</v>
      </c>
      <c r="BX52" s="17" t="s">
        <v>102</v>
      </c>
      <c r="BY52" s="17" t="s">
        <v>102</v>
      </c>
      <c r="BZ52" s="17" t="s">
        <v>102</v>
      </c>
      <c r="CA52" s="17" t="s">
        <v>102</v>
      </c>
    </row>
    <row r="53" spans="1:79" x14ac:dyDescent="0.2">
      <c r="A53" t="s">
        <v>71</v>
      </c>
      <c r="B53" t="s">
        <v>54</v>
      </c>
      <c r="C53">
        <v>-2265.344137</v>
      </c>
      <c r="D53">
        <v>6</v>
      </c>
      <c r="E53">
        <v>4542.6882750000004</v>
      </c>
      <c r="F53">
        <f t="shared" si="55"/>
        <v>96.232518000000709</v>
      </c>
      <c r="G53" s="1">
        <v>9.9900000000000003E-22</v>
      </c>
      <c r="H53">
        <v>0.26637051699999997</v>
      </c>
      <c r="I53">
        <v>0.58888009100000005</v>
      </c>
      <c r="J53" s="16" t="s">
        <v>102</v>
      </c>
      <c r="K53" s="16" t="s">
        <v>102</v>
      </c>
      <c r="L53" s="16" t="s">
        <v>102</v>
      </c>
      <c r="M53" s="16" t="s">
        <v>102</v>
      </c>
      <c r="N53" s="16" t="s">
        <v>102</v>
      </c>
      <c r="O53" s="16" t="s">
        <v>102</v>
      </c>
      <c r="P53">
        <v>0.82646052000000003</v>
      </c>
      <c r="Q53">
        <v>2.9010993410000001</v>
      </c>
      <c r="R53" s="16" t="s">
        <v>102</v>
      </c>
      <c r="S53" s="16" t="s">
        <v>102</v>
      </c>
      <c r="T53" s="16" t="s">
        <v>102</v>
      </c>
      <c r="U53" s="16" t="s">
        <v>102</v>
      </c>
      <c r="V53" s="16" t="s">
        <v>102</v>
      </c>
      <c r="W53" s="16" t="s">
        <v>102</v>
      </c>
      <c r="X53">
        <v>2.3110105999999998E-2</v>
      </c>
      <c r="Y53">
        <v>9.2968131999999995E-2</v>
      </c>
      <c r="Z53" s="16" t="s">
        <v>102</v>
      </c>
      <c r="AA53" s="16" t="s">
        <v>102</v>
      </c>
      <c r="AB53" s="16" t="s">
        <v>102</v>
      </c>
      <c r="AC53" s="16" t="s">
        <v>102</v>
      </c>
      <c r="AD53" s="16" t="s">
        <v>102</v>
      </c>
      <c r="AE53" s="16" t="s">
        <v>102</v>
      </c>
      <c r="AF53" s="16" t="s">
        <v>102</v>
      </c>
      <c r="AG53" s="16" t="s">
        <v>102</v>
      </c>
      <c r="AH53" s="16" t="s">
        <v>102</v>
      </c>
      <c r="AI53" s="16" t="s">
        <v>102</v>
      </c>
      <c r="AJ53" s="16" t="s">
        <v>102</v>
      </c>
      <c r="AK53" s="16" t="s">
        <v>102</v>
      </c>
      <c r="AL53" s="16" t="s">
        <v>102</v>
      </c>
      <c r="AM53" s="16" t="s">
        <v>102</v>
      </c>
      <c r="AN53" s="16" t="s">
        <v>102</v>
      </c>
      <c r="AO53" s="16" t="s">
        <v>102</v>
      </c>
      <c r="AP53" s="16" t="s">
        <v>102</v>
      </c>
      <c r="AQ53" s="16" t="s">
        <v>102</v>
      </c>
      <c r="AR53" s="16" t="s">
        <v>102</v>
      </c>
      <c r="AS53" s="16" t="s">
        <v>102</v>
      </c>
      <c r="AT53" s="16" t="s">
        <v>102</v>
      </c>
      <c r="AU53" s="16" t="s">
        <v>102</v>
      </c>
      <c r="AV53" s="16" t="s">
        <v>102</v>
      </c>
      <c r="AW53" s="16" t="s">
        <v>102</v>
      </c>
      <c r="AX53" s="16" t="s">
        <v>102</v>
      </c>
      <c r="AY53" s="16" t="s">
        <v>102</v>
      </c>
      <c r="AZ53" s="16" t="s">
        <v>102</v>
      </c>
      <c r="BA53" s="16" t="s">
        <v>102</v>
      </c>
      <c r="BB53" s="16" t="s">
        <v>102</v>
      </c>
      <c r="BC53" s="16" t="s">
        <v>102</v>
      </c>
      <c r="BD53">
        <f t="shared" si="4"/>
        <v>0.14583973432943406</v>
      </c>
      <c r="BE53">
        <f t="shared" si="5"/>
        <v>0.15095234433303298</v>
      </c>
      <c r="BF53" s="16" t="s">
        <v>102</v>
      </c>
      <c r="BG53" s="16" t="s">
        <v>102</v>
      </c>
      <c r="BH53" s="16" t="s">
        <v>102</v>
      </c>
      <c r="BI53" s="16" t="s">
        <v>102</v>
      </c>
      <c r="BJ53" s="16" t="s">
        <v>102</v>
      </c>
      <c r="BK53" s="16" t="s">
        <v>102</v>
      </c>
      <c r="BL53">
        <f t="shared" si="6"/>
        <v>0.12053078267056594</v>
      </c>
      <c r="BM53">
        <f t="shared" si="7"/>
        <v>0.43792774666696704</v>
      </c>
      <c r="BN53" s="16" t="s">
        <v>102</v>
      </c>
      <c r="BO53" s="16" t="s">
        <v>102</v>
      </c>
      <c r="BP53" s="16" t="s">
        <v>102</v>
      </c>
      <c r="BQ53" s="16" t="s">
        <v>102</v>
      </c>
      <c r="BR53" s="16" t="s">
        <v>102</v>
      </c>
      <c r="BS53" s="16" t="s">
        <v>102</v>
      </c>
      <c r="BT53">
        <f t="shared" si="8"/>
        <v>2.5308951658868123E-2</v>
      </c>
      <c r="BU53">
        <f t="shared" si="9"/>
        <v>-0.28697540233393404</v>
      </c>
      <c r="BV53" s="16" t="s">
        <v>102</v>
      </c>
      <c r="BW53" s="16" t="s">
        <v>102</v>
      </c>
      <c r="BX53" s="16" t="s">
        <v>102</v>
      </c>
      <c r="BY53" s="16" t="s">
        <v>102</v>
      </c>
      <c r="BZ53" s="16" t="s">
        <v>102</v>
      </c>
      <c r="CA53" s="16" t="s">
        <v>102</v>
      </c>
    </row>
    <row r="54" spans="1:79" x14ac:dyDescent="0.2">
      <c r="A54" t="s">
        <v>71</v>
      </c>
      <c r="B54" t="s">
        <v>55</v>
      </c>
      <c r="C54">
        <v>-2258.1666270000001</v>
      </c>
      <c r="D54">
        <v>5</v>
      </c>
      <c r="E54">
        <v>4526.3332549999996</v>
      </c>
      <c r="F54">
        <f t="shared" si="55"/>
        <v>79.877497999999832</v>
      </c>
      <c r="G54" s="1">
        <v>3.5600000000000003E-18</v>
      </c>
      <c r="H54">
        <v>0.42700680499999999</v>
      </c>
      <c r="I54">
        <v>0.42700680499999999</v>
      </c>
      <c r="J54">
        <v>7.0814078000000003E-2</v>
      </c>
      <c r="K54">
        <v>7.0814078000000003E-2</v>
      </c>
      <c r="L54" s="16" t="s">
        <v>102</v>
      </c>
      <c r="M54" s="16" t="s">
        <v>102</v>
      </c>
      <c r="N54" s="16" t="s">
        <v>102</v>
      </c>
      <c r="O54" s="16" t="s">
        <v>102</v>
      </c>
      <c r="P54">
        <v>0.855027235</v>
      </c>
      <c r="Q54">
        <v>0.855027235</v>
      </c>
      <c r="R54">
        <v>0.73494782199999997</v>
      </c>
      <c r="S54">
        <v>0.73494782199999997</v>
      </c>
      <c r="T54" s="16" t="s">
        <v>102</v>
      </c>
      <c r="U54" s="16" t="s">
        <v>102</v>
      </c>
      <c r="V54" s="16" t="s">
        <v>102</v>
      </c>
      <c r="W54" s="16" t="s">
        <v>102</v>
      </c>
      <c r="X54">
        <v>3.253775E-3</v>
      </c>
      <c r="Y54">
        <v>3.253775E-3</v>
      </c>
      <c r="Z54">
        <v>3.253775E-3</v>
      </c>
      <c r="AA54">
        <v>3.253775E-3</v>
      </c>
      <c r="AB54">
        <v>3.253775E-3</v>
      </c>
      <c r="AC54">
        <v>3.253775E-3</v>
      </c>
      <c r="AD54">
        <v>3.253775E-3</v>
      </c>
      <c r="AE54">
        <v>3.253775E-3</v>
      </c>
      <c r="AF54" s="16" t="s">
        <v>102</v>
      </c>
      <c r="AG54" s="16" t="s">
        <v>102</v>
      </c>
      <c r="AH54" s="16" t="s">
        <v>102</v>
      </c>
      <c r="AI54" s="16" t="s">
        <v>102</v>
      </c>
      <c r="AJ54" s="16" t="s">
        <v>102</v>
      </c>
      <c r="AK54" s="16" t="s">
        <v>102</v>
      </c>
      <c r="AL54" s="16" t="s">
        <v>102</v>
      </c>
      <c r="AM54" s="16" t="s">
        <v>102</v>
      </c>
      <c r="AN54" s="16" t="s">
        <v>102</v>
      </c>
      <c r="AO54" s="16" t="s">
        <v>102</v>
      </c>
      <c r="AP54" s="16" t="s">
        <v>102</v>
      </c>
      <c r="AQ54" s="16" t="s">
        <v>102</v>
      </c>
      <c r="AR54" s="16" t="s">
        <v>102</v>
      </c>
      <c r="AS54" s="16" t="s">
        <v>102</v>
      </c>
      <c r="AT54" s="16" t="s">
        <v>102</v>
      </c>
      <c r="AU54" s="16" t="s">
        <v>102</v>
      </c>
      <c r="AV54" s="16" t="s">
        <v>102</v>
      </c>
      <c r="AW54" s="16" t="s">
        <v>102</v>
      </c>
      <c r="AX54" s="16" t="s">
        <v>102</v>
      </c>
      <c r="AY54" s="16" t="s">
        <v>102</v>
      </c>
      <c r="AZ54" s="16" t="s">
        <v>102</v>
      </c>
      <c r="BA54" s="16" t="s">
        <v>102</v>
      </c>
      <c r="BB54" s="16" t="s">
        <v>102</v>
      </c>
      <c r="BC54" s="16" t="s">
        <v>102</v>
      </c>
      <c r="BD54">
        <f t="shared" si="4"/>
        <v>0.2301889680881154</v>
      </c>
      <c r="BE54">
        <f t="shared" si="5"/>
        <v>0.2301889680881154</v>
      </c>
      <c r="BF54">
        <f t="shared" si="10"/>
        <v>4.0816258046520087E-2</v>
      </c>
      <c r="BG54">
        <f t="shared" si="11"/>
        <v>4.0816258046520087E-2</v>
      </c>
      <c r="BH54" s="16" t="s">
        <v>102</v>
      </c>
      <c r="BI54" s="16" t="s">
        <v>102</v>
      </c>
      <c r="BJ54" s="16" t="s">
        <v>102</v>
      </c>
      <c r="BK54" s="16" t="s">
        <v>102</v>
      </c>
      <c r="BL54">
        <f t="shared" si="6"/>
        <v>0.19681783691188456</v>
      </c>
      <c r="BM54">
        <f t="shared" si="7"/>
        <v>0.19681783691188456</v>
      </c>
      <c r="BN54">
        <f t="shared" si="12"/>
        <v>2.9997819953479908E-2</v>
      </c>
      <c r="BO54">
        <f t="shared" si="13"/>
        <v>2.9997819953479908E-2</v>
      </c>
      <c r="BP54" s="16" t="s">
        <v>102</v>
      </c>
      <c r="BQ54" s="16" t="s">
        <v>102</v>
      </c>
      <c r="BR54" s="16" t="s">
        <v>102</v>
      </c>
      <c r="BS54" s="16" t="s">
        <v>102</v>
      </c>
      <c r="BT54">
        <f t="shared" si="8"/>
        <v>3.3371131176230834E-2</v>
      </c>
      <c r="BU54">
        <f t="shared" si="9"/>
        <v>3.3371131176230834E-2</v>
      </c>
      <c r="BV54">
        <f t="shared" si="14"/>
        <v>1.0818438093040179E-2</v>
      </c>
      <c r="BW54">
        <f t="shared" si="15"/>
        <v>1.0818438093040179E-2</v>
      </c>
      <c r="BX54" s="16" t="s">
        <v>102</v>
      </c>
      <c r="BY54" s="16" t="s">
        <v>102</v>
      </c>
      <c r="BZ54" s="16" t="s">
        <v>102</v>
      </c>
      <c r="CA54" s="16" t="s">
        <v>102</v>
      </c>
    </row>
    <row r="55" spans="1:79" x14ac:dyDescent="0.2">
      <c r="A55" t="s">
        <v>71</v>
      </c>
      <c r="B55" t="s">
        <v>56</v>
      </c>
      <c r="C55">
        <v>-2222.4287039999999</v>
      </c>
      <c r="D55">
        <v>13</v>
      </c>
      <c r="E55">
        <v>4470.8574079999999</v>
      </c>
      <c r="F55">
        <f t="shared" si="55"/>
        <v>24.401651000000129</v>
      </c>
      <c r="G55" s="1">
        <v>3.9600000000000002E-6</v>
      </c>
      <c r="H55">
        <v>6.7188226000000004E-2</v>
      </c>
      <c r="I55">
        <v>0.32167248599999998</v>
      </c>
      <c r="J55">
        <v>0.49057931100000002</v>
      </c>
      <c r="K55">
        <v>0.966802826</v>
      </c>
      <c r="L55" s="16" t="s">
        <v>102</v>
      </c>
      <c r="M55" s="16" t="s">
        <v>102</v>
      </c>
      <c r="N55" s="16" t="s">
        <v>102</v>
      </c>
      <c r="O55" s="16" t="s">
        <v>102</v>
      </c>
      <c r="P55">
        <v>0.73010851600000004</v>
      </c>
      <c r="Q55">
        <v>3</v>
      </c>
      <c r="R55">
        <v>0.83772293799999997</v>
      </c>
      <c r="S55">
        <v>2.9603066880000002</v>
      </c>
      <c r="T55" s="16" t="s">
        <v>102</v>
      </c>
      <c r="U55" s="16" t="s">
        <v>102</v>
      </c>
      <c r="V55" s="16" t="s">
        <v>102</v>
      </c>
      <c r="W55" s="16" t="s">
        <v>102</v>
      </c>
      <c r="X55">
        <v>1.2251272000000001E-2</v>
      </c>
      <c r="Y55" s="1">
        <v>2.0599999999999999E-9</v>
      </c>
      <c r="Z55">
        <v>2.9653677999999999E-2</v>
      </c>
      <c r="AA55" s="1">
        <v>1.46E-6</v>
      </c>
      <c r="AB55">
        <v>1.4898461E-2</v>
      </c>
      <c r="AC55">
        <v>1.4898461E-2</v>
      </c>
      <c r="AD55">
        <v>1.4898461E-2</v>
      </c>
      <c r="AE55">
        <v>1.4898461E-2</v>
      </c>
      <c r="AF55" s="16" t="s">
        <v>102</v>
      </c>
      <c r="AG55" s="16" t="s">
        <v>102</v>
      </c>
      <c r="AH55" s="16" t="s">
        <v>102</v>
      </c>
      <c r="AI55" s="16" t="s">
        <v>102</v>
      </c>
      <c r="AJ55" s="16" t="s">
        <v>102</v>
      </c>
      <c r="AK55" s="16" t="s">
        <v>102</v>
      </c>
      <c r="AL55" s="16" t="s">
        <v>102</v>
      </c>
      <c r="AM55" s="16" t="s">
        <v>102</v>
      </c>
      <c r="AN55" s="16" t="s">
        <v>102</v>
      </c>
      <c r="AO55" s="16" t="s">
        <v>102</v>
      </c>
      <c r="AP55" s="16" t="s">
        <v>102</v>
      </c>
      <c r="AQ55" s="16" t="s">
        <v>102</v>
      </c>
      <c r="AR55" s="16" t="s">
        <v>102</v>
      </c>
      <c r="AS55" s="16" t="s">
        <v>102</v>
      </c>
      <c r="AT55" s="16" t="s">
        <v>102</v>
      </c>
      <c r="AU55" s="16" t="s">
        <v>102</v>
      </c>
      <c r="AV55" s="16" t="s">
        <v>102</v>
      </c>
      <c r="AW55" s="16" t="s">
        <v>102</v>
      </c>
      <c r="AX55" s="16" t="s">
        <v>102</v>
      </c>
      <c r="AY55" s="16" t="s">
        <v>102</v>
      </c>
      <c r="AZ55" s="16" t="s">
        <v>102</v>
      </c>
      <c r="BA55" s="16" t="s">
        <v>102</v>
      </c>
      <c r="BB55" s="16" t="s">
        <v>102</v>
      </c>
      <c r="BC55" s="16" t="s">
        <v>102</v>
      </c>
      <c r="BD55">
        <f t="shared" si="4"/>
        <v>3.8834688910345784E-2</v>
      </c>
      <c r="BE55">
        <f t="shared" si="5"/>
        <v>8.0418121499999995E-2</v>
      </c>
      <c r="BF55">
        <f t="shared" si="10"/>
        <v>0.26694954982381575</v>
      </c>
      <c r="BG55">
        <f t="shared" si="11"/>
        <v>0.24412322129735017</v>
      </c>
      <c r="BH55" s="16" t="s">
        <v>102</v>
      </c>
      <c r="BI55" s="16" t="s">
        <v>102</v>
      </c>
      <c r="BJ55" s="16" t="s">
        <v>102</v>
      </c>
      <c r="BK55" s="16" t="s">
        <v>102</v>
      </c>
      <c r="BL55">
        <f t="shared" si="6"/>
        <v>2.835353708965422E-2</v>
      </c>
      <c r="BM55">
        <f t="shared" si="7"/>
        <v>0.24125436449999998</v>
      </c>
      <c r="BN55">
        <f t="shared" si="12"/>
        <v>0.22362976117618427</v>
      </c>
      <c r="BO55">
        <f t="shared" si="13"/>
        <v>0.72267960470264991</v>
      </c>
      <c r="BP55" s="16" t="s">
        <v>102</v>
      </c>
      <c r="BQ55" s="16" t="s">
        <v>102</v>
      </c>
      <c r="BR55" s="16" t="s">
        <v>102</v>
      </c>
      <c r="BS55" s="16" t="s">
        <v>102</v>
      </c>
      <c r="BT55">
        <f t="shared" si="8"/>
        <v>1.0481151820691564E-2</v>
      </c>
      <c r="BU55">
        <f t="shared" si="9"/>
        <v>-0.16083624299999999</v>
      </c>
      <c r="BV55">
        <f t="shared" si="14"/>
        <v>4.3319788647631474E-2</v>
      </c>
      <c r="BW55">
        <f t="shared" si="15"/>
        <v>-0.47855638340529971</v>
      </c>
      <c r="BX55" s="16" t="s">
        <v>102</v>
      </c>
      <c r="BY55" s="16" t="s">
        <v>102</v>
      </c>
      <c r="BZ55" s="16" t="s">
        <v>102</v>
      </c>
      <c r="CA55" s="16" t="s">
        <v>102</v>
      </c>
    </row>
    <row r="56" spans="1:79" x14ac:dyDescent="0.2">
      <c r="A56" t="s">
        <v>71</v>
      </c>
      <c r="B56" t="s">
        <v>57</v>
      </c>
      <c r="C56">
        <v>-2219.7505160000001</v>
      </c>
      <c r="D56">
        <v>10</v>
      </c>
      <c r="E56">
        <v>4459.5010320000001</v>
      </c>
      <c r="F56">
        <f t="shared" si="55"/>
        <v>13.045275000000402</v>
      </c>
      <c r="G56">
        <v>1.157265E-3</v>
      </c>
      <c r="H56">
        <v>6.7957085E-2</v>
      </c>
      <c r="I56">
        <v>0.278363372</v>
      </c>
      <c r="J56">
        <v>0.43218623299999998</v>
      </c>
      <c r="K56">
        <v>2.7482094959999999</v>
      </c>
      <c r="L56" s="16" t="s">
        <v>102</v>
      </c>
      <c r="M56" s="16" t="s">
        <v>102</v>
      </c>
      <c r="N56" s="16" t="s">
        <v>102</v>
      </c>
      <c r="O56" s="16" t="s">
        <v>102</v>
      </c>
      <c r="P56">
        <v>0.942121494</v>
      </c>
      <c r="Q56">
        <v>0.942121494</v>
      </c>
      <c r="R56">
        <v>0.942121494</v>
      </c>
      <c r="S56">
        <v>0.942121494</v>
      </c>
      <c r="T56" s="16" t="s">
        <v>102</v>
      </c>
      <c r="U56" s="16" t="s">
        <v>102</v>
      </c>
      <c r="V56" s="16" t="s">
        <v>102</v>
      </c>
      <c r="W56" s="16" t="s">
        <v>102</v>
      </c>
      <c r="X56">
        <v>1.9002450000000001E-2</v>
      </c>
      <c r="Y56">
        <v>0.12482188</v>
      </c>
      <c r="Z56">
        <v>1.5253008E-2</v>
      </c>
      <c r="AA56">
        <v>0.85551616500000005</v>
      </c>
      <c r="AB56">
        <v>1.7490368999999999E-2</v>
      </c>
      <c r="AC56">
        <v>1.7490368999999999E-2</v>
      </c>
      <c r="AD56">
        <v>1.7490368999999999E-2</v>
      </c>
      <c r="AE56">
        <v>1.7490368999999999E-2</v>
      </c>
      <c r="AF56" s="16" t="s">
        <v>102</v>
      </c>
      <c r="AG56" s="16" t="s">
        <v>102</v>
      </c>
      <c r="AH56" s="16" t="s">
        <v>102</v>
      </c>
      <c r="AI56" s="16" t="s">
        <v>102</v>
      </c>
      <c r="AJ56" s="16" t="s">
        <v>102</v>
      </c>
      <c r="AK56" s="16" t="s">
        <v>102</v>
      </c>
      <c r="AL56" s="16" t="s">
        <v>102</v>
      </c>
      <c r="AM56" s="16" t="s">
        <v>102</v>
      </c>
      <c r="AN56" s="16" t="s">
        <v>102</v>
      </c>
      <c r="AO56" s="16" t="s">
        <v>102</v>
      </c>
      <c r="AP56" s="16" t="s">
        <v>102</v>
      </c>
      <c r="AQ56" s="16" t="s">
        <v>102</v>
      </c>
      <c r="AR56" s="16" t="s">
        <v>102</v>
      </c>
      <c r="AS56" s="16" t="s">
        <v>102</v>
      </c>
      <c r="AT56" s="16" t="s">
        <v>102</v>
      </c>
      <c r="AU56" s="16" t="s">
        <v>102</v>
      </c>
      <c r="AV56" s="16" t="s">
        <v>102</v>
      </c>
      <c r="AW56" s="16" t="s">
        <v>102</v>
      </c>
      <c r="AX56" s="16" t="s">
        <v>102</v>
      </c>
      <c r="AY56" s="16" t="s">
        <v>102</v>
      </c>
      <c r="AZ56" s="16" t="s">
        <v>102</v>
      </c>
      <c r="BA56" s="16" t="s">
        <v>102</v>
      </c>
      <c r="BB56" s="16" t="s">
        <v>102</v>
      </c>
      <c r="BC56" s="16" t="s">
        <v>102</v>
      </c>
      <c r="BD56">
        <f t="shared" si="4"/>
        <v>3.4991160547858086E-2</v>
      </c>
      <c r="BE56">
        <f t="shared" si="5"/>
        <v>0.14332953569587548</v>
      </c>
      <c r="BF56">
        <f t="shared" si="10"/>
        <v>0.22253305693552042</v>
      </c>
      <c r="BG56">
        <f t="shared" si="11"/>
        <v>1.4150553940576489</v>
      </c>
      <c r="BH56" s="16" t="s">
        <v>102</v>
      </c>
      <c r="BI56" s="16" t="s">
        <v>102</v>
      </c>
      <c r="BJ56" s="16" t="s">
        <v>102</v>
      </c>
      <c r="BK56" s="16" t="s">
        <v>102</v>
      </c>
      <c r="BL56">
        <f t="shared" si="6"/>
        <v>3.2965924452141915E-2</v>
      </c>
      <c r="BM56">
        <f t="shared" si="7"/>
        <v>0.13503383630412452</v>
      </c>
      <c r="BN56">
        <f t="shared" si="12"/>
        <v>0.20965317606447956</v>
      </c>
      <c r="BO56">
        <f t="shared" si="13"/>
        <v>1.333154101942351</v>
      </c>
      <c r="BP56" s="16" t="s">
        <v>102</v>
      </c>
      <c r="BQ56" s="16" t="s">
        <v>102</v>
      </c>
      <c r="BR56" s="16" t="s">
        <v>102</v>
      </c>
      <c r="BS56" s="16" t="s">
        <v>102</v>
      </c>
      <c r="BT56">
        <f t="shared" si="8"/>
        <v>2.0252360957161708E-3</v>
      </c>
      <c r="BU56">
        <f t="shared" si="9"/>
        <v>8.2956993917509547E-3</v>
      </c>
      <c r="BV56">
        <f t="shared" si="14"/>
        <v>1.2879880871040861E-2</v>
      </c>
      <c r="BW56">
        <f t="shared" si="15"/>
        <v>8.1901292115297952E-2</v>
      </c>
      <c r="BX56" s="16" t="s">
        <v>102</v>
      </c>
      <c r="BY56" s="16" t="s">
        <v>102</v>
      </c>
      <c r="BZ56" s="16" t="s">
        <v>102</v>
      </c>
      <c r="CA56" s="16" t="s">
        <v>102</v>
      </c>
    </row>
    <row r="57" spans="1:79" x14ac:dyDescent="0.2">
      <c r="A57" t="s">
        <v>71</v>
      </c>
      <c r="B57" t="s">
        <v>58</v>
      </c>
      <c r="C57">
        <v>-2222.5876330000001</v>
      </c>
      <c r="D57">
        <v>11</v>
      </c>
      <c r="E57">
        <v>4467.1752660000002</v>
      </c>
      <c r="F57">
        <f t="shared" si="55"/>
        <v>20.719509000000471</v>
      </c>
      <c r="G57" s="1">
        <v>2.4899999999999999E-5</v>
      </c>
      <c r="H57">
        <v>4.3732700999999999E-2</v>
      </c>
      <c r="I57">
        <v>0.73530615700000002</v>
      </c>
      <c r="J57">
        <v>0.475604745</v>
      </c>
      <c r="K57">
        <v>1.058663063</v>
      </c>
      <c r="L57" s="16" t="s">
        <v>102</v>
      </c>
      <c r="M57" s="16" t="s">
        <v>102</v>
      </c>
      <c r="N57" s="16" t="s">
        <v>102</v>
      </c>
      <c r="O57" s="16" t="s">
        <v>102</v>
      </c>
      <c r="P57">
        <v>0.196089284</v>
      </c>
      <c r="Q57">
        <v>3</v>
      </c>
      <c r="R57">
        <v>0.82467123099999995</v>
      </c>
      <c r="S57">
        <v>3</v>
      </c>
      <c r="T57" s="16" t="s">
        <v>102</v>
      </c>
      <c r="U57" s="16" t="s">
        <v>102</v>
      </c>
      <c r="V57" s="16" t="s">
        <v>102</v>
      </c>
      <c r="W57" s="16" t="s">
        <v>102</v>
      </c>
      <c r="X57">
        <v>3.1681933000000002E-2</v>
      </c>
      <c r="Y57" s="1">
        <v>2.35E-7</v>
      </c>
      <c r="Z57">
        <v>3.1681933000000002E-2</v>
      </c>
      <c r="AA57" s="1">
        <v>2.35E-7</v>
      </c>
      <c r="AB57">
        <v>1.4751495999999999E-2</v>
      </c>
      <c r="AC57">
        <v>1.4751495999999999E-2</v>
      </c>
      <c r="AD57">
        <v>1.4751495999999999E-2</v>
      </c>
      <c r="AE57">
        <v>1.4751495999999999E-2</v>
      </c>
      <c r="AF57" s="16" t="s">
        <v>102</v>
      </c>
      <c r="AG57" s="16" t="s">
        <v>102</v>
      </c>
      <c r="AH57" s="16" t="s">
        <v>102</v>
      </c>
      <c r="AI57" s="16" t="s">
        <v>102</v>
      </c>
      <c r="AJ57" s="16" t="s">
        <v>102</v>
      </c>
      <c r="AK57" s="16" t="s">
        <v>102</v>
      </c>
      <c r="AL57" s="16" t="s">
        <v>102</v>
      </c>
      <c r="AM57" s="16" t="s">
        <v>102</v>
      </c>
      <c r="AN57" s="16" t="s">
        <v>102</v>
      </c>
      <c r="AO57" s="16" t="s">
        <v>102</v>
      </c>
      <c r="AP57" s="16" t="s">
        <v>102</v>
      </c>
      <c r="AQ57" s="16" t="s">
        <v>102</v>
      </c>
      <c r="AR57" s="16" t="s">
        <v>102</v>
      </c>
      <c r="AS57" s="16" t="s">
        <v>102</v>
      </c>
      <c r="AT57" s="16" t="s">
        <v>102</v>
      </c>
      <c r="AU57" s="16" t="s">
        <v>102</v>
      </c>
      <c r="AV57" s="16" t="s">
        <v>102</v>
      </c>
      <c r="AW57" s="16" t="s">
        <v>102</v>
      </c>
      <c r="AX57" s="16" t="s">
        <v>102</v>
      </c>
      <c r="AY57" s="16" t="s">
        <v>102</v>
      </c>
      <c r="AZ57" s="16" t="s">
        <v>102</v>
      </c>
      <c r="BA57" s="16" t="s">
        <v>102</v>
      </c>
      <c r="BB57" s="16" t="s">
        <v>102</v>
      </c>
      <c r="BC57" s="16" t="s">
        <v>102</v>
      </c>
      <c r="BD57">
        <f t="shared" si="4"/>
        <v>3.656307399874674E-2</v>
      </c>
      <c r="BE57">
        <f t="shared" si="5"/>
        <v>0.18382653925</v>
      </c>
      <c r="BF57">
        <f t="shared" si="10"/>
        <v>0.26065229555866221</v>
      </c>
      <c r="BG57">
        <f t="shared" si="11"/>
        <v>0.26466576575</v>
      </c>
      <c r="BH57" s="16" t="s">
        <v>102</v>
      </c>
      <c r="BI57" s="16" t="s">
        <v>102</v>
      </c>
      <c r="BJ57" s="16" t="s">
        <v>102</v>
      </c>
      <c r="BK57" s="16" t="s">
        <v>102</v>
      </c>
      <c r="BL57">
        <f t="shared" si="6"/>
        <v>7.1696270012532653E-3</v>
      </c>
      <c r="BM57">
        <f t="shared" si="7"/>
        <v>0.55147961774999998</v>
      </c>
      <c r="BN57">
        <f t="shared" si="12"/>
        <v>0.21495244944133779</v>
      </c>
      <c r="BO57">
        <f t="shared" si="13"/>
        <v>0.79399729725000001</v>
      </c>
      <c r="BP57" s="16" t="s">
        <v>102</v>
      </c>
      <c r="BQ57" s="16" t="s">
        <v>102</v>
      </c>
      <c r="BR57" s="16" t="s">
        <v>102</v>
      </c>
      <c r="BS57" s="16" t="s">
        <v>102</v>
      </c>
      <c r="BT57">
        <f t="shared" si="8"/>
        <v>2.9393446997493473E-2</v>
      </c>
      <c r="BU57">
        <f t="shared" si="9"/>
        <v>-0.36765307849999995</v>
      </c>
      <c r="BV57">
        <f t="shared" si="14"/>
        <v>4.5699846117324416E-2</v>
      </c>
      <c r="BW57">
        <f t="shared" si="15"/>
        <v>-0.52933153150000001</v>
      </c>
      <c r="BX57" s="16" t="s">
        <v>102</v>
      </c>
      <c r="BY57" s="16" t="s">
        <v>102</v>
      </c>
      <c r="BZ57" s="16" t="s">
        <v>102</v>
      </c>
      <c r="CA57" s="16" t="s">
        <v>102</v>
      </c>
    </row>
    <row r="58" spans="1:79" x14ac:dyDescent="0.2">
      <c r="A58" t="s">
        <v>71</v>
      </c>
      <c r="B58" t="s">
        <v>59</v>
      </c>
      <c r="C58">
        <v>-2223.148244</v>
      </c>
      <c r="D58">
        <v>9</v>
      </c>
      <c r="E58">
        <v>4464.2964869999996</v>
      </c>
      <c r="F58">
        <f t="shared" si="55"/>
        <v>17.840729999999894</v>
      </c>
      <c r="G58">
        <v>1.0522399999999999E-4</v>
      </c>
      <c r="H58">
        <v>0.51310442000000001</v>
      </c>
      <c r="I58">
        <v>0.72562935699999997</v>
      </c>
      <c r="J58">
        <v>6.3444812000000003E-2</v>
      </c>
      <c r="K58">
        <v>0.42114835900000003</v>
      </c>
      <c r="L58" s="16" t="s">
        <v>102</v>
      </c>
      <c r="M58" s="16" t="s">
        <v>102</v>
      </c>
      <c r="N58" s="16" t="s">
        <v>102</v>
      </c>
      <c r="O58" s="16" t="s">
        <v>102</v>
      </c>
      <c r="P58">
        <v>0.88522244299999997</v>
      </c>
      <c r="Q58">
        <v>2.6532521189999998</v>
      </c>
      <c r="R58">
        <v>0.63707264799999996</v>
      </c>
      <c r="S58">
        <v>3</v>
      </c>
      <c r="T58" s="16" t="s">
        <v>102</v>
      </c>
      <c r="U58" s="16" t="s">
        <v>102</v>
      </c>
      <c r="V58" s="16" t="s">
        <v>102</v>
      </c>
      <c r="W58" s="16" t="s">
        <v>102</v>
      </c>
      <c r="X58">
        <v>1.7951528000000001E-2</v>
      </c>
      <c r="Y58">
        <v>1.7951528000000001E-2</v>
      </c>
      <c r="Z58">
        <v>1.7951528000000001E-2</v>
      </c>
      <c r="AA58">
        <v>1.7951528000000001E-2</v>
      </c>
      <c r="AB58">
        <v>1.7951528000000001E-2</v>
      </c>
      <c r="AC58">
        <v>1.7951528000000001E-2</v>
      </c>
      <c r="AD58">
        <v>1.7951528000000001E-2</v>
      </c>
      <c r="AE58">
        <v>1.7951528000000001E-2</v>
      </c>
      <c r="AF58" s="16" t="s">
        <v>102</v>
      </c>
      <c r="AG58" s="16" t="s">
        <v>102</v>
      </c>
      <c r="AH58" s="16" t="s">
        <v>102</v>
      </c>
      <c r="AI58" s="16" t="s">
        <v>102</v>
      </c>
      <c r="AJ58" s="16" t="s">
        <v>102</v>
      </c>
      <c r="AK58" s="16" t="s">
        <v>102</v>
      </c>
      <c r="AL58" s="16" t="s">
        <v>102</v>
      </c>
      <c r="AM58" s="16" t="s">
        <v>102</v>
      </c>
      <c r="AN58" s="16" t="s">
        <v>102</v>
      </c>
      <c r="AO58" s="16" t="s">
        <v>102</v>
      </c>
      <c r="AP58" s="16" t="s">
        <v>102</v>
      </c>
      <c r="AQ58" s="16" t="s">
        <v>102</v>
      </c>
      <c r="AR58" s="16" t="s">
        <v>102</v>
      </c>
      <c r="AS58" s="16" t="s">
        <v>102</v>
      </c>
      <c r="AT58" s="16" t="s">
        <v>102</v>
      </c>
      <c r="AU58" s="16" t="s">
        <v>102</v>
      </c>
      <c r="AV58" s="16" t="s">
        <v>102</v>
      </c>
      <c r="AW58" s="16" t="s">
        <v>102</v>
      </c>
      <c r="AX58" s="16" t="s">
        <v>102</v>
      </c>
      <c r="AY58" s="16" t="s">
        <v>102</v>
      </c>
      <c r="AZ58" s="16" t="s">
        <v>102</v>
      </c>
      <c r="BA58" s="16" t="s">
        <v>102</v>
      </c>
      <c r="BB58" s="16" t="s">
        <v>102</v>
      </c>
      <c r="BC58" s="16" t="s">
        <v>102</v>
      </c>
      <c r="BD58">
        <f t="shared" si="4"/>
        <v>0.27217181818792935</v>
      </c>
      <c r="BE58">
        <f t="shared" si="5"/>
        <v>0.19862558984804629</v>
      </c>
      <c r="BF58">
        <f t="shared" si="10"/>
        <v>3.8755037583402346E-2</v>
      </c>
      <c r="BG58">
        <f t="shared" si="11"/>
        <v>0.10528708975000001</v>
      </c>
      <c r="BH58" s="16" t="s">
        <v>102</v>
      </c>
      <c r="BI58" s="16" t="s">
        <v>102</v>
      </c>
      <c r="BJ58" s="16" t="s">
        <v>102</v>
      </c>
      <c r="BK58" s="16" t="s">
        <v>102</v>
      </c>
      <c r="BL58">
        <f t="shared" si="6"/>
        <v>0.24093260181207066</v>
      </c>
      <c r="BM58">
        <f t="shared" si="7"/>
        <v>0.52700376715195374</v>
      </c>
      <c r="BN58">
        <f t="shared" si="12"/>
        <v>2.4689774416597653E-2</v>
      </c>
      <c r="BO58">
        <f t="shared" si="13"/>
        <v>0.31586126925000002</v>
      </c>
      <c r="BP58" s="16" t="s">
        <v>102</v>
      </c>
      <c r="BQ58" s="16" t="s">
        <v>102</v>
      </c>
      <c r="BR58" s="16" t="s">
        <v>102</v>
      </c>
      <c r="BS58" s="16" t="s">
        <v>102</v>
      </c>
      <c r="BT58">
        <f t="shared" si="8"/>
        <v>3.1239216375858692E-2</v>
      </c>
      <c r="BU58">
        <f t="shared" si="9"/>
        <v>-0.32837817730390745</v>
      </c>
      <c r="BV58">
        <f t="shared" si="14"/>
        <v>1.4065263166804693E-2</v>
      </c>
      <c r="BW58">
        <f t="shared" si="15"/>
        <v>-0.21057417950000001</v>
      </c>
      <c r="BX58" s="16" t="s">
        <v>102</v>
      </c>
      <c r="BY58" s="16" t="s">
        <v>102</v>
      </c>
      <c r="BZ58" s="16" t="s">
        <v>102</v>
      </c>
      <c r="CA58" s="16" t="s">
        <v>102</v>
      </c>
    </row>
    <row r="59" spans="1:79" x14ac:dyDescent="0.2">
      <c r="A59" t="s">
        <v>71</v>
      </c>
      <c r="B59" t="s">
        <v>60</v>
      </c>
      <c r="C59">
        <v>-2219.1404809999999</v>
      </c>
      <c r="D59">
        <v>8</v>
      </c>
      <c r="E59">
        <v>4454.2809619999998</v>
      </c>
      <c r="F59">
        <f t="shared" si="55"/>
        <v>7.8252050000000963</v>
      </c>
      <c r="G59">
        <v>1.5738253000000001E-2</v>
      </c>
      <c r="H59">
        <v>0.52133218000000003</v>
      </c>
      <c r="I59">
        <v>0.81623005100000001</v>
      </c>
      <c r="J59">
        <v>8.4009138999999997E-2</v>
      </c>
      <c r="K59">
        <v>3.1039516E-2</v>
      </c>
      <c r="L59" s="16" t="s">
        <v>102</v>
      </c>
      <c r="M59" s="16" t="s">
        <v>102</v>
      </c>
      <c r="N59" s="16" t="s">
        <v>102</v>
      </c>
      <c r="O59" s="16" t="s">
        <v>102</v>
      </c>
      <c r="P59">
        <v>0.950375725</v>
      </c>
      <c r="Q59">
        <v>0.950375725</v>
      </c>
      <c r="R59">
        <v>0.950375725</v>
      </c>
      <c r="S59">
        <v>0.950375725</v>
      </c>
      <c r="T59" s="16" t="s">
        <v>102</v>
      </c>
      <c r="U59" s="16" t="s">
        <v>102</v>
      </c>
      <c r="V59" s="16" t="s">
        <v>102</v>
      </c>
      <c r="W59" s="16" t="s">
        <v>102</v>
      </c>
      <c r="X59">
        <v>1.0494168999999999E-2</v>
      </c>
      <c r="Y59">
        <v>0.17511458799999999</v>
      </c>
      <c r="Z59">
        <v>1.0494168999999999E-2</v>
      </c>
      <c r="AA59">
        <v>0.17511458799999999</v>
      </c>
      <c r="AB59">
        <v>1.4909207000000001E-2</v>
      </c>
      <c r="AC59">
        <v>1.4909207000000001E-2</v>
      </c>
      <c r="AD59">
        <v>1.4909207000000001E-2</v>
      </c>
      <c r="AE59">
        <v>1.4909207000000001E-2</v>
      </c>
      <c r="AF59" s="16" t="s">
        <v>102</v>
      </c>
      <c r="AG59" s="16" t="s">
        <v>102</v>
      </c>
      <c r="AH59" s="16" t="s">
        <v>102</v>
      </c>
      <c r="AI59" s="16" t="s">
        <v>102</v>
      </c>
      <c r="AJ59" s="16" t="s">
        <v>102</v>
      </c>
      <c r="AK59" s="16" t="s">
        <v>102</v>
      </c>
      <c r="AL59" s="16" t="s">
        <v>102</v>
      </c>
      <c r="AM59" s="16" t="s">
        <v>102</v>
      </c>
      <c r="AN59" s="16" t="s">
        <v>102</v>
      </c>
      <c r="AO59" s="16" t="s">
        <v>102</v>
      </c>
      <c r="AP59" s="16" t="s">
        <v>102</v>
      </c>
      <c r="AQ59" s="16" t="s">
        <v>102</v>
      </c>
      <c r="AR59" s="16" t="s">
        <v>102</v>
      </c>
      <c r="AS59" s="16" t="s">
        <v>102</v>
      </c>
      <c r="AT59" s="16" t="s">
        <v>102</v>
      </c>
      <c r="AU59" s="16" t="s">
        <v>102</v>
      </c>
      <c r="AV59" s="16" t="s">
        <v>102</v>
      </c>
      <c r="AW59" s="16" t="s">
        <v>102</v>
      </c>
      <c r="AX59" s="16" t="s">
        <v>102</v>
      </c>
      <c r="AY59" s="16" t="s">
        <v>102</v>
      </c>
      <c r="AZ59" s="16" t="s">
        <v>102</v>
      </c>
      <c r="BA59" s="16" t="s">
        <v>102</v>
      </c>
      <c r="BB59" s="16" t="s">
        <v>102</v>
      </c>
      <c r="BC59" s="16" t="s">
        <v>102</v>
      </c>
      <c r="BD59">
        <f t="shared" si="4"/>
        <v>0.26729833299171113</v>
      </c>
      <c r="BE59">
        <f t="shared" si="5"/>
        <v>0.41849887718429229</v>
      </c>
      <c r="BF59">
        <f t="shared" si="10"/>
        <v>4.3073310400230699E-2</v>
      </c>
      <c r="BG59">
        <f t="shared" si="11"/>
        <v>1.5914634089285541E-2</v>
      </c>
      <c r="BH59" s="16" t="s">
        <v>102</v>
      </c>
      <c r="BI59" s="16" t="s">
        <v>102</v>
      </c>
      <c r="BJ59" s="16" t="s">
        <v>102</v>
      </c>
      <c r="BK59" s="16" t="s">
        <v>102</v>
      </c>
      <c r="BL59">
        <f t="shared" si="6"/>
        <v>0.2540338470082889</v>
      </c>
      <c r="BM59">
        <f t="shared" si="7"/>
        <v>0.39773117381570777</v>
      </c>
      <c r="BN59">
        <f t="shared" si="12"/>
        <v>4.093582859976929E-2</v>
      </c>
      <c r="BO59">
        <f t="shared" si="13"/>
        <v>1.512488191071446E-2</v>
      </c>
      <c r="BP59" s="16" t="s">
        <v>102</v>
      </c>
      <c r="BQ59" s="16" t="s">
        <v>102</v>
      </c>
      <c r="BR59" s="16" t="s">
        <v>102</v>
      </c>
      <c r="BS59" s="16" t="s">
        <v>102</v>
      </c>
      <c r="BT59">
        <f t="shared" si="8"/>
        <v>1.3264485983422225E-2</v>
      </c>
      <c r="BU59">
        <f t="shared" si="9"/>
        <v>2.0767703368584522E-2</v>
      </c>
      <c r="BV59">
        <f t="shared" si="14"/>
        <v>2.1374818004614091E-3</v>
      </c>
      <c r="BW59">
        <f t="shared" si="15"/>
        <v>7.89752178571081E-4</v>
      </c>
      <c r="BX59" s="16" t="s">
        <v>102</v>
      </c>
      <c r="BY59" s="16" t="s">
        <v>102</v>
      </c>
      <c r="BZ59" s="16" t="s">
        <v>102</v>
      </c>
      <c r="CA59" s="16" t="s">
        <v>102</v>
      </c>
    </row>
    <row r="60" spans="1:79" x14ac:dyDescent="0.2">
      <c r="A60" t="s">
        <v>71</v>
      </c>
      <c r="B60" t="s">
        <v>61</v>
      </c>
      <c r="C60">
        <v>-2258.6989100000001</v>
      </c>
      <c r="D60">
        <v>6</v>
      </c>
      <c r="E60">
        <v>4529.3978200000001</v>
      </c>
      <c r="F60">
        <f t="shared" si="55"/>
        <v>82.942063000000417</v>
      </c>
      <c r="G60" s="1">
        <v>7.6799999999999998E-19</v>
      </c>
      <c r="H60">
        <v>8.1690246999999994E-2</v>
      </c>
      <c r="I60">
        <v>0.11055171900000001</v>
      </c>
      <c r="J60">
        <v>0.40348511399999998</v>
      </c>
      <c r="K60">
        <v>0.26255927400000001</v>
      </c>
      <c r="L60" s="16" t="s">
        <v>102</v>
      </c>
      <c r="M60" s="16" t="s">
        <v>102</v>
      </c>
      <c r="N60" s="16" t="s">
        <v>102</v>
      </c>
      <c r="O60" s="16" t="s">
        <v>102</v>
      </c>
      <c r="P60">
        <v>0.816406505</v>
      </c>
      <c r="Q60">
        <v>0.816406505</v>
      </c>
      <c r="R60">
        <v>0.816406505</v>
      </c>
      <c r="S60">
        <v>0.816406505</v>
      </c>
      <c r="T60" s="16" t="s">
        <v>102</v>
      </c>
      <c r="U60" s="16" t="s">
        <v>102</v>
      </c>
      <c r="V60" s="16" t="s">
        <v>102</v>
      </c>
      <c r="W60" s="16" t="s">
        <v>102</v>
      </c>
      <c r="X60">
        <v>2.8192450000000002E-3</v>
      </c>
      <c r="Y60">
        <v>2.8192450000000002E-3</v>
      </c>
      <c r="Z60">
        <v>2.8192450000000002E-3</v>
      </c>
      <c r="AA60">
        <v>2.8192450000000002E-3</v>
      </c>
      <c r="AB60">
        <v>2.8192450000000002E-3</v>
      </c>
      <c r="AC60">
        <v>2.8192450000000002E-3</v>
      </c>
      <c r="AD60">
        <v>2.8192450000000002E-3</v>
      </c>
      <c r="AE60">
        <v>2.8192450000000002E-3</v>
      </c>
      <c r="AF60" s="16" t="s">
        <v>102</v>
      </c>
      <c r="AG60" s="16" t="s">
        <v>102</v>
      </c>
      <c r="AH60" s="16" t="s">
        <v>102</v>
      </c>
      <c r="AI60" s="16" t="s">
        <v>102</v>
      </c>
      <c r="AJ60" s="16" t="s">
        <v>102</v>
      </c>
      <c r="AK60" s="16" t="s">
        <v>102</v>
      </c>
      <c r="AL60" s="16" t="s">
        <v>102</v>
      </c>
      <c r="AM60" s="16" t="s">
        <v>102</v>
      </c>
      <c r="AN60" s="16" t="s">
        <v>102</v>
      </c>
      <c r="AO60" s="16" t="s">
        <v>102</v>
      </c>
      <c r="AP60" s="16" t="s">
        <v>102</v>
      </c>
      <c r="AQ60" s="16" t="s">
        <v>102</v>
      </c>
      <c r="AR60" s="16" t="s">
        <v>102</v>
      </c>
      <c r="AS60" s="16" t="s">
        <v>102</v>
      </c>
      <c r="AT60" s="16" t="s">
        <v>102</v>
      </c>
      <c r="AU60" s="16" t="s">
        <v>102</v>
      </c>
      <c r="AV60" s="16" t="s">
        <v>102</v>
      </c>
      <c r="AW60" s="16" t="s">
        <v>102</v>
      </c>
      <c r="AX60" s="16" t="s">
        <v>102</v>
      </c>
      <c r="AY60" s="16" t="s">
        <v>102</v>
      </c>
      <c r="AZ60" s="16" t="s">
        <v>102</v>
      </c>
      <c r="BA60" s="16" t="s">
        <v>102</v>
      </c>
      <c r="BB60" s="16" t="s">
        <v>102</v>
      </c>
      <c r="BC60" s="16" t="s">
        <v>102</v>
      </c>
      <c r="BD60">
        <f t="shared" si="4"/>
        <v>4.4973549023928423E-2</v>
      </c>
      <c r="BE60">
        <f t="shared" si="5"/>
        <v>6.0862873313702437E-2</v>
      </c>
      <c r="BF60">
        <f t="shared" si="10"/>
        <v>0.22213370899593865</v>
      </c>
      <c r="BG60">
        <f t="shared" si="11"/>
        <v>0.14454874130722187</v>
      </c>
      <c r="BH60" s="16" t="s">
        <v>102</v>
      </c>
      <c r="BI60" s="16" t="s">
        <v>102</v>
      </c>
      <c r="BJ60" s="16" t="s">
        <v>102</v>
      </c>
      <c r="BK60" s="16" t="s">
        <v>102</v>
      </c>
      <c r="BL60">
        <f t="shared" si="6"/>
        <v>3.671669797607157E-2</v>
      </c>
      <c r="BM60">
        <f t="shared" si="7"/>
        <v>4.968884568629757E-2</v>
      </c>
      <c r="BN60">
        <f t="shared" si="12"/>
        <v>0.18135140500406133</v>
      </c>
      <c r="BO60">
        <f t="shared" si="13"/>
        <v>0.11801053269277813</v>
      </c>
      <c r="BP60" s="16" t="s">
        <v>102</v>
      </c>
      <c r="BQ60" s="16" t="s">
        <v>102</v>
      </c>
      <c r="BR60" s="16" t="s">
        <v>102</v>
      </c>
      <c r="BS60" s="16" t="s">
        <v>102</v>
      </c>
      <c r="BT60">
        <f t="shared" si="8"/>
        <v>8.256851047856853E-3</v>
      </c>
      <c r="BU60">
        <f t="shared" si="9"/>
        <v>1.1174027627404867E-2</v>
      </c>
      <c r="BV60">
        <f t="shared" si="14"/>
        <v>4.0782303991877322E-2</v>
      </c>
      <c r="BW60">
        <f t="shared" si="15"/>
        <v>2.653820861444374E-2</v>
      </c>
      <c r="BX60" s="16" t="s">
        <v>102</v>
      </c>
      <c r="BY60" s="16" t="s">
        <v>102</v>
      </c>
      <c r="BZ60" s="16" t="s">
        <v>102</v>
      </c>
      <c r="CA60" s="16" t="s">
        <v>102</v>
      </c>
    </row>
    <row r="61" spans="1:79" x14ac:dyDescent="0.2">
      <c r="A61" t="s">
        <v>71</v>
      </c>
      <c r="B61" t="s">
        <v>62</v>
      </c>
      <c r="C61">
        <v>-2210.4437109999999</v>
      </c>
      <c r="D61">
        <v>17</v>
      </c>
      <c r="E61">
        <v>4454.8874230000001</v>
      </c>
      <c r="F61">
        <f t="shared" si="55"/>
        <v>8.4316660000004049</v>
      </c>
      <c r="G61">
        <v>1.1621581000000001E-2</v>
      </c>
      <c r="H61">
        <v>0.67085754600000003</v>
      </c>
      <c r="I61">
        <v>0.67085754600000003</v>
      </c>
      <c r="J61">
        <v>0.106614468</v>
      </c>
      <c r="K61">
        <v>0.106614468</v>
      </c>
      <c r="L61">
        <v>2.1099303E-2</v>
      </c>
      <c r="M61">
        <v>2.1099303E-2</v>
      </c>
      <c r="N61">
        <v>0.20942591699999999</v>
      </c>
      <c r="O61">
        <v>0.20942591699999999</v>
      </c>
      <c r="P61">
        <v>0.94866338299999997</v>
      </c>
      <c r="Q61">
        <v>0.94866338299999997</v>
      </c>
      <c r="R61">
        <v>1.1193745230000001</v>
      </c>
      <c r="S61">
        <v>1.1193745230000001</v>
      </c>
      <c r="T61">
        <v>3</v>
      </c>
      <c r="U61">
        <v>3</v>
      </c>
      <c r="V61">
        <v>0.84250128199999996</v>
      </c>
      <c r="W61">
        <v>0.84250128199999996</v>
      </c>
      <c r="X61">
        <v>1.128988E-2</v>
      </c>
      <c r="Y61">
        <v>0.184701371</v>
      </c>
      <c r="Z61">
        <v>9.0782414000000006E-2</v>
      </c>
      <c r="AA61">
        <v>0.37196832699999999</v>
      </c>
      <c r="AB61">
        <v>5.304085E-3</v>
      </c>
      <c r="AC61">
        <v>5.304085E-3</v>
      </c>
      <c r="AD61">
        <v>5.304085E-3</v>
      </c>
      <c r="AE61">
        <v>5.304085E-3</v>
      </c>
      <c r="AF61" s="1">
        <v>4.6999999999999999E-9</v>
      </c>
      <c r="AG61">
        <v>2.1075195000000001E-2</v>
      </c>
      <c r="AH61">
        <v>1.3995123E-2</v>
      </c>
      <c r="AI61">
        <v>1.9826806299999999</v>
      </c>
      <c r="AJ61">
        <v>5.304085E-3</v>
      </c>
      <c r="AK61">
        <v>5.304085E-3</v>
      </c>
      <c r="AL61">
        <v>5.304085E-3</v>
      </c>
      <c r="AM61">
        <v>5.304085E-3</v>
      </c>
      <c r="AN61">
        <v>5.304085E-3</v>
      </c>
      <c r="AO61">
        <v>5.304085E-3</v>
      </c>
      <c r="AP61">
        <v>5.304085E-3</v>
      </c>
      <c r="AQ61">
        <v>5.304085E-3</v>
      </c>
      <c r="AR61">
        <v>5.304085E-3</v>
      </c>
      <c r="AS61">
        <v>5.304085E-3</v>
      </c>
      <c r="AT61">
        <v>5.304085E-3</v>
      </c>
      <c r="AU61">
        <v>5.304085E-3</v>
      </c>
      <c r="AV61">
        <v>5.304085E-3</v>
      </c>
      <c r="AW61">
        <v>5.304085E-3</v>
      </c>
      <c r="AX61">
        <v>5.304085E-3</v>
      </c>
      <c r="AY61">
        <v>5.304085E-3</v>
      </c>
      <c r="AZ61">
        <v>5.304085E-3</v>
      </c>
      <c r="BA61">
        <v>5.304085E-3</v>
      </c>
      <c r="BB61">
        <v>5.304085E-3</v>
      </c>
      <c r="BC61">
        <v>5.304085E-3</v>
      </c>
      <c r="BD61">
        <f t="shared" si="4"/>
        <v>0.34426548569266158</v>
      </c>
      <c r="BE61">
        <f t="shared" si="5"/>
        <v>0.34426548569266158</v>
      </c>
      <c r="BF61">
        <f t="shared" si="10"/>
        <v>5.030468510543664E-2</v>
      </c>
      <c r="BG61">
        <f t="shared" si="11"/>
        <v>5.030468510543664E-2</v>
      </c>
      <c r="BH61">
        <f t="shared" si="16"/>
        <v>5.27482575E-3</v>
      </c>
      <c r="BI61">
        <f t="shared" si="17"/>
        <v>5.27482575E-3</v>
      </c>
      <c r="BJ61">
        <f t="shared" si="18"/>
        <v>0.11366391928513186</v>
      </c>
      <c r="BK61">
        <f t="shared" si="19"/>
        <v>0.11366391928513186</v>
      </c>
      <c r="BL61">
        <f t="shared" si="6"/>
        <v>0.32659206030733845</v>
      </c>
      <c r="BM61">
        <f t="shared" si="7"/>
        <v>0.32659206030733845</v>
      </c>
      <c r="BN61">
        <f t="shared" si="12"/>
        <v>5.630978289456335E-2</v>
      </c>
      <c r="BO61">
        <f t="shared" si="13"/>
        <v>5.630978289456335E-2</v>
      </c>
      <c r="BP61">
        <f t="shared" si="20"/>
        <v>1.582447725E-2</v>
      </c>
      <c r="BQ61">
        <f t="shared" si="21"/>
        <v>1.582447725E-2</v>
      </c>
      <c r="BR61">
        <f t="shared" si="22"/>
        <v>9.5761997714868125E-2</v>
      </c>
      <c r="BS61">
        <f t="shared" si="23"/>
        <v>9.5761997714868125E-2</v>
      </c>
      <c r="BT61">
        <f t="shared" si="8"/>
        <v>1.7673425385323127E-2</v>
      </c>
      <c r="BU61">
        <f t="shared" si="9"/>
        <v>1.7673425385323127E-2</v>
      </c>
      <c r="BV61">
        <f t="shared" si="14"/>
        <v>-6.0050977891267093E-3</v>
      </c>
      <c r="BW61">
        <f t="shared" si="15"/>
        <v>-6.0050977891267093E-3</v>
      </c>
      <c r="BX61">
        <f t="shared" si="24"/>
        <v>-1.05496515E-2</v>
      </c>
      <c r="BY61">
        <f t="shared" si="25"/>
        <v>-1.05496515E-2</v>
      </c>
      <c r="BZ61">
        <f t="shared" si="26"/>
        <v>1.790192157026374E-2</v>
      </c>
      <c r="CA61">
        <f t="shared" si="27"/>
        <v>1.790192157026374E-2</v>
      </c>
    </row>
    <row r="62" spans="1:79" x14ac:dyDescent="0.2">
      <c r="A62" t="s">
        <v>71</v>
      </c>
      <c r="B62" t="s">
        <v>63</v>
      </c>
      <c r="C62">
        <v>-2213.4921159999999</v>
      </c>
      <c r="D62">
        <v>14</v>
      </c>
      <c r="E62">
        <v>4454.9842330000001</v>
      </c>
      <c r="F62">
        <f t="shared" si="55"/>
        <v>8.5284760000004098</v>
      </c>
      <c r="G62">
        <v>1.1072436999999999E-2</v>
      </c>
      <c r="H62">
        <v>1.405474E-2</v>
      </c>
      <c r="I62">
        <v>1.405474E-2</v>
      </c>
      <c r="J62">
        <v>0.120061897</v>
      </c>
      <c r="K62">
        <v>0.120061897</v>
      </c>
      <c r="L62">
        <v>0.58444036300000002</v>
      </c>
      <c r="M62">
        <v>0.58444036300000002</v>
      </c>
      <c r="N62">
        <v>0.22941676499999999</v>
      </c>
      <c r="O62">
        <v>0.22941676499999999</v>
      </c>
      <c r="P62">
        <v>0.89316674100000004</v>
      </c>
      <c r="Q62">
        <v>0.89316674100000004</v>
      </c>
      <c r="R62">
        <v>0.89316674100000004</v>
      </c>
      <c r="S62">
        <v>0.89316674100000004</v>
      </c>
      <c r="T62">
        <v>0.89316674100000004</v>
      </c>
      <c r="U62">
        <v>0.89316674100000004</v>
      </c>
      <c r="V62">
        <v>0.89316674100000004</v>
      </c>
      <c r="W62">
        <v>0.89316674100000004</v>
      </c>
      <c r="X62">
        <v>3.845368E-3</v>
      </c>
      <c r="Y62">
        <v>4.7008873E-2</v>
      </c>
      <c r="Z62">
        <v>6.8597168E-2</v>
      </c>
      <c r="AA62">
        <v>0.51395444099999998</v>
      </c>
      <c r="AB62">
        <v>4.0295239999999996E-3</v>
      </c>
      <c r="AC62">
        <v>4.0295239999999996E-3</v>
      </c>
      <c r="AD62">
        <v>4.0295239999999996E-3</v>
      </c>
      <c r="AE62">
        <v>4.0295239999999996E-3</v>
      </c>
      <c r="AF62">
        <v>1.1147489E-2</v>
      </c>
      <c r="AG62">
        <v>0.183790599</v>
      </c>
      <c r="AH62">
        <v>1.0577787999999999E-2</v>
      </c>
      <c r="AI62">
        <v>2.7752991859999998</v>
      </c>
      <c r="AJ62">
        <v>4.0295239999999996E-3</v>
      </c>
      <c r="AK62">
        <v>4.0295239999999996E-3</v>
      </c>
      <c r="AL62">
        <v>4.0295239999999996E-3</v>
      </c>
      <c r="AM62">
        <v>4.0295239999999996E-3</v>
      </c>
      <c r="AN62">
        <v>4.0295239999999996E-3</v>
      </c>
      <c r="AO62">
        <v>4.0295239999999996E-3</v>
      </c>
      <c r="AP62">
        <v>4.0295239999999996E-3</v>
      </c>
      <c r="AQ62">
        <v>4.0295239999999996E-3</v>
      </c>
      <c r="AR62">
        <v>4.0295239999999996E-3</v>
      </c>
      <c r="AS62">
        <v>4.0295239999999996E-3</v>
      </c>
      <c r="AT62">
        <v>4.0295239999999996E-3</v>
      </c>
      <c r="AU62">
        <v>4.0295239999999996E-3</v>
      </c>
      <c r="AV62">
        <v>4.0295239999999996E-3</v>
      </c>
      <c r="AW62">
        <v>4.0295239999999996E-3</v>
      </c>
      <c r="AX62">
        <v>4.0295239999999996E-3</v>
      </c>
      <c r="AY62">
        <v>4.0295239999999996E-3</v>
      </c>
      <c r="AZ62">
        <v>4.0295239999999996E-3</v>
      </c>
      <c r="BA62">
        <v>4.0295239999999996E-3</v>
      </c>
      <c r="BB62">
        <v>4.0295239999999996E-3</v>
      </c>
      <c r="BC62">
        <v>4.0295239999999996E-3</v>
      </c>
      <c r="BD62">
        <f t="shared" si="4"/>
        <v>7.4239313926337354E-3</v>
      </c>
      <c r="BE62">
        <f t="shared" si="5"/>
        <v>7.4239313926337354E-3</v>
      </c>
      <c r="BF62">
        <f t="shared" si="10"/>
        <v>6.3418553896938554E-2</v>
      </c>
      <c r="BG62">
        <f t="shared" si="11"/>
        <v>6.3418553896938554E-2</v>
      </c>
      <c r="BH62">
        <f t="shared" si="16"/>
        <v>0.30871045341272452</v>
      </c>
      <c r="BI62">
        <f t="shared" si="17"/>
        <v>0.30871045341272452</v>
      </c>
      <c r="BJ62">
        <f t="shared" si="18"/>
        <v>0.12118148921146719</v>
      </c>
      <c r="BK62">
        <f t="shared" si="19"/>
        <v>0.12118148921146719</v>
      </c>
      <c r="BL62">
        <f t="shared" si="6"/>
        <v>6.6308086073662651E-3</v>
      </c>
      <c r="BM62">
        <f t="shared" si="7"/>
        <v>6.6308086073662651E-3</v>
      </c>
      <c r="BN62">
        <f t="shared" si="12"/>
        <v>5.6643343103061461E-2</v>
      </c>
      <c r="BO62">
        <f t="shared" si="13"/>
        <v>5.6643343103061461E-2</v>
      </c>
      <c r="BP62">
        <f t="shared" si="20"/>
        <v>0.2757299095872755</v>
      </c>
      <c r="BQ62">
        <f t="shared" si="21"/>
        <v>0.2757299095872755</v>
      </c>
      <c r="BR62">
        <f t="shared" si="22"/>
        <v>0.10823527578853283</v>
      </c>
      <c r="BS62">
        <f t="shared" si="23"/>
        <v>0.10823527578853283</v>
      </c>
      <c r="BT62">
        <f t="shared" si="8"/>
        <v>7.9312278526747024E-4</v>
      </c>
      <c r="BU62">
        <f t="shared" si="9"/>
        <v>7.9312278526747024E-4</v>
      </c>
      <c r="BV62">
        <f t="shared" si="14"/>
        <v>6.7752107938770928E-3</v>
      </c>
      <c r="BW62">
        <f t="shared" si="15"/>
        <v>6.7752107938770928E-3</v>
      </c>
      <c r="BX62">
        <f t="shared" si="24"/>
        <v>3.2980543825449016E-2</v>
      </c>
      <c r="BY62">
        <f t="shared" si="25"/>
        <v>3.2980543825449016E-2</v>
      </c>
      <c r="BZ62">
        <f t="shared" si="26"/>
        <v>1.2946213422934366E-2</v>
      </c>
      <c r="CA62">
        <f t="shared" si="27"/>
        <v>1.2946213422934366E-2</v>
      </c>
    </row>
    <row r="63" spans="1:79" x14ac:dyDescent="0.2">
      <c r="A63" t="s">
        <v>71</v>
      </c>
      <c r="B63" t="s">
        <v>64</v>
      </c>
      <c r="C63">
        <v>-2213.743817</v>
      </c>
      <c r="D63">
        <v>11</v>
      </c>
      <c r="E63">
        <v>4449.4876350000004</v>
      </c>
      <c r="F63">
        <f t="shared" si="55"/>
        <v>3.0318780000006882</v>
      </c>
      <c r="G63">
        <v>0.172907696</v>
      </c>
      <c r="H63">
        <v>7.1518170000000004E-3</v>
      </c>
      <c r="I63">
        <v>7.1518170000000004E-3</v>
      </c>
      <c r="J63">
        <v>0.61856935300000004</v>
      </c>
      <c r="K63">
        <v>0.61856935300000004</v>
      </c>
      <c r="L63">
        <v>8.8644258000000004E-2</v>
      </c>
      <c r="M63">
        <v>8.8644258000000004E-2</v>
      </c>
      <c r="N63">
        <v>0.22163486700000001</v>
      </c>
      <c r="O63">
        <v>0.22163486700000001</v>
      </c>
      <c r="P63">
        <v>1.6136881999999999</v>
      </c>
      <c r="Q63">
        <v>1.6136881999999999</v>
      </c>
      <c r="R63">
        <v>0.88403290800000001</v>
      </c>
      <c r="S63">
        <v>0.88403290800000001</v>
      </c>
      <c r="T63">
        <v>0.73077226299999998</v>
      </c>
      <c r="U63">
        <v>0.73077226299999998</v>
      </c>
      <c r="V63">
        <v>0.80745209699999998</v>
      </c>
      <c r="W63">
        <v>0.80745209699999998</v>
      </c>
      <c r="X63">
        <v>1.1529474E-2</v>
      </c>
      <c r="Y63">
        <v>0.199226652</v>
      </c>
      <c r="Z63">
        <v>1.1529474E-2</v>
      </c>
      <c r="AA63">
        <v>0.199226652</v>
      </c>
      <c r="AB63">
        <v>2.8988540000000002E-3</v>
      </c>
      <c r="AC63">
        <v>2.8988540000000002E-3</v>
      </c>
      <c r="AD63">
        <v>2.8988540000000002E-3</v>
      </c>
      <c r="AE63">
        <v>2.8988540000000002E-3</v>
      </c>
      <c r="AF63">
        <v>1.1529474E-2</v>
      </c>
      <c r="AG63">
        <v>0.199226652</v>
      </c>
      <c r="AH63">
        <v>1.1529474E-2</v>
      </c>
      <c r="AI63">
        <v>0.199226652</v>
      </c>
      <c r="AJ63">
        <v>2.8988540000000002E-3</v>
      </c>
      <c r="AK63">
        <v>2.8988540000000002E-3</v>
      </c>
      <c r="AL63">
        <v>2.8988540000000002E-3</v>
      </c>
      <c r="AM63">
        <v>2.8988540000000002E-3</v>
      </c>
      <c r="AN63">
        <v>2.8988540000000002E-3</v>
      </c>
      <c r="AO63">
        <v>2.8988540000000002E-3</v>
      </c>
      <c r="AP63">
        <v>2.8988540000000002E-3</v>
      </c>
      <c r="AQ63">
        <v>2.8988540000000002E-3</v>
      </c>
      <c r="AR63">
        <v>2.8988540000000002E-3</v>
      </c>
      <c r="AS63">
        <v>2.8988540000000002E-3</v>
      </c>
      <c r="AT63">
        <v>2.8988540000000002E-3</v>
      </c>
      <c r="AU63">
        <v>2.8988540000000002E-3</v>
      </c>
      <c r="AV63">
        <v>2.8988540000000002E-3</v>
      </c>
      <c r="AW63">
        <v>2.8988540000000002E-3</v>
      </c>
      <c r="AX63">
        <v>2.8988540000000002E-3</v>
      </c>
      <c r="AY63">
        <v>2.8988540000000002E-3</v>
      </c>
      <c r="AZ63">
        <v>2.8988540000000002E-3</v>
      </c>
      <c r="BA63">
        <v>2.8988540000000002E-3</v>
      </c>
      <c r="BB63">
        <v>2.8988540000000002E-3</v>
      </c>
      <c r="BC63">
        <v>2.8988540000000002E-3</v>
      </c>
      <c r="BD63">
        <f t="shared" si="4"/>
        <v>2.736293104892925E-3</v>
      </c>
      <c r="BE63">
        <f t="shared" si="5"/>
        <v>2.736293104892925E-3</v>
      </c>
      <c r="BF63">
        <f t="shared" si="10"/>
        <v>0.32832194723002156</v>
      </c>
      <c r="BG63">
        <f t="shared" si="11"/>
        <v>0.32832194723002156</v>
      </c>
      <c r="BH63">
        <f t="shared" si="16"/>
        <v>5.1216592670805937E-2</v>
      </c>
      <c r="BI63">
        <f t="shared" si="17"/>
        <v>5.1216592670805937E-2</v>
      </c>
      <c r="BJ63">
        <f t="shared" si="18"/>
        <v>0.12262281659794384</v>
      </c>
      <c r="BK63">
        <f t="shared" si="19"/>
        <v>0.12262281659794384</v>
      </c>
      <c r="BL63">
        <f t="shared" si="6"/>
        <v>4.4155238951070755E-3</v>
      </c>
      <c r="BM63">
        <f t="shared" si="7"/>
        <v>4.4155238951070755E-3</v>
      </c>
      <c r="BN63">
        <f t="shared" si="12"/>
        <v>0.29024740576997848</v>
      </c>
      <c r="BO63">
        <f t="shared" si="13"/>
        <v>0.29024740576997848</v>
      </c>
      <c r="BP63">
        <f t="shared" si="20"/>
        <v>3.7427665329194067E-2</v>
      </c>
      <c r="BQ63">
        <f t="shared" si="21"/>
        <v>3.7427665329194067E-2</v>
      </c>
      <c r="BR63">
        <f t="shared" si="22"/>
        <v>9.9012050402056156E-2</v>
      </c>
      <c r="BS63">
        <f t="shared" si="23"/>
        <v>9.9012050402056156E-2</v>
      </c>
      <c r="BT63">
        <f t="shared" si="8"/>
        <v>-1.6792307902141505E-3</v>
      </c>
      <c r="BU63">
        <f t="shared" si="9"/>
        <v>-1.6792307902141505E-3</v>
      </c>
      <c r="BV63">
        <f t="shared" si="14"/>
        <v>3.8074541460043076E-2</v>
      </c>
      <c r="BW63">
        <f t="shared" si="15"/>
        <v>3.8074541460043076E-2</v>
      </c>
      <c r="BX63">
        <f t="shared" si="24"/>
        <v>1.378892734161187E-2</v>
      </c>
      <c r="BY63">
        <f t="shared" si="25"/>
        <v>1.378892734161187E-2</v>
      </c>
      <c r="BZ63">
        <f t="shared" si="26"/>
        <v>2.3610766195887686E-2</v>
      </c>
      <c r="CA63">
        <f t="shared" si="27"/>
        <v>2.3610766195887686E-2</v>
      </c>
    </row>
    <row r="64" spans="1:79" x14ac:dyDescent="0.2">
      <c r="A64" t="s">
        <v>71</v>
      </c>
      <c r="B64" t="s">
        <v>65</v>
      </c>
      <c r="C64">
        <v>-2245.5473160000001</v>
      </c>
      <c r="D64">
        <v>9</v>
      </c>
      <c r="E64">
        <v>4509.0946309999999</v>
      </c>
      <c r="F64">
        <f t="shared" si="55"/>
        <v>62.638874000000214</v>
      </c>
      <c r="G64" s="1">
        <v>1.9700000000000001E-14</v>
      </c>
      <c r="H64">
        <v>0.20492812499999999</v>
      </c>
      <c r="I64">
        <v>0.20492812499999999</v>
      </c>
      <c r="J64">
        <v>1.3346255E-2</v>
      </c>
      <c r="K64">
        <v>1.3346255E-2</v>
      </c>
      <c r="L64">
        <v>0.10471209300000001</v>
      </c>
      <c r="M64">
        <v>0.10471209300000001</v>
      </c>
      <c r="N64">
        <v>0.63486816899999998</v>
      </c>
      <c r="O64">
        <v>0.63486816899999998</v>
      </c>
      <c r="P64">
        <v>0.86063367999999996</v>
      </c>
      <c r="Q64">
        <v>0.86063367999999996</v>
      </c>
      <c r="R64">
        <v>2.952037389</v>
      </c>
      <c r="S64">
        <v>2.952037389</v>
      </c>
      <c r="T64">
        <v>0.86015910600000001</v>
      </c>
      <c r="U64">
        <v>0.86015910600000001</v>
      </c>
      <c r="V64">
        <v>0.926759157</v>
      </c>
      <c r="W64">
        <v>0.926759157</v>
      </c>
      <c r="X64">
        <v>3.060367E-3</v>
      </c>
      <c r="Y64">
        <v>3.060367E-3</v>
      </c>
      <c r="Z64">
        <v>3.060367E-3</v>
      </c>
      <c r="AA64">
        <v>3.060367E-3</v>
      </c>
      <c r="AB64">
        <v>3.060367E-3</v>
      </c>
      <c r="AC64">
        <v>3.060367E-3</v>
      </c>
      <c r="AD64">
        <v>3.060367E-3</v>
      </c>
      <c r="AE64">
        <v>3.060367E-3</v>
      </c>
      <c r="AF64">
        <v>3.060367E-3</v>
      </c>
      <c r="AG64">
        <v>3.060367E-3</v>
      </c>
      <c r="AH64">
        <v>3.060367E-3</v>
      </c>
      <c r="AI64">
        <v>3.060367E-3</v>
      </c>
      <c r="AJ64">
        <v>3.060367E-3</v>
      </c>
      <c r="AK64">
        <v>3.060367E-3</v>
      </c>
      <c r="AL64">
        <v>3.060367E-3</v>
      </c>
      <c r="AM64">
        <v>3.060367E-3</v>
      </c>
      <c r="AN64">
        <v>3.060367E-3</v>
      </c>
      <c r="AO64">
        <v>3.060367E-3</v>
      </c>
      <c r="AP64">
        <v>3.060367E-3</v>
      </c>
      <c r="AQ64">
        <v>3.060367E-3</v>
      </c>
      <c r="AR64">
        <v>3.060367E-3</v>
      </c>
      <c r="AS64">
        <v>3.060367E-3</v>
      </c>
      <c r="AT64">
        <v>3.060367E-3</v>
      </c>
      <c r="AU64">
        <v>3.060367E-3</v>
      </c>
      <c r="AV64">
        <v>3.060367E-3</v>
      </c>
      <c r="AW64">
        <v>3.060367E-3</v>
      </c>
      <c r="AX64">
        <v>3.060367E-3</v>
      </c>
      <c r="AY64">
        <v>3.060367E-3</v>
      </c>
      <c r="AZ64">
        <v>3.060367E-3</v>
      </c>
      <c r="BA64">
        <v>3.060367E-3</v>
      </c>
      <c r="BB64">
        <v>3.060367E-3</v>
      </c>
      <c r="BC64">
        <v>3.060367E-3</v>
      </c>
      <c r="BD64">
        <f t="shared" si="4"/>
        <v>0.11013888827380573</v>
      </c>
      <c r="BE64">
        <f t="shared" si="5"/>
        <v>0.11013888827380573</v>
      </c>
      <c r="BF64">
        <f t="shared" si="10"/>
        <v>3.3770568661996027E-3</v>
      </c>
      <c r="BG64">
        <f t="shared" si="11"/>
        <v>3.3770568661996027E-3</v>
      </c>
      <c r="BH64">
        <f t="shared" si="16"/>
        <v>5.6292008926681569E-2</v>
      </c>
      <c r="BI64">
        <f t="shared" si="17"/>
        <v>5.6292008926681569E-2</v>
      </c>
      <c r="BJ64">
        <f t="shared" si="18"/>
        <v>0.32950053289924497</v>
      </c>
      <c r="BK64">
        <f t="shared" si="19"/>
        <v>0.32950053289924497</v>
      </c>
      <c r="BL64">
        <f t="shared" si="6"/>
        <v>9.478923672619427E-2</v>
      </c>
      <c r="BM64">
        <f t="shared" si="7"/>
        <v>9.478923672619427E-2</v>
      </c>
      <c r="BN64">
        <f t="shared" si="12"/>
        <v>9.9691981338003981E-3</v>
      </c>
      <c r="BO64">
        <f t="shared" si="13"/>
        <v>9.9691981338003981E-3</v>
      </c>
      <c r="BP64">
        <f t="shared" si="20"/>
        <v>4.8420084073318444E-2</v>
      </c>
      <c r="BQ64">
        <f t="shared" si="21"/>
        <v>4.8420084073318444E-2</v>
      </c>
      <c r="BR64">
        <f t="shared" si="22"/>
        <v>0.30536763610075501</v>
      </c>
      <c r="BS64">
        <f t="shared" si="23"/>
        <v>0.30536763610075501</v>
      </c>
      <c r="BT64">
        <f t="shared" si="8"/>
        <v>1.5349651547611462E-2</v>
      </c>
      <c r="BU64">
        <f t="shared" si="9"/>
        <v>1.5349651547611462E-2</v>
      </c>
      <c r="BV64">
        <f t="shared" si="14"/>
        <v>-6.592141267600795E-3</v>
      </c>
      <c r="BW64">
        <f t="shared" si="15"/>
        <v>-6.592141267600795E-3</v>
      </c>
      <c r="BX64">
        <f t="shared" si="24"/>
        <v>7.8719248533631256E-3</v>
      </c>
      <c r="BY64">
        <f t="shared" si="25"/>
        <v>7.8719248533631256E-3</v>
      </c>
      <c r="BZ64">
        <f t="shared" si="26"/>
        <v>2.4132896798489956E-2</v>
      </c>
      <c r="CA64">
        <f t="shared" si="27"/>
        <v>2.4132896798489956E-2</v>
      </c>
    </row>
    <row r="65" spans="1:79" x14ac:dyDescent="0.2">
      <c r="A65" t="s">
        <v>71</v>
      </c>
      <c r="B65" t="s">
        <v>66</v>
      </c>
      <c r="C65">
        <v>-2215.227879</v>
      </c>
      <c r="D65">
        <v>8</v>
      </c>
      <c r="E65">
        <v>4446.4557569999997</v>
      </c>
      <c r="F65">
        <f>E65-4446.455757</f>
        <v>0</v>
      </c>
      <c r="G65">
        <v>0.78736864100000004</v>
      </c>
      <c r="H65">
        <v>0.574052224</v>
      </c>
      <c r="I65">
        <v>0.574052224</v>
      </c>
      <c r="J65">
        <v>9.8961529999999995E-3</v>
      </c>
      <c r="K65">
        <v>9.8961529999999995E-3</v>
      </c>
      <c r="L65">
        <v>0.205860455</v>
      </c>
      <c r="M65">
        <v>0.205860455</v>
      </c>
      <c r="N65">
        <v>0.119404839</v>
      </c>
      <c r="O65">
        <v>0.119404839</v>
      </c>
      <c r="P65">
        <v>0.86671341999999996</v>
      </c>
      <c r="Q65">
        <v>0.86671341999999996</v>
      </c>
      <c r="R65">
        <v>0.86671341999999996</v>
      </c>
      <c r="S65">
        <v>0.86671341999999996</v>
      </c>
      <c r="T65">
        <v>0.86671341999999996</v>
      </c>
      <c r="U65">
        <v>0.86671341999999996</v>
      </c>
      <c r="V65">
        <v>0.86671341999999996</v>
      </c>
      <c r="W65">
        <v>0.86671341999999996</v>
      </c>
      <c r="X65">
        <v>1.1494682000000001E-2</v>
      </c>
      <c r="Y65">
        <v>0.19872102</v>
      </c>
      <c r="Z65">
        <v>1.1494682000000001E-2</v>
      </c>
      <c r="AA65">
        <v>0.19872102</v>
      </c>
      <c r="AB65">
        <v>3.0765829999999999E-3</v>
      </c>
      <c r="AC65">
        <v>3.0765829999999999E-3</v>
      </c>
      <c r="AD65">
        <v>3.0765829999999999E-3</v>
      </c>
      <c r="AE65">
        <v>3.0765829999999999E-3</v>
      </c>
      <c r="AF65">
        <v>1.1494682000000001E-2</v>
      </c>
      <c r="AG65">
        <v>0.19872102</v>
      </c>
      <c r="AH65">
        <v>1.1494682000000001E-2</v>
      </c>
      <c r="AI65">
        <v>0.19872102</v>
      </c>
      <c r="AJ65">
        <v>3.0765829999999999E-3</v>
      </c>
      <c r="AK65">
        <v>3.0765829999999999E-3</v>
      </c>
      <c r="AL65">
        <v>3.0765829999999999E-3</v>
      </c>
      <c r="AM65">
        <v>3.0765829999999999E-3</v>
      </c>
      <c r="AN65">
        <v>3.0765829999999999E-3</v>
      </c>
      <c r="AO65">
        <v>3.0765829999999999E-3</v>
      </c>
      <c r="AP65">
        <v>3.0765829999999999E-3</v>
      </c>
      <c r="AQ65">
        <v>3.0765829999999999E-3</v>
      </c>
      <c r="AR65">
        <v>3.0765829999999999E-3</v>
      </c>
      <c r="AS65">
        <v>3.0765829999999999E-3</v>
      </c>
      <c r="AT65">
        <v>3.0765829999999999E-3</v>
      </c>
      <c r="AU65">
        <v>3.0765829999999999E-3</v>
      </c>
      <c r="AV65">
        <v>3.0765829999999999E-3</v>
      </c>
      <c r="AW65">
        <v>3.0765829999999999E-3</v>
      </c>
      <c r="AX65">
        <v>3.0765829999999999E-3</v>
      </c>
      <c r="AY65">
        <v>3.0765829999999999E-3</v>
      </c>
      <c r="AZ65">
        <v>3.0765829999999999E-3</v>
      </c>
      <c r="BA65">
        <v>3.0765829999999999E-3</v>
      </c>
      <c r="BB65">
        <v>3.0765829999999999E-3</v>
      </c>
      <c r="BC65">
        <v>3.0765829999999999E-3</v>
      </c>
      <c r="BD65">
        <f t="shared" si="4"/>
        <v>0.30752027485825867</v>
      </c>
      <c r="BE65">
        <f t="shared" si="5"/>
        <v>0.30752027485825867</v>
      </c>
      <c r="BF65">
        <f t="shared" si="10"/>
        <v>5.3013777551350113E-3</v>
      </c>
      <c r="BG65">
        <f t="shared" si="11"/>
        <v>5.3013777551350113E-3</v>
      </c>
      <c r="BH65">
        <f t="shared" si="16"/>
        <v>0.11027962449640502</v>
      </c>
      <c r="BI65">
        <f t="shared" si="17"/>
        <v>0.11027962449640502</v>
      </c>
      <c r="BJ65">
        <f t="shared" si="18"/>
        <v>6.396527593399956E-2</v>
      </c>
      <c r="BK65">
        <f t="shared" si="19"/>
        <v>6.396527593399956E-2</v>
      </c>
      <c r="BL65">
        <f t="shared" si="6"/>
        <v>0.26653194914174133</v>
      </c>
      <c r="BM65">
        <f t="shared" si="7"/>
        <v>0.26653194914174133</v>
      </c>
      <c r="BN65">
        <f t="shared" si="12"/>
        <v>4.5947752448649883E-3</v>
      </c>
      <c r="BO65">
        <f t="shared" si="13"/>
        <v>4.5947752448649883E-3</v>
      </c>
      <c r="BP65">
        <f t="shared" si="20"/>
        <v>9.5580830503594977E-2</v>
      </c>
      <c r="BQ65">
        <f t="shared" si="21"/>
        <v>9.5580830503594977E-2</v>
      </c>
      <c r="BR65">
        <f t="shared" si="22"/>
        <v>5.5439563066000438E-2</v>
      </c>
      <c r="BS65">
        <f t="shared" si="23"/>
        <v>5.5439563066000438E-2</v>
      </c>
      <c r="BT65">
        <f t="shared" si="8"/>
        <v>4.0988325716517338E-2</v>
      </c>
      <c r="BU65">
        <f t="shared" si="9"/>
        <v>4.0988325716517338E-2</v>
      </c>
      <c r="BV65">
        <f t="shared" si="14"/>
        <v>7.0660251027002303E-4</v>
      </c>
      <c r="BW65">
        <f t="shared" si="15"/>
        <v>7.0660251027002303E-4</v>
      </c>
      <c r="BX65">
        <f t="shared" si="24"/>
        <v>1.4698793992810044E-2</v>
      </c>
      <c r="BY65">
        <f t="shared" si="25"/>
        <v>1.4698793992810044E-2</v>
      </c>
      <c r="BZ65">
        <f t="shared" si="26"/>
        <v>8.5257128679991218E-3</v>
      </c>
      <c r="CA65">
        <f t="shared" si="27"/>
        <v>8.5257128679991218E-3</v>
      </c>
    </row>
    <row r="66" spans="1:79" s="2" customFormat="1" x14ac:dyDescent="0.2">
      <c r="A66" s="2" t="s">
        <v>71</v>
      </c>
      <c r="B66" s="2" t="s">
        <v>67</v>
      </c>
      <c r="C66" s="2">
        <v>-2246.4147539999999</v>
      </c>
      <c r="D66" s="2">
        <v>6</v>
      </c>
      <c r="E66" s="2">
        <v>4504.8295079999998</v>
      </c>
      <c r="F66">
        <f t="shared" si="55"/>
        <v>58.373751000000084</v>
      </c>
      <c r="G66" s="3">
        <v>1.66E-13</v>
      </c>
      <c r="H66" s="2">
        <v>0.108731856</v>
      </c>
      <c r="I66" s="2">
        <v>0.108731856</v>
      </c>
      <c r="J66" s="2">
        <v>6.7445730000000002E-3</v>
      </c>
      <c r="K66" s="2">
        <v>6.7445730000000002E-3</v>
      </c>
      <c r="L66" s="2">
        <v>0.55897775299999997</v>
      </c>
      <c r="M66" s="2">
        <v>0.55897775299999997</v>
      </c>
      <c r="N66" s="2">
        <v>0.22084356199999999</v>
      </c>
      <c r="O66" s="2">
        <v>0.22084356199999999</v>
      </c>
      <c r="P66" s="2">
        <v>0.82514902899999998</v>
      </c>
      <c r="Q66" s="2">
        <v>0.82514902899999998</v>
      </c>
      <c r="R66" s="2">
        <v>0.82514902899999998</v>
      </c>
      <c r="S66" s="2">
        <v>0.82514902899999998</v>
      </c>
      <c r="T66" s="2">
        <v>0.82514902899999998</v>
      </c>
      <c r="U66" s="2">
        <v>0.82514902899999998</v>
      </c>
      <c r="V66" s="2">
        <v>0.82514902899999998</v>
      </c>
      <c r="W66" s="2">
        <v>0.82514902899999998</v>
      </c>
      <c r="X66" s="2">
        <v>2.4977620000000002E-3</v>
      </c>
      <c r="Y66" s="2">
        <v>2.4977620000000002E-3</v>
      </c>
      <c r="Z66" s="2">
        <v>2.4977620000000002E-3</v>
      </c>
      <c r="AA66" s="2">
        <v>2.4977620000000002E-3</v>
      </c>
      <c r="AB66" s="2">
        <v>2.4977620000000002E-3</v>
      </c>
      <c r="AC66" s="2">
        <v>2.4977620000000002E-3</v>
      </c>
      <c r="AD66" s="2">
        <v>2.4977620000000002E-3</v>
      </c>
      <c r="AE66" s="2">
        <v>2.4977620000000002E-3</v>
      </c>
      <c r="AF66" s="2">
        <v>2.4977620000000002E-3</v>
      </c>
      <c r="AG66" s="2">
        <v>2.4977620000000002E-3</v>
      </c>
      <c r="AH66" s="2">
        <v>2.4977620000000002E-3</v>
      </c>
      <c r="AI66" s="2">
        <v>2.4977620000000002E-3</v>
      </c>
      <c r="AJ66" s="2">
        <v>2.4977620000000002E-3</v>
      </c>
      <c r="AK66" s="2">
        <v>2.4977620000000002E-3</v>
      </c>
      <c r="AL66" s="2">
        <v>2.4977620000000002E-3</v>
      </c>
      <c r="AM66" s="2">
        <v>2.4977620000000002E-3</v>
      </c>
      <c r="AN66" s="2">
        <v>2.4977620000000002E-3</v>
      </c>
      <c r="AO66" s="2">
        <v>2.4977620000000002E-3</v>
      </c>
      <c r="AP66" s="2">
        <v>2.4977620000000002E-3</v>
      </c>
      <c r="AQ66" s="2">
        <v>2.4977620000000002E-3</v>
      </c>
      <c r="AR66" s="2">
        <v>2.4977620000000002E-3</v>
      </c>
      <c r="AS66" s="2">
        <v>2.4977620000000002E-3</v>
      </c>
      <c r="AT66" s="2">
        <v>2.4977620000000002E-3</v>
      </c>
      <c r="AU66" s="2">
        <v>2.4977620000000002E-3</v>
      </c>
      <c r="AV66" s="2">
        <v>2.4977620000000002E-3</v>
      </c>
      <c r="AW66" s="2">
        <v>2.4977620000000002E-3</v>
      </c>
      <c r="AX66" s="2">
        <v>2.4977620000000002E-3</v>
      </c>
      <c r="AY66" s="2">
        <v>2.4977620000000002E-3</v>
      </c>
      <c r="AZ66" s="2">
        <v>2.4977620000000002E-3</v>
      </c>
      <c r="BA66" s="2">
        <v>2.4977620000000002E-3</v>
      </c>
      <c r="BB66" s="2">
        <v>2.4977620000000002E-3</v>
      </c>
      <c r="BC66" s="2">
        <v>2.4977620000000002E-3</v>
      </c>
      <c r="BD66" s="2">
        <f t="shared" si="4"/>
        <v>5.9574234362425871E-2</v>
      </c>
      <c r="BE66" s="2">
        <f t="shared" si="5"/>
        <v>5.9574234362425871E-2</v>
      </c>
      <c r="BF66" s="2">
        <f t="shared" si="10"/>
        <v>3.6953546767056911E-3</v>
      </c>
      <c r="BG66" s="2">
        <f t="shared" si="11"/>
        <v>3.6953546767056911E-3</v>
      </c>
      <c r="BH66" s="2">
        <f t="shared" si="16"/>
        <v>0.30626417027779052</v>
      </c>
      <c r="BI66" s="2">
        <f t="shared" si="17"/>
        <v>0.30626417027779052</v>
      </c>
      <c r="BJ66" s="2">
        <f t="shared" si="18"/>
        <v>0.12100029010836463</v>
      </c>
      <c r="BK66" s="2">
        <f t="shared" si="19"/>
        <v>0.12100029010836463</v>
      </c>
      <c r="BL66" s="2">
        <f t="shared" si="6"/>
        <v>4.9157621637574138E-2</v>
      </c>
      <c r="BM66" s="2">
        <f t="shared" si="7"/>
        <v>4.9157621637574138E-2</v>
      </c>
      <c r="BN66" s="2">
        <f t="shared" si="12"/>
        <v>3.0492183232943095E-3</v>
      </c>
      <c r="BO66" s="2">
        <f t="shared" si="13"/>
        <v>3.0492183232943095E-3</v>
      </c>
      <c r="BP66" s="2">
        <f t="shared" si="20"/>
        <v>0.25271358272220951</v>
      </c>
      <c r="BQ66" s="2">
        <f t="shared" si="21"/>
        <v>0.25271358272220951</v>
      </c>
      <c r="BR66" s="2">
        <f t="shared" si="22"/>
        <v>9.9843271891635374E-2</v>
      </c>
      <c r="BS66" s="2">
        <f t="shared" si="23"/>
        <v>9.9843271891635374E-2</v>
      </c>
      <c r="BT66" s="2">
        <f t="shared" si="8"/>
        <v>1.0416612724851733E-2</v>
      </c>
      <c r="BU66" s="2">
        <f t="shared" si="9"/>
        <v>1.0416612724851733E-2</v>
      </c>
      <c r="BV66" s="2">
        <f t="shared" si="14"/>
        <v>6.461363534113816E-4</v>
      </c>
      <c r="BW66" s="2">
        <f t="shared" si="15"/>
        <v>6.461363534113816E-4</v>
      </c>
      <c r="BX66" s="2">
        <f t="shared" si="24"/>
        <v>5.3550587555581008E-2</v>
      </c>
      <c r="BY66" s="2">
        <f t="shared" si="25"/>
        <v>5.3550587555581008E-2</v>
      </c>
      <c r="BZ66" s="2">
        <f t="shared" si="26"/>
        <v>2.1157018216729259E-2</v>
      </c>
      <c r="CA66" s="2">
        <f t="shared" si="27"/>
        <v>2.1157018216729259E-2</v>
      </c>
    </row>
    <row r="67" spans="1:79" s="9" customFormat="1" x14ac:dyDescent="0.2">
      <c r="A67" s="9" t="s">
        <v>72</v>
      </c>
      <c r="B67" s="9" t="s">
        <v>53</v>
      </c>
      <c r="C67" s="9">
        <v>-2357.9100723532401</v>
      </c>
      <c r="D67" s="9">
        <v>4</v>
      </c>
      <c r="E67" s="9">
        <v>4723.8201447064903</v>
      </c>
      <c r="F67" s="9">
        <f t="shared" ref="F67:F81" si="56">E67-4613.3555363575</f>
        <v>110.46460834899062</v>
      </c>
      <c r="G67" s="13">
        <v>1.0188001374219101E-24</v>
      </c>
      <c r="H67" s="9">
        <v>0.28945748444027303</v>
      </c>
      <c r="I67" s="9">
        <v>0.28945748444027303</v>
      </c>
      <c r="J67" s="17" t="s">
        <v>102</v>
      </c>
      <c r="K67" s="17" t="s">
        <v>102</v>
      </c>
      <c r="L67" s="17" t="s">
        <v>102</v>
      </c>
      <c r="M67" s="17" t="s">
        <v>102</v>
      </c>
      <c r="N67" s="17" t="s">
        <v>102</v>
      </c>
      <c r="O67" s="17" t="s">
        <v>102</v>
      </c>
      <c r="P67" s="9">
        <v>0.94710313324851803</v>
      </c>
      <c r="Q67" s="9">
        <v>0.94710313324851803</v>
      </c>
      <c r="R67" s="17" t="s">
        <v>102</v>
      </c>
      <c r="S67" s="17" t="s">
        <v>102</v>
      </c>
      <c r="T67" s="17" t="s">
        <v>102</v>
      </c>
      <c r="U67" s="17" t="s">
        <v>102</v>
      </c>
      <c r="V67" s="17" t="s">
        <v>102</v>
      </c>
      <c r="W67" s="17" t="s">
        <v>102</v>
      </c>
      <c r="X67" s="9">
        <v>7.5154948192875303E-3</v>
      </c>
      <c r="Y67" s="9">
        <v>2.8033571669526799E-2</v>
      </c>
      <c r="Z67" s="17" t="s">
        <v>102</v>
      </c>
      <c r="AA67" s="17" t="s">
        <v>102</v>
      </c>
      <c r="AB67" s="17" t="s">
        <v>102</v>
      </c>
      <c r="AC67" s="17" t="s">
        <v>102</v>
      </c>
      <c r="AD67" s="17" t="s">
        <v>102</v>
      </c>
      <c r="AE67" s="17" t="s">
        <v>102</v>
      </c>
      <c r="AF67" s="17" t="s">
        <v>102</v>
      </c>
      <c r="AG67" s="17" t="s">
        <v>102</v>
      </c>
      <c r="AH67" s="17" t="s">
        <v>102</v>
      </c>
      <c r="AI67" s="17" t="s">
        <v>102</v>
      </c>
      <c r="AJ67" s="17" t="s">
        <v>102</v>
      </c>
      <c r="AK67" s="17" t="s">
        <v>102</v>
      </c>
      <c r="AL67" s="17" t="s">
        <v>102</v>
      </c>
      <c r="AM67" s="17" t="s">
        <v>102</v>
      </c>
      <c r="AN67" s="17" t="s">
        <v>102</v>
      </c>
      <c r="AO67" s="17" t="s">
        <v>102</v>
      </c>
      <c r="AP67" s="17" t="s">
        <v>102</v>
      </c>
      <c r="AQ67" s="17" t="s">
        <v>102</v>
      </c>
      <c r="AR67" s="17" t="s">
        <v>102</v>
      </c>
      <c r="AS67" s="17" t="s">
        <v>102</v>
      </c>
      <c r="AT67" s="17" t="s">
        <v>102</v>
      </c>
      <c r="AU67" s="17" t="s">
        <v>102</v>
      </c>
      <c r="AV67" s="17" t="s">
        <v>102</v>
      </c>
      <c r="AW67" s="17" t="s">
        <v>102</v>
      </c>
      <c r="AX67" s="17" t="s">
        <v>102</v>
      </c>
      <c r="AY67" s="17" t="s">
        <v>102</v>
      </c>
      <c r="AZ67" s="17" t="s">
        <v>102</v>
      </c>
      <c r="BA67" s="17" t="s">
        <v>102</v>
      </c>
      <c r="BB67" s="17" t="s">
        <v>102</v>
      </c>
      <c r="BC67" s="17" t="s">
        <v>102</v>
      </c>
      <c r="BD67" s="9">
        <f t="shared" si="4"/>
        <v>0.14866058171112204</v>
      </c>
      <c r="BE67" s="9">
        <f t="shared" si="5"/>
        <v>0.14866058171112204</v>
      </c>
      <c r="BF67" s="17" t="s">
        <v>102</v>
      </c>
      <c r="BG67" s="17" t="s">
        <v>102</v>
      </c>
      <c r="BH67" s="17" t="s">
        <v>102</v>
      </c>
      <c r="BI67" s="17" t="s">
        <v>102</v>
      </c>
      <c r="BJ67" s="17" t="s">
        <v>102</v>
      </c>
      <c r="BK67" s="17" t="s">
        <v>102</v>
      </c>
      <c r="BL67" s="9">
        <f t="shared" si="6"/>
        <v>0.14079690272915099</v>
      </c>
      <c r="BM67" s="9">
        <f t="shared" si="7"/>
        <v>0.14079690272915099</v>
      </c>
      <c r="BN67" s="17" t="s">
        <v>102</v>
      </c>
      <c r="BO67" s="17" t="s">
        <v>102</v>
      </c>
      <c r="BP67" s="17" t="s">
        <v>102</v>
      </c>
      <c r="BQ67" s="17" t="s">
        <v>102</v>
      </c>
      <c r="BR67" s="17" t="s">
        <v>102</v>
      </c>
      <c r="BS67" s="17" t="s">
        <v>102</v>
      </c>
      <c r="BT67" s="9">
        <f t="shared" si="8"/>
        <v>7.8636789819710451E-3</v>
      </c>
      <c r="BU67" s="9">
        <f t="shared" si="9"/>
        <v>7.8636789819710451E-3</v>
      </c>
      <c r="BV67" s="17" t="s">
        <v>102</v>
      </c>
      <c r="BW67" s="17" t="s">
        <v>102</v>
      </c>
      <c r="BX67" s="17" t="s">
        <v>102</v>
      </c>
      <c r="BY67" s="17" t="s">
        <v>102</v>
      </c>
      <c r="BZ67" s="17" t="s">
        <v>102</v>
      </c>
      <c r="CA67" s="17" t="s">
        <v>102</v>
      </c>
    </row>
    <row r="68" spans="1:79" x14ac:dyDescent="0.2">
      <c r="A68" t="s">
        <v>72</v>
      </c>
      <c r="B68" t="s">
        <v>54</v>
      </c>
      <c r="C68">
        <v>-2357.7393112422101</v>
      </c>
      <c r="D68">
        <v>6</v>
      </c>
      <c r="E68">
        <v>4727.4786224844102</v>
      </c>
      <c r="F68">
        <f t="shared" si="56"/>
        <v>114.12308612691049</v>
      </c>
      <c r="G68" s="1">
        <v>1.63553800135642E-25</v>
      </c>
      <c r="H68">
        <v>0.28193124191973101</v>
      </c>
      <c r="I68">
        <v>0.31822541151648498</v>
      </c>
      <c r="J68" s="16" t="s">
        <v>102</v>
      </c>
      <c r="K68" s="16" t="s">
        <v>102</v>
      </c>
      <c r="L68" s="16" t="s">
        <v>102</v>
      </c>
      <c r="M68" s="16" t="s">
        <v>102</v>
      </c>
      <c r="N68" s="16" t="s">
        <v>102</v>
      </c>
      <c r="O68" s="16" t="s">
        <v>102</v>
      </c>
      <c r="P68">
        <v>0.94195957404894404</v>
      </c>
      <c r="Q68">
        <v>0.96366347318171297</v>
      </c>
      <c r="R68" s="16" t="s">
        <v>102</v>
      </c>
      <c r="S68" s="16" t="s">
        <v>102</v>
      </c>
      <c r="T68" s="16" t="s">
        <v>102</v>
      </c>
      <c r="U68" s="16" t="s">
        <v>102</v>
      </c>
      <c r="V68" s="16" t="s">
        <v>102</v>
      </c>
      <c r="W68" s="16" t="s">
        <v>102</v>
      </c>
      <c r="X68">
        <v>7.9596899874102307E-3</v>
      </c>
      <c r="Y68">
        <v>2.6068796670445E-2</v>
      </c>
      <c r="Z68" s="16" t="s">
        <v>102</v>
      </c>
      <c r="AA68" s="16" t="s">
        <v>102</v>
      </c>
      <c r="AB68" s="16" t="s">
        <v>102</v>
      </c>
      <c r="AC68" s="16" t="s">
        <v>102</v>
      </c>
      <c r="AD68" s="16" t="s">
        <v>102</v>
      </c>
      <c r="AE68" s="16" t="s">
        <v>102</v>
      </c>
      <c r="AF68" s="16" t="s">
        <v>102</v>
      </c>
      <c r="AG68" s="16" t="s">
        <v>102</v>
      </c>
      <c r="AH68" s="16" t="s">
        <v>102</v>
      </c>
      <c r="AI68" s="16" t="s">
        <v>102</v>
      </c>
      <c r="AJ68" s="16" t="s">
        <v>102</v>
      </c>
      <c r="AK68" s="16" t="s">
        <v>102</v>
      </c>
      <c r="AL68" s="16" t="s">
        <v>102</v>
      </c>
      <c r="AM68" s="16" t="s">
        <v>102</v>
      </c>
      <c r="AN68" s="16" t="s">
        <v>102</v>
      </c>
      <c r="AO68" s="16" t="s">
        <v>102</v>
      </c>
      <c r="AP68" s="16" t="s">
        <v>102</v>
      </c>
      <c r="AQ68" s="16" t="s">
        <v>102</v>
      </c>
      <c r="AR68" s="16" t="s">
        <v>102</v>
      </c>
      <c r="AS68" s="16" t="s">
        <v>102</v>
      </c>
      <c r="AT68" s="16" t="s">
        <v>102</v>
      </c>
      <c r="AU68" s="16" t="s">
        <v>102</v>
      </c>
      <c r="AV68" s="16" t="s">
        <v>102</v>
      </c>
      <c r="AW68" s="16" t="s">
        <v>102</v>
      </c>
      <c r="AX68" s="16" t="s">
        <v>102</v>
      </c>
      <c r="AY68" s="16" t="s">
        <v>102</v>
      </c>
      <c r="AZ68" s="16" t="s">
        <v>102</v>
      </c>
      <c r="BA68" s="16" t="s">
        <v>102</v>
      </c>
      <c r="BB68" s="16" t="s">
        <v>102</v>
      </c>
      <c r="BC68" s="16" t="s">
        <v>102</v>
      </c>
      <c r="BD68">
        <f t="shared" si="4"/>
        <v>0.14517873888173191</v>
      </c>
      <c r="BE68">
        <f t="shared" si="5"/>
        <v>0.16205700002193663</v>
      </c>
      <c r="BF68" s="16" t="s">
        <v>102</v>
      </c>
      <c r="BG68" s="16" t="s">
        <v>102</v>
      </c>
      <c r="BH68" s="16" t="s">
        <v>102</v>
      </c>
      <c r="BI68" s="16" t="s">
        <v>102</v>
      </c>
      <c r="BJ68" s="16" t="s">
        <v>102</v>
      </c>
      <c r="BK68" s="16" t="s">
        <v>102</v>
      </c>
      <c r="BL68">
        <f t="shared" si="6"/>
        <v>0.13675250303799907</v>
      </c>
      <c r="BM68">
        <f t="shared" si="7"/>
        <v>0.15616841149454838</v>
      </c>
      <c r="BN68" s="16" t="s">
        <v>102</v>
      </c>
      <c r="BO68" s="16" t="s">
        <v>102</v>
      </c>
      <c r="BP68" s="16" t="s">
        <v>102</v>
      </c>
      <c r="BQ68" s="16" t="s">
        <v>102</v>
      </c>
      <c r="BR68" s="16" t="s">
        <v>102</v>
      </c>
      <c r="BS68" s="16" t="s">
        <v>102</v>
      </c>
      <c r="BT68">
        <f t="shared" si="8"/>
        <v>8.4262358437328377E-3</v>
      </c>
      <c r="BU68">
        <f t="shared" si="9"/>
        <v>5.8885885273882443E-3</v>
      </c>
      <c r="BV68" s="16" t="s">
        <v>102</v>
      </c>
      <c r="BW68" s="16" t="s">
        <v>102</v>
      </c>
      <c r="BX68" s="16" t="s">
        <v>102</v>
      </c>
      <c r="BY68" s="16" t="s">
        <v>102</v>
      </c>
      <c r="BZ68" s="16" t="s">
        <v>102</v>
      </c>
      <c r="CA68" s="16" t="s">
        <v>102</v>
      </c>
    </row>
    <row r="69" spans="1:79" x14ac:dyDescent="0.2">
      <c r="A69" t="s">
        <v>72</v>
      </c>
      <c r="B69" t="s">
        <v>55</v>
      </c>
      <c r="C69">
        <v>-2334.6834007780799</v>
      </c>
      <c r="D69">
        <v>5</v>
      </c>
      <c r="E69">
        <v>4679.3668015561598</v>
      </c>
      <c r="F69">
        <f t="shared" si="56"/>
        <v>66.011265198660112</v>
      </c>
      <c r="G69" s="1">
        <v>4.5815223660501103E-15</v>
      </c>
      <c r="H69">
        <v>7.6585175547571799E-2</v>
      </c>
      <c r="I69">
        <v>7.6585175547571799E-2</v>
      </c>
      <c r="J69">
        <v>0.50674031387709195</v>
      </c>
      <c r="K69">
        <v>0.50674031387709195</v>
      </c>
      <c r="L69" s="16" t="s">
        <v>102</v>
      </c>
      <c r="M69" s="16" t="s">
        <v>102</v>
      </c>
      <c r="N69" s="16" t="s">
        <v>102</v>
      </c>
      <c r="O69" s="16" t="s">
        <v>102</v>
      </c>
      <c r="P69">
        <v>1.00464190152733</v>
      </c>
      <c r="Q69">
        <v>1.00464190152733</v>
      </c>
      <c r="R69">
        <v>0.948529009945968</v>
      </c>
      <c r="S69">
        <v>0.948529009945968</v>
      </c>
      <c r="T69" s="16" t="s">
        <v>102</v>
      </c>
      <c r="U69" s="16" t="s">
        <v>102</v>
      </c>
      <c r="V69" s="16" t="s">
        <v>102</v>
      </c>
      <c r="W69" s="16" t="s">
        <v>102</v>
      </c>
      <c r="X69">
        <v>9.7202984176096505E-3</v>
      </c>
      <c r="Y69">
        <v>9.7202984176096505E-3</v>
      </c>
      <c r="Z69">
        <v>9.7202984176096505E-3</v>
      </c>
      <c r="AA69">
        <v>9.7202984176096505E-3</v>
      </c>
      <c r="AB69">
        <v>9.7202984176096505E-3</v>
      </c>
      <c r="AC69">
        <v>9.7202984176096505E-3</v>
      </c>
      <c r="AD69">
        <v>9.7202984176096505E-3</v>
      </c>
      <c r="AE69">
        <v>9.7202984176096505E-3</v>
      </c>
      <c r="AF69" s="16" t="s">
        <v>102</v>
      </c>
      <c r="AG69" s="16" t="s">
        <v>102</v>
      </c>
      <c r="AH69" s="16" t="s">
        <v>102</v>
      </c>
      <c r="AI69" s="16" t="s">
        <v>102</v>
      </c>
      <c r="AJ69" s="16" t="s">
        <v>102</v>
      </c>
      <c r="AK69" s="16" t="s">
        <v>102</v>
      </c>
      <c r="AL69" s="16" t="s">
        <v>102</v>
      </c>
      <c r="AM69" s="16" t="s">
        <v>102</v>
      </c>
      <c r="AN69" s="16" t="s">
        <v>102</v>
      </c>
      <c r="AO69" s="16" t="s">
        <v>102</v>
      </c>
      <c r="AP69" s="16" t="s">
        <v>102</v>
      </c>
      <c r="AQ69" s="16" t="s">
        <v>102</v>
      </c>
      <c r="AR69" s="16" t="s">
        <v>102</v>
      </c>
      <c r="AS69" s="16" t="s">
        <v>102</v>
      </c>
      <c r="AT69" s="16" t="s">
        <v>102</v>
      </c>
      <c r="AU69" s="16" t="s">
        <v>102</v>
      </c>
      <c r="AV69" s="16" t="s">
        <v>102</v>
      </c>
      <c r="AW69" s="16" t="s">
        <v>102</v>
      </c>
      <c r="AX69" s="16" t="s">
        <v>102</v>
      </c>
      <c r="AY69" s="16" t="s">
        <v>102</v>
      </c>
      <c r="AZ69" s="16" t="s">
        <v>102</v>
      </c>
      <c r="BA69" s="16" t="s">
        <v>102</v>
      </c>
      <c r="BB69" s="16" t="s">
        <v>102</v>
      </c>
      <c r="BC69" s="16" t="s">
        <v>102</v>
      </c>
      <c r="BD69">
        <f t="shared" si="4"/>
        <v>3.8203918360292584E-2</v>
      </c>
      <c r="BE69">
        <f t="shared" si="5"/>
        <v>3.8203918360292584E-2</v>
      </c>
      <c r="BF69">
        <f t="shared" si="10"/>
        <v>0.26006300716618208</v>
      </c>
      <c r="BG69">
        <f t="shared" si="11"/>
        <v>0.26006300716618208</v>
      </c>
      <c r="BH69" s="16" t="s">
        <v>102</v>
      </c>
      <c r="BI69" s="16" t="s">
        <v>102</v>
      </c>
      <c r="BJ69" s="16" t="s">
        <v>102</v>
      </c>
      <c r="BK69" s="16" t="s">
        <v>102</v>
      </c>
      <c r="BL69">
        <f t="shared" si="6"/>
        <v>3.8381257187279215E-2</v>
      </c>
      <c r="BM69">
        <f t="shared" si="7"/>
        <v>3.8381257187279215E-2</v>
      </c>
      <c r="BN69">
        <f t="shared" si="12"/>
        <v>0.24667730671090987</v>
      </c>
      <c r="BO69">
        <f t="shared" si="13"/>
        <v>0.24667730671090987</v>
      </c>
      <c r="BP69" s="16" t="s">
        <v>102</v>
      </c>
      <c r="BQ69" s="16" t="s">
        <v>102</v>
      </c>
      <c r="BR69" s="16" t="s">
        <v>102</v>
      </c>
      <c r="BS69" s="16" t="s">
        <v>102</v>
      </c>
      <c r="BT69">
        <f t="shared" si="8"/>
        <v>-1.7733882698663106E-4</v>
      </c>
      <c r="BU69">
        <f t="shared" si="9"/>
        <v>-1.7733882698663106E-4</v>
      </c>
      <c r="BV69">
        <f t="shared" si="14"/>
        <v>1.3385700455272209E-2</v>
      </c>
      <c r="BW69">
        <f t="shared" si="15"/>
        <v>1.3385700455272209E-2</v>
      </c>
      <c r="BX69" s="16" t="s">
        <v>102</v>
      </c>
      <c r="BY69" s="16" t="s">
        <v>102</v>
      </c>
      <c r="BZ69" s="16" t="s">
        <v>102</v>
      </c>
      <c r="CA69" s="16" t="s">
        <v>102</v>
      </c>
    </row>
    <row r="70" spans="1:79" x14ac:dyDescent="0.2">
      <c r="A70" t="s">
        <v>72</v>
      </c>
      <c r="B70" t="s">
        <v>56</v>
      </c>
      <c r="C70">
        <v>-2312.63936856388</v>
      </c>
      <c r="D70">
        <v>13</v>
      </c>
      <c r="E70">
        <v>4651.27873712776</v>
      </c>
      <c r="F70">
        <f t="shared" si="56"/>
        <v>37.923200770260337</v>
      </c>
      <c r="G70" s="1">
        <v>5.7577858137254903E-9</v>
      </c>
      <c r="H70">
        <v>7.9316345865013904E-2</v>
      </c>
      <c r="I70">
        <v>8.3645914914585395E-2</v>
      </c>
      <c r="J70">
        <v>0.52178763413186402</v>
      </c>
      <c r="K70">
        <v>0.56343514035910702</v>
      </c>
      <c r="L70" s="16" t="s">
        <v>102</v>
      </c>
      <c r="M70" s="16" t="s">
        <v>102</v>
      </c>
      <c r="N70" s="16" t="s">
        <v>102</v>
      </c>
      <c r="O70" s="16" t="s">
        <v>102</v>
      </c>
      <c r="P70">
        <v>1.02463349696825</v>
      </c>
      <c r="Q70">
        <v>0.71030743391324003</v>
      </c>
      <c r="R70">
        <v>0.93476191596660696</v>
      </c>
      <c r="S70">
        <v>0.99208636644098902</v>
      </c>
      <c r="T70" s="16" t="s">
        <v>102</v>
      </c>
      <c r="U70" s="16" t="s">
        <v>102</v>
      </c>
      <c r="V70" s="16" t="s">
        <v>102</v>
      </c>
      <c r="W70" s="16" t="s">
        <v>102</v>
      </c>
      <c r="X70">
        <v>1.5858330466828701E-3</v>
      </c>
      <c r="Y70">
        <v>1.94318431420894E-2</v>
      </c>
      <c r="Z70">
        <v>1.34870900102977E-2</v>
      </c>
      <c r="AA70">
        <v>3.2979892479918303E-2</v>
      </c>
      <c r="AB70">
        <v>1.54043787731107E-2</v>
      </c>
      <c r="AC70">
        <v>1.54043787731107E-2</v>
      </c>
      <c r="AD70">
        <v>1.54043787731107E-2</v>
      </c>
      <c r="AE70">
        <v>1.54043787731107E-2</v>
      </c>
      <c r="AF70" s="16" t="s">
        <v>102</v>
      </c>
      <c r="AG70" s="16" t="s">
        <v>102</v>
      </c>
      <c r="AH70" s="16" t="s">
        <v>102</v>
      </c>
      <c r="AI70" s="16" t="s">
        <v>102</v>
      </c>
      <c r="AJ70" s="16" t="s">
        <v>102</v>
      </c>
      <c r="AK70" s="16" t="s">
        <v>102</v>
      </c>
      <c r="AL70" s="16" t="s">
        <v>102</v>
      </c>
      <c r="AM70" s="16" t="s">
        <v>102</v>
      </c>
      <c r="AN70" s="16" t="s">
        <v>102</v>
      </c>
      <c r="AO70" s="16" t="s">
        <v>102</v>
      </c>
      <c r="AP70" s="16" t="s">
        <v>102</v>
      </c>
      <c r="AQ70" s="16" t="s">
        <v>102</v>
      </c>
      <c r="AR70" s="16" t="s">
        <v>102</v>
      </c>
      <c r="AS70" s="16" t="s">
        <v>102</v>
      </c>
      <c r="AT70" s="16" t="s">
        <v>102</v>
      </c>
      <c r="AU70" s="16" t="s">
        <v>102</v>
      </c>
      <c r="AV70" s="16" t="s">
        <v>102</v>
      </c>
      <c r="AW70" s="16" t="s">
        <v>102</v>
      </c>
      <c r="AX70" s="16" t="s">
        <v>102</v>
      </c>
      <c r="AY70" s="16" t="s">
        <v>102</v>
      </c>
      <c r="AZ70" s="16" t="s">
        <v>102</v>
      </c>
      <c r="BA70" s="16" t="s">
        <v>102</v>
      </c>
      <c r="BB70" s="16" t="s">
        <v>102</v>
      </c>
      <c r="BC70" s="16" t="s">
        <v>102</v>
      </c>
      <c r="BD70">
        <f t="shared" si="4"/>
        <v>3.9175656228045565E-2</v>
      </c>
      <c r="BE70">
        <f t="shared" si="5"/>
        <v>4.8906946935967394E-2</v>
      </c>
      <c r="BF70">
        <f t="shared" si="10"/>
        <v>0.26969087505073147</v>
      </c>
      <c r="BG70">
        <f t="shared" si="11"/>
        <v>0.28283670319260601</v>
      </c>
      <c r="BH70" s="16" t="s">
        <v>102</v>
      </c>
      <c r="BI70" s="16" t="s">
        <v>102</v>
      </c>
      <c r="BJ70" s="16" t="s">
        <v>102</v>
      </c>
      <c r="BK70" s="16" t="s">
        <v>102</v>
      </c>
      <c r="BL70">
        <f t="shared" si="6"/>
        <v>4.0140689636968326E-2</v>
      </c>
      <c r="BM70">
        <f t="shared" si="7"/>
        <v>3.4738967978618002E-2</v>
      </c>
      <c r="BN70">
        <f t="shared" si="12"/>
        <v>0.25209675908113255</v>
      </c>
      <c r="BO70">
        <f t="shared" si="13"/>
        <v>0.28059843716650101</v>
      </c>
      <c r="BP70" s="16" t="s">
        <v>102</v>
      </c>
      <c r="BQ70" s="16" t="s">
        <v>102</v>
      </c>
      <c r="BR70" s="16" t="s">
        <v>102</v>
      </c>
      <c r="BS70" s="16" t="s">
        <v>102</v>
      </c>
      <c r="BT70">
        <f t="shared" si="8"/>
        <v>-9.6503340892276079E-4</v>
      </c>
      <c r="BU70">
        <f t="shared" si="9"/>
        <v>1.4167978957349392E-2</v>
      </c>
      <c r="BV70">
        <f t="shared" si="14"/>
        <v>1.7594115969598922E-2</v>
      </c>
      <c r="BW70">
        <f t="shared" si="15"/>
        <v>2.2382660261049958E-3</v>
      </c>
      <c r="BX70" s="16" t="s">
        <v>102</v>
      </c>
      <c r="BY70" s="16" t="s">
        <v>102</v>
      </c>
      <c r="BZ70" s="16" t="s">
        <v>102</v>
      </c>
      <c r="CA70" s="16" t="s">
        <v>102</v>
      </c>
    </row>
    <row r="71" spans="1:79" x14ac:dyDescent="0.2">
      <c r="A71" t="s">
        <v>72</v>
      </c>
      <c r="B71" t="s">
        <v>57</v>
      </c>
      <c r="C71">
        <v>-2311.76755768261</v>
      </c>
      <c r="D71">
        <v>10</v>
      </c>
      <c r="E71">
        <v>4643.53511536522</v>
      </c>
      <c r="F71">
        <f t="shared" si="56"/>
        <v>30.179579007720349</v>
      </c>
      <c r="G71" s="1">
        <v>2.76542322606995E-7</v>
      </c>
      <c r="H71">
        <v>8.0625193420668401E-2</v>
      </c>
      <c r="I71">
        <v>0.57241063631183298</v>
      </c>
      <c r="J71">
        <v>0.53732294733189301</v>
      </c>
      <c r="K71">
        <v>9.9259477934249093E-2</v>
      </c>
      <c r="L71" s="16" t="s">
        <v>102</v>
      </c>
      <c r="M71" s="16" t="s">
        <v>102</v>
      </c>
      <c r="N71" s="16" t="s">
        <v>102</v>
      </c>
      <c r="O71" s="16" t="s">
        <v>102</v>
      </c>
      <c r="P71">
        <v>0.95084692782825497</v>
      </c>
      <c r="Q71">
        <v>0.95084692782825497</v>
      </c>
      <c r="R71">
        <v>0.95084692782825497</v>
      </c>
      <c r="S71">
        <v>0.95084692782825497</v>
      </c>
      <c r="T71" s="16" t="s">
        <v>102</v>
      </c>
      <c r="U71" s="16" t="s">
        <v>102</v>
      </c>
      <c r="V71" s="16" t="s">
        <v>102</v>
      </c>
      <c r="W71" s="16" t="s">
        <v>102</v>
      </c>
      <c r="X71" s="1">
        <v>3.9526272248231297E-5</v>
      </c>
      <c r="Y71">
        <v>4.6430520515355796E-3</v>
      </c>
      <c r="Z71">
        <v>1.5343850447890399E-2</v>
      </c>
      <c r="AA71">
        <v>5.7013822400194501E-2</v>
      </c>
      <c r="AB71">
        <v>2.04139469362551E-2</v>
      </c>
      <c r="AC71">
        <v>2.04139469362551E-2</v>
      </c>
      <c r="AD71">
        <v>2.04139469362551E-2</v>
      </c>
      <c r="AE71">
        <v>2.04139469362551E-2</v>
      </c>
      <c r="AF71" s="16" t="s">
        <v>102</v>
      </c>
      <c r="AG71" s="16" t="s">
        <v>102</v>
      </c>
      <c r="AH71" s="16" t="s">
        <v>102</v>
      </c>
      <c r="AI71" s="16" t="s">
        <v>102</v>
      </c>
      <c r="AJ71" s="16" t="s">
        <v>102</v>
      </c>
      <c r="AK71" s="16" t="s">
        <v>102</v>
      </c>
      <c r="AL71" s="16" t="s">
        <v>102</v>
      </c>
      <c r="AM71" s="16" t="s">
        <v>102</v>
      </c>
      <c r="AN71" s="16" t="s">
        <v>102</v>
      </c>
      <c r="AO71" s="16" t="s">
        <v>102</v>
      </c>
      <c r="AP71" s="16" t="s">
        <v>102</v>
      </c>
      <c r="AQ71" s="16" t="s">
        <v>102</v>
      </c>
      <c r="AR71" s="16" t="s">
        <v>102</v>
      </c>
      <c r="AS71" s="16" t="s">
        <v>102</v>
      </c>
      <c r="AT71" s="16" t="s">
        <v>102</v>
      </c>
      <c r="AU71" s="16" t="s">
        <v>102</v>
      </c>
      <c r="AV71" s="16" t="s">
        <v>102</v>
      </c>
      <c r="AW71" s="16" t="s">
        <v>102</v>
      </c>
      <c r="AX71" s="16" t="s">
        <v>102</v>
      </c>
      <c r="AY71" s="16" t="s">
        <v>102</v>
      </c>
      <c r="AZ71" s="16" t="s">
        <v>102</v>
      </c>
      <c r="BA71" s="16" t="s">
        <v>102</v>
      </c>
      <c r="BB71" s="16" t="s">
        <v>102</v>
      </c>
      <c r="BC71" s="16" t="s">
        <v>102</v>
      </c>
      <c r="BD71">
        <f t="shared" si="4"/>
        <v>4.1328303246438172E-2</v>
      </c>
      <c r="BE71">
        <f t="shared" si="5"/>
        <v>0.29341647883622463</v>
      </c>
      <c r="BF71">
        <f t="shared" si="10"/>
        <v>0.27543060384038331</v>
      </c>
      <c r="BG71">
        <f t="shared" si="11"/>
        <v>5.0880197989058996E-2</v>
      </c>
      <c r="BH71" s="16" t="s">
        <v>102</v>
      </c>
      <c r="BI71" s="16" t="s">
        <v>102</v>
      </c>
      <c r="BJ71" s="16" t="s">
        <v>102</v>
      </c>
      <c r="BK71" s="16" t="s">
        <v>102</v>
      </c>
      <c r="BL71">
        <f t="shared" si="6"/>
        <v>3.9296890174230235E-2</v>
      </c>
      <c r="BM71">
        <f t="shared" si="7"/>
        <v>0.27899415747560835</v>
      </c>
      <c r="BN71">
        <f t="shared" si="12"/>
        <v>0.26189234349150969</v>
      </c>
      <c r="BO71">
        <f t="shared" si="13"/>
        <v>4.8379279945190104E-2</v>
      </c>
      <c r="BP71" s="16" t="s">
        <v>102</v>
      </c>
      <c r="BQ71" s="16" t="s">
        <v>102</v>
      </c>
      <c r="BR71" s="16" t="s">
        <v>102</v>
      </c>
      <c r="BS71" s="16" t="s">
        <v>102</v>
      </c>
      <c r="BT71">
        <f t="shared" si="8"/>
        <v>2.0314130722079368E-3</v>
      </c>
      <c r="BU71">
        <f t="shared" si="9"/>
        <v>1.4422321360616275E-2</v>
      </c>
      <c r="BV71">
        <f t="shared" si="14"/>
        <v>1.3538260348873621E-2</v>
      </c>
      <c r="BW71">
        <f t="shared" si="15"/>
        <v>2.5009180438688924E-3</v>
      </c>
      <c r="BX71" s="16" t="s">
        <v>102</v>
      </c>
      <c r="BY71" s="16" t="s">
        <v>102</v>
      </c>
      <c r="BZ71" s="16" t="s">
        <v>102</v>
      </c>
      <c r="CA71" s="16" t="s">
        <v>102</v>
      </c>
    </row>
    <row r="72" spans="1:79" x14ac:dyDescent="0.2">
      <c r="A72" t="s">
        <v>72</v>
      </c>
      <c r="B72" t="s">
        <v>58</v>
      </c>
      <c r="C72">
        <v>-2313.4944441952798</v>
      </c>
      <c r="D72">
        <v>11</v>
      </c>
      <c r="E72">
        <v>4648.9888883905696</v>
      </c>
      <c r="F72">
        <f t="shared" si="56"/>
        <v>35.633352033069968</v>
      </c>
      <c r="G72" s="1">
        <v>1.8092135879457899E-8</v>
      </c>
      <c r="H72">
        <v>7.2671806413311293E-2</v>
      </c>
      <c r="I72">
        <v>0.100606215451428</v>
      </c>
      <c r="J72">
        <v>0.54854480459899302</v>
      </c>
      <c r="K72">
        <v>0.45108348870700699</v>
      </c>
      <c r="L72" s="16" t="s">
        <v>102</v>
      </c>
      <c r="M72" s="16" t="s">
        <v>102</v>
      </c>
      <c r="N72" s="16" t="s">
        <v>102</v>
      </c>
      <c r="O72" s="16" t="s">
        <v>102</v>
      </c>
      <c r="P72">
        <v>0.82992045994815999</v>
      </c>
      <c r="Q72">
        <v>2.9395581331129699</v>
      </c>
      <c r="R72">
        <v>0.95462158230222205</v>
      </c>
      <c r="S72">
        <v>0.91785102326935897</v>
      </c>
      <c r="T72" s="16" t="s">
        <v>102</v>
      </c>
      <c r="U72" s="16" t="s">
        <v>102</v>
      </c>
      <c r="V72" s="16" t="s">
        <v>102</v>
      </c>
      <c r="W72" s="16" t="s">
        <v>102</v>
      </c>
      <c r="X72">
        <v>9.1608278564408695E-3</v>
      </c>
      <c r="Y72">
        <v>2.3908651669859799E-2</v>
      </c>
      <c r="Z72">
        <v>9.1608278564408695E-3</v>
      </c>
      <c r="AA72">
        <v>2.3908651669859799E-2</v>
      </c>
      <c r="AB72">
        <v>1.5531640388215801E-2</v>
      </c>
      <c r="AC72">
        <v>1.5531640388215801E-2</v>
      </c>
      <c r="AD72">
        <v>1.5531640388215801E-2</v>
      </c>
      <c r="AE72">
        <v>1.5531640388215801E-2</v>
      </c>
      <c r="AF72" s="16" t="s">
        <v>102</v>
      </c>
      <c r="AG72" s="16" t="s">
        <v>102</v>
      </c>
      <c r="AH72" s="16" t="s">
        <v>102</v>
      </c>
      <c r="AI72" s="16" t="s">
        <v>102</v>
      </c>
      <c r="AJ72" s="16" t="s">
        <v>102</v>
      </c>
      <c r="AK72" s="16" t="s">
        <v>102</v>
      </c>
      <c r="AL72" s="16" t="s">
        <v>102</v>
      </c>
      <c r="AM72" s="16" t="s">
        <v>102</v>
      </c>
      <c r="AN72" s="16" t="s">
        <v>102</v>
      </c>
      <c r="AO72" s="16" t="s">
        <v>102</v>
      </c>
      <c r="AP72" s="16" t="s">
        <v>102</v>
      </c>
      <c r="AQ72" s="16" t="s">
        <v>102</v>
      </c>
      <c r="AR72" s="16" t="s">
        <v>102</v>
      </c>
      <c r="AS72" s="16" t="s">
        <v>102</v>
      </c>
      <c r="AT72" s="16" t="s">
        <v>102</v>
      </c>
      <c r="AU72" s="16" t="s">
        <v>102</v>
      </c>
      <c r="AV72" s="16" t="s">
        <v>102</v>
      </c>
      <c r="AW72" s="16" t="s">
        <v>102</v>
      </c>
      <c r="AX72" s="16" t="s">
        <v>102</v>
      </c>
      <c r="AY72" s="16" t="s">
        <v>102</v>
      </c>
      <c r="AZ72" s="16" t="s">
        <v>102</v>
      </c>
      <c r="BA72" s="16" t="s">
        <v>102</v>
      </c>
      <c r="BB72" s="16" t="s">
        <v>102</v>
      </c>
      <c r="BC72" s="16" t="s">
        <v>102</v>
      </c>
      <c r="BD72">
        <f t="shared" ref="BD72:BD81" si="57">H72/(1+P72)</f>
        <v>3.9713095734975293E-2</v>
      </c>
      <c r="BE72">
        <f t="shared" ref="BE72:BE81" si="58">I72/(1+Q72)</f>
        <v>2.553743644643993E-2</v>
      </c>
      <c r="BF72">
        <f t="shared" ref="BF72:BF81" si="59">J72/(1+R72)</f>
        <v>0.2806398995926862</v>
      </c>
      <c r="BG72">
        <f t="shared" ref="BG72:BG81" si="60">K72/(1+S72)</f>
        <v>0.23520256956040586</v>
      </c>
      <c r="BH72" s="16" t="s">
        <v>102</v>
      </c>
      <c r="BI72" s="16" t="s">
        <v>102</v>
      </c>
      <c r="BJ72" s="16" t="s">
        <v>102</v>
      </c>
      <c r="BK72" s="16" t="s">
        <v>102</v>
      </c>
      <c r="BL72">
        <f t="shared" ref="BL72:BL81" si="61">(P72*H72)/(1+P72)</f>
        <v>3.2958710678336001E-2</v>
      </c>
      <c r="BM72">
        <f t="shared" ref="BM72:BM81" si="62">(Q72*I72)/(1+Q72)</f>
        <v>7.5068779004988082E-2</v>
      </c>
      <c r="BN72">
        <f t="shared" ref="BN72:BN81" si="63">(R72*J72)/(1+R72)</f>
        <v>0.26790490500630681</v>
      </c>
      <c r="BO72">
        <f t="shared" ref="BO72:BO81" si="64">(S72*K72)/(1+S72)</f>
        <v>0.2158809191466011</v>
      </c>
      <c r="BP72" s="16" t="s">
        <v>102</v>
      </c>
      <c r="BQ72" s="16" t="s">
        <v>102</v>
      </c>
      <c r="BR72" s="16" t="s">
        <v>102</v>
      </c>
      <c r="BS72" s="16" t="s">
        <v>102</v>
      </c>
      <c r="BT72">
        <f t="shared" ref="BT72:BT81" si="65">BD72-BL72</f>
        <v>6.7543850566392921E-3</v>
      </c>
      <c r="BU72">
        <f t="shared" ref="BU72:BU81" si="66">BE72-BM72</f>
        <v>-4.9531342558548151E-2</v>
      </c>
      <c r="BV72">
        <f t="shared" ref="BV72:BV81" si="67">BF72-BN72</f>
        <v>1.2734994586379389E-2</v>
      </c>
      <c r="BW72">
        <f t="shared" ref="BW72:BW81" si="68">BG72-BO72</f>
        <v>1.9321650413804764E-2</v>
      </c>
      <c r="BX72" s="16" t="s">
        <v>102</v>
      </c>
      <c r="BY72" s="16" t="s">
        <v>102</v>
      </c>
      <c r="BZ72" s="16" t="s">
        <v>102</v>
      </c>
      <c r="CA72" s="16" t="s">
        <v>102</v>
      </c>
    </row>
    <row r="73" spans="1:79" x14ac:dyDescent="0.2">
      <c r="A73" t="s">
        <v>72</v>
      </c>
      <c r="B73" t="s">
        <v>59</v>
      </c>
      <c r="C73">
        <v>-2314.8989171068702</v>
      </c>
      <c r="D73">
        <v>9</v>
      </c>
      <c r="E73">
        <v>4647.7978342137303</v>
      </c>
      <c r="F73">
        <f t="shared" si="56"/>
        <v>34.442297856230653</v>
      </c>
      <c r="G73" s="1">
        <v>3.2818896111784901E-8</v>
      </c>
      <c r="H73">
        <v>0.49300755372209598</v>
      </c>
      <c r="I73">
        <v>0.153588833017302</v>
      </c>
      <c r="J73">
        <v>6.7662486497807206E-2</v>
      </c>
      <c r="K73">
        <v>0.49174754395770298</v>
      </c>
      <c r="L73" s="16" t="s">
        <v>102</v>
      </c>
      <c r="M73" s="16" t="s">
        <v>102</v>
      </c>
      <c r="N73" s="16" t="s">
        <v>102</v>
      </c>
      <c r="O73" s="16" t="s">
        <v>102</v>
      </c>
      <c r="P73">
        <v>0.90794110376648696</v>
      </c>
      <c r="Q73">
        <v>3</v>
      </c>
      <c r="R73">
        <v>0.80711087409260596</v>
      </c>
      <c r="S73">
        <v>0.98435419401638502</v>
      </c>
      <c r="T73" s="16" t="s">
        <v>102</v>
      </c>
      <c r="U73" s="16" t="s">
        <v>102</v>
      </c>
      <c r="V73" s="16" t="s">
        <v>102</v>
      </c>
      <c r="W73" s="16" t="s">
        <v>102</v>
      </c>
      <c r="X73">
        <v>1.2531029729486399E-2</v>
      </c>
      <c r="Y73">
        <v>1.2531029729486399E-2</v>
      </c>
      <c r="Z73">
        <v>1.2531029729486399E-2</v>
      </c>
      <c r="AA73">
        <v>1.2531029729486399E-2</v>
      </c>
      <c r="AB73">
        <v>1.2531029729486399E-2</v>
      </c>
      <c r="AC73">
        <v>1.2531029729486399E-2</v>
      </c>
      <c r="AD73">
        <v>1.2531029729486399E-2</v>
      </c>
      <c r="AE73">
        <v>1.2531029729486399E-2</v>
      </c>
      <c r="AF73" s="16" t="s">
        <v>102</v>
      </c>
      <c r="AG73" s="16" t="s">
        <v>102</v>
      </c>
      <c r="AH73" s="16" t="s">
        <v>102</v>
      </c>
      <c r="AI73" s="16" t="s">
        <v>102</v>
      </c>
      <c r="AJ73" s="16" t="s">
        <v>102</v>
      </c>
      <c r="AK73" s="16" t="s">
        <v>102</v>
      </c>
      <c r="AL73" s="16" t="s">
        <v>102</v>
      </c>
      <c r="AM73" s="16" t="s">
        <v>102</v>
      </c>
      <c r="AN73" s="16" t="s">
        <v>102</v>
      </c>
      <c r="AO73" s="16" t="s">
        <v>102</v>
      </c>
      <c r="AP73" s="16" t="s">
        <v>102</v>
      </c>
      <c r="AQ73" s="16" t="s">
        <v>102</v>
      </c>
      <c r="AR73" s="16" t="s">
        <v>102</v>
      </c>
      <c r="AS73" s="16" t="s">
        <v>102</v>
      </c>
      <c r="AT73" s="16" t="s">
        <v>102</v>
      </c>
      <c r="AU73" s="16" t="s">
        <v>102</v>
      </c>
      <c r="AV73" s="16" t="s">
        <v>102</v>
      </c>
      <c r="AW73" s="16" t="s">
        <v>102</v>
      </c>
      <c r="AX73" s="16" t="s">
        <v>102</v>
      </c>
      <c r="AY73" s="16" t="s">
        <v>102</v>
      </c>
      <c r="AZ73" s="16" t="s">
        <v>102</v>
      </c>
      <c r="BA73" s="16" t="s">
        <v>102</v>
      </c>
      <c r="BB73" s="16" t="s">
        <v>102</v>
      </c>
      <c r="BC73" s="16" t="s">
        <v>102</v>
      </c>
      <c r="BD73">
        <f t="shared" si="57"/>
        <v>0.25839767944033726</v>
      </c>
      <c r="BE73">
        <f t="shared" si="58"/>
        <v>3.83972082543255E-2</v>
      </c>
      <c r="BF73">
        <f t="shared" si="59"/>
        <v>3.7442354792858061E-2</v>
      </c>
      <c r="BG73">
        <f t="shared" si="60"/>
        <v>0.2478123842207792</v>
      </c>
      <c r="BH73" s="16" t="s">
        <v>102</v>
      </c>
      <c r="BI73" s="16" t="s">
        <v>102</v>
      </c>
      <c r="BJ73" s="16" t="s">
        <v>102</v>
      </c>
      <c r="BK73" s="16" t="s">
        <v>102</v>
      </c>
      <c r="BL73">
        <f t="shared" si="61"/>
        <v>0.2346098742817587</v>
      </c>
      <c r="BM73">
        <f t="shared" si="62"/>
        <v>0.11519162476297651</v>
      </c>
      <c r="BN73">
        <f t="shared" si="63"/>
        <v>3.0220131704949141E-2</v>
      </c>
      <c r="BO73">
        <f t="shared" si="64"/>
        <v>0.24393515973692384</v>
      </c>
      <c r="BP73" s="16" t="s">
        <v>102</v>
      </c>
      <c r="BQ73" s="16" t="s">
        <v>102</v>
      </c>
      <c r="BR73" s="16" t="s">
        <v>102</v>
      </c>
      <c r="BS73" s="16" t="s">
        <v>102</v>
      </c>
      <c r="BT73">
        <f t="shared" si="65"/>
        <v>2.3787805158578562E-2</v>
      </c>
      <c r="BU73">
        <f t="shared" si="66"/>
        <v>-7.6794416508651014E-2</v>
      </c>
      <c r="BV73">
        <f t="shared" si="67"/>
        <v>7.2222230879089196E-3</v>
      </c>
      <c r="BW73">
        <f t="shared" si="68"/>
        <v>3.8772244838553571E-3</v>
      </c>
      <c r="BX73" s="16" t="s">
        <v>102</v>
      </c>
      <c r="BY73" s="16" t="s">
        <v>102</v>
      </c>
      <c r="BZ73" s="16" t="s">
        <v>102</v>
      </c>
      <c r="CA73" s="16" t="s">
        <v>102</v>
      </c>
    </row>
    <row r="74" spans="1:79" x14ac:dyDescent="0.2">
      <c r="A74" t="s">
        <v>72</v>
      </c>
      <c r="B74" t="s">
        <v>60</v>
      </c>
      <c r="C74">
        <v>-2316.5879787726199</v>
      </c>
      <c r="D74">
        <v>8</v>
      </c>
      <c r="E74">
        <v>4649.1759575452397</v>
      </c>
      <c r="F74">
        <f t="shared" si="56"/>
        <v>35.820421187740067</v>
      </c>
      <c r="G74" s="1">
        <v>1.64766262341574E-8</v>
      </c>
      <c r="H74">
        <v>0.54466394640375004</v>
      </c>
      <c r="I74">
        <v>0.114343368144924</v>
      </c>
      <c r="J74">
        <v>7.8611728815257603E-2</v>
      </c>
      <c r="K74">
        <v>0.56543825736408104</v>
      </c>
      <c r="L74" s="16" t="s">
        <v>102</v>
      </c>
      <c r="M74" s="16" t="s">
        <v>102</v>
      </c>
      <c r="N74" s="16" t="s">
        <v>102</v>
      </c>
      <c r="O74" s="16" t="s">
        <v>102</v>
      </c>
      <c r="P74">
        <v>0.95096461037426605</v>
      </c>
      <c r="Q74">
        <v>0.95096461037426605</v>
      </c>
      <c r="R74">
        <v>0.95096461037426605</v>
      </c>
      <c r="S74">
        <v>0.95096461037426605</v>
      </c>
      <c r="T74" s="16" t="s">
        <v>102</v>
      </c>
      <c r="U74" s="16" t="s">
        <v>102</v>
      </c>
      <c r="V74" s="16" t="s">
        <v>102</v>
      </c>
      <c r="W74" s="16" t="s">
        <v>102</v>
      </c>
      <c r="X74">
        <v>6.42013651586738E-3</v>
      </c>
      <c r="Y74">
        <v>2.1452734889149401E-2</v>
      </c>
      <c r="Z74">
        <v>6.42013651586738E-3</v>
      </c>
      <c r="AA74">
        <v>2.1452734889149401E-2</v>
      </c>
      <c r="AB74">
        <v>1.710180989227E-2</v>
      </c>
      <c r="AC74">
        <v>1.710180989227E-2</v>
      </c>
      <c r="AD74">
        <v>1.710180989227E-2</v>
      </c>
      <c r="AE74">
        <v>1.710180989227E-2</v>
      </c>
      <c r="AF74" s="16" t="s">
        <v>102</v>
      </c>
      <c r="AG74" s="16" t="s">
        <v>102</v>
      </c>
      <c r="AH74" s="16" t="s">
        <v>102</v>
      </c>
      <c r="AI74" s="16" t="s">
        <v>102</v>
      </c>
      <c r="AJ74" s="16" t="s">
        <v>102</v>
      </c>
      <c r="AK74" s="16" t="s">
        <v>102</v>
      </c>
      <c r="AL74" s="16" t="s">
        <v>102</v>
      </c>
      <c r="AM74" s="16" t="s">
        <v>102</v>
      </c>
      <c r="AN74" s="16" t="s">
        <v>102</v>
      </c>
      <c r="AO74" s="16" t="s">
        <v>102</v>
      </c>
      <c r="AP74" s="16" t="s">
        <v>102</v>
      </c>
      <c r="AQ74" s="16" t="s">
        <v>102</v>
      </c>
      <c r="AR74" s="16" t="s">
        <v>102</v>
      </c>
      <c r="AS74" s="16" t="s">
        <v>102</v>
      </c>
      <c r="AT74" s="16" t="s">
        <v>102</v>
      </c>
      <c r="AU74" s="16" t="s">
        <v>102</v>
      </c>
      <c r="AV74" s="16" t="s">
        <v>102</v>
      </c>
      <c r="AW74" s="16" t="s">
        <v>102</v>
      </c>
      <c r="AX74" s="16" t="s">
        <v>102</v>
      </c>
      <c r="AY74" s="16" t="s">
        <v>102</v>
      </c>
      <c r="AZ74" s="16" t="s">
        <v>102</v>
      </c>
      <c r="BA74" s="16" t="s">
        <v>102</v>
      </c>
      <c r="BB74" s="16" t="s">
        <v>102</v>
      </c>
      <c r="BC74" s="16" t="s">
        <v>102</v>
      </c>
      <c r="BD74">
        <f t="shared" si="57"/>
        <v>0.27917674339529081</v>
      </c>
      <c r="BE74">
        <f t="shared" si="58"/>
        <v>5.8608632640952299E-2</v>
      </c>
      <c r="BF74">
        <f t="shared" si="59"/>
        <v>4.0293774883070281E-2</v>
      </c>
      <c r="BG74">
        <f t="shared" si="60"/>
        <v>0.28982496881663544</v>
      </c>
      <c r="BH74" s="16" t="s">
        <v>102</v>
      </c>
      <c r="BI74" s="16" t="s">
        <v>102</v>
      </c>
      <c r="BJ74" s="16" t="s">
        <v>102</v>
      </c>
      <c r="BK74" s="16" t="s">
        <v>102</v>
      </c>
      <c r="BL74">
        <f t="shared" si="61"/>
        <v>0.26548720300845918</v>
      </c>
      <c r="BM74">
        <f t="shared" si="62"/>
        <v>5.5734735503971698E-2</v>
      </c>
      <c r="BN74">
        <f t="shared" si="63"/>
        <v>3.8317953932187315E-2</v>
      </c>
      <c r="BO74">
        <f t="shared" si="64"/>
        <v>0.27561328854744555</v>
      </c>
      <c r="BP74" s="16" t="s">
        <v>102</v>
      </c>
      <c r="BQ74" s="16" t="s">
        <v>102</v>
      </c>
      <c r="BR74" s="16" t="s">
        <v>102</v>
      </c>
      <c r="BS74" s="16" t="s">
        <v>102</v>
      </c>
      <c r="BT74">
        <f t="shared" si="65"/>
        <v>1.3689540386831622E-2</v>
      </c>
      <c r="BU74">
        <f t="shared" si="66"/>
        <v>2.8738971369806007E-3</v>
      </c>
      <c r="BV74">
        <f t="shared" si="67"/>
        <v>1.9758209508829658E-3</v>
      </c>
      <c r="BW74">
        <f t="shared" si="68"/>
        <v>1.4211680269189897E-2</v>
      </c>
      <c r="BX74" s="16" t="s">
        <v>102</v>
      </c>
      <c r="BY74" s="16" t="s">
        <v>102</v>
      </c>
      <c r="BZ74" s="16" t="s">
        <v>102</v>
      </c>
      <c r="CA74" s="16" t="s">
        <v>102</v>
      </c>
    </row>
    <row r="75" spans="1:79" x14ac:dyDescent="0.2">
      <c r="A75" t="s">
        <v>72</v>
      </c>
      <c r="B75" t="s">
        <v>61</v>
      </c>
      <c r="C75">
        <v>-2328.4765374223998</v>
      </c>
      <c r="D75">
        <v>6</v>
      </c>
      <c r="E75">
        <v>4668.9530748448096</v>
      </c>
      <c r="F75">
        <f t="shared" si="56"/>
        <v>55.597538487309976</v>
      </c>
      <c r="G75" s="1">
        <v>8.36222472325348E-13</v>
      </c>
      <c r="H75">
        <v>0.48990572995175602</v>
      </c>
      <c r="I75">
        <v>0.18002532121389</v>
      </c>
      <c r="J75">
        <v>6.2301251355261301E-2</v>
      </c>
      <c r="K75">
        <v>0.68111135515098398</v>
      </c>
      <c r="L75" s="16" t="s">
        <v>102</v>
      </c>
      <c r="M75" s="16" t="s">
        <v>102</v>
      </c>
      <c r="N75" s="16" t="s">
        <v>102</v>
      </c>
      <c r="O75" s="16" t="s">
        <v>102</v>
      </c>
      <c r="P75">
        <v>0.95486338710132201</v>
      </c>
      <c r="Q75">
        <v>0.95486338710132201</v>
      </c>
      <c r="R75">
        <v>0.95486338710132201</v>
      </c>
      <c r="S75">
        <v>0.95486338710132201</v>
      </c>
      <c r="T75" s="16" t="s">
        <v>102</v>
      </c>
      <c r="U75" s="16" t="s">
        <v>102</v>
      </c>
      <c r="V75" s="16" t="s">
        <v>102</v>
      </c>
      <c r="W75" s="16" t="s">
        <v>102</v>
      </c>
      <c r="X75">
        <v>9.2343945450989503E-3</v>
      </c>
      <c r="Y75">
        <v>9.2343945450989503E-3</v>
      </c>
      <c r="Z75">
        <v>9.2343945450989503E-3</v>
      </c>
      <c r="AA75">
        <v>9.2343945450989503E-3</v>
      </c>
      <c r="AB75">
        <v>9.2343945450989503E-3</v>
      </c>
      <c r="AC75">
        <v>9.2343945450989503E-3</v>
      </c>
      <c r="AD75">
        <v>9.2343945450989503E-3</v>
      </c>
      <c r="AE75">
        <v>9.2343945450989503E-3</v>
      </c>
      <c r="AF75" s="16" t="s">
        <v>102</v>
      </c>
      <c r="AG75" s="16" t="s">
        <v>102</v>
      </c>
      <c r="AH75" s="16" t="s">
        <v>102</v>
      </c>
      <c r="AI75" s="16" t="s">
        <v>102</v>
      </c>
      <c r="AJ75" s="16" t="s">
        <v>102</v>
      </c>
      <c r="AK75" s="16" t="s">
        <v>102</v>
      </c>
      <c r="AL75" s="16" t="s">
        <v>102</v>
      </c>
      <c r="AM75" s="16" t="s">
        <v>102</v>
      </c>
      <c r="AN75" s="16" t="s">
        <v>102</v>
      </c>
      <c r="AO75" s="16" t="s">
        <v>102</v>
      </c>
      <c r="AP75" s="16" t="s">
        <v>102</v>
      </c>
      <c r="AQ75" s="16" t="s">
        <v>102</v>
      </c>
      <c r="AR75" s="16" t="s">
        <v>102</v>
      </c>
      <c r="AS75" s="16" t="s">
        <v>102</v>
      </c>
      <c r="AT75" s="16" t="s">
        <v>102</v>
      </c>
      <c r="AU75" s="16" t="s">
        <v>102</v>
      </c>
      <c r="AV75" s="16" t="s">
        <v>102</v>
      </c>
      <c r="AW75" s="16" t="s">
        <v>102</v>
      </c>
      <c r="AX75" s="16" t="s">
        <v>102</v>
      </c>
      <c r="AY75" s="16" t="s">
        <v>102</v>
      </c>
      <c r="AZ75" s="16" t="s">
        <v>102</v>
      </c>
      <c r="BA75" s="16" t="s">
        <v>102</v>
      </c>
      <c r="BB75" s="16" t="s">
        <v>102</v>
      </c>
      <c r="BC75" s="16" t="s">
        <v>102</v>
      </c>
      <c r="BD75">
        <f t="shared" si="57"/>
        <v>0.25060867842953971</v>
      </c>
      <c r="BE75">
        <f t="shared" si="58"/>
        <v>9.2090998481910366E-2</v>
      </c>
      <c r="BF75">
        <f t="shared" si="59"/>
        <v>3.1869874778125445E-2</v>
      </c>
      <c r="BG75">
        <f t="shared" si="60"/>
        <v>0.34841890213153881</v>
      </c>
      <c r="BH75" s="16" t="s">
        <v>102</v>
      </c>
      <c r="BI75" s="16" t="s">
        <v>102</v>
      </c>
      <c r="BJ75" s="16" t="s">
        <v>102</v>
      </c>
      <c r="BK75" s="16" t="s">
        <v>102</v>
      </c>
      <c r="BL75">
        <f t="shared" si="61"/>
        <v>0.23929705152221628</v>
      </c>
      <c r="BM75">
        <f t="shared" si="62"/>
        <v>8.7934322731979639E-2</v>
      </c>
      <c r="BN75">
        <f t="shared" si="63"/>
        <v>3.0431376577135853E-2</v>
      </c>
      <c r="BO75">
        <f t="shared" si="64"/>
        <v>0.33269245301944511</v>
      </c>
      <c r="BP75" s="16" t="s">
        <v>102</v>
      </c>
      <c r="BQ75" s="16" t="s">
        <v>102</v>
      </c>
      <c r="BR75" s="16" t="s">
        <v>102</v>
      </c>
      <c r="BS75" s="16" t="s">
        <v>102</v>
      </c>
      <c r="BT75">
        <f t="shared" si="65"/>
        <v>1.131162690732343E-2</v>
      </c>
      <c r="BU75">
        <f t="shared" si="66"/>
        <v>4.1566757499307272E-3</v>
      </c>
      <c r="BV75">
        <f t="shared" si="67"/>
        <v>1.4384982009895929E-3</v>
      </c>
      <c r="BW75">
        <f t="shared" si="68"/>
        <v>1.5726449112093699E-2</v>
      </c>
      <c r="BX75" s="16" t="s">
        <v>102</v>
      </c>
      <c r="BY75" s="16" t="s">
        <v>102</v>
      </c>
      <c r="BZ75" s="16" t="s">
        <v>102</v>
      </c>
      <c r="CA75" s="16" t="s">
        <v>102</v>
      </c>
    </row>
    <row r="76" spans="1:79" x14ac:dyDescent="0.2">
      <c r="A76" t="s">
        <v>72</v>
      </c>
      <c r="B76" t="s">
        <v>62</v>
      </c>
      <c r="C76">
        <v>-2289.6777681787498</v>
      </c>
      <c r="D76">
        <v>17</v>
      </c>
      <c r="E76">
        <v>4613.3555363574997</v>
      </c>
      <c r="F76">
        <f>E76-4613.3555363575</f>
        <v>0</v>
      </c>
      <c r="G76">
        <v>0.98894905693850299</v>
      </c>
      <c r="H76">
        <v>0.690617922018533</v>
      </c>
      <c r="I76">
        <v>0.690617922018533</v>
      </c>
      <c r="J76">
        <v>1.31074736235161E-2</v>
      </c>
      <c r="K76">
        <v>1.31074736235161E-2</v>
      </c>
      <c r="L76">
        <v>0.20055760277681001</v>
      </c>
      <c r="M76">
        <v>0.20055760277681001</v>
      </c>
      <c r="N76">
        <v>0.18298333820565299</v>
      </c>
      <c r="O76">
        <v>0.18298333820565299</v>
      </c>
      <c r="P76">
        <v>0.941712097812616</v>
      </c>
      <c r="Q76">
        <v>0.941712097812616</v>
      </c>
      <c r="R76">
        <v>1.9399350864087099</v>
      </c>
      <c r="S76">
        <v>1.9399350864087099</v>
      </c>
      <c r="T76">
        <v>0.95031367270276701</v>
      </c>
      <c r="U76">
        <v>0.95031367270276701</v>
      </c>
      <c r="V76">
        <v>0.82812967342394805</v>
      </c>
      <c r="W76">
        <v>0.82812967342394805</v>
      </c>
      <c r="X76">
        <v>5.5651577141513199E-3</v>
      </c>
      <c r="Y76">
        <v>6.1667898930963597E-3</v>
      </c>
      <c r="Z76" s="1">
        <v>4.5260075880158902E-9</v>
      </c>
      <c r="AA76">
        <v>5.4247584654461599E-3</v>
      </c>
      <c r="AB76">
        <v>4.0712249970305701E-3</v>
      </c>
      <c r="AC76">
        <v>4.0712249970305701E-3</v>
      </c>
      <c r="AD76">
        <v>4.0712249970305701E-3</v>
      </c>
      <c r="AE76">
        <v>4.0712249970305701E-3</v>
      </c>
      <c r="AF76">
        <v>100</v>
      </c>
      <c r="AG76">
        <v>73.312248203826798</v>
      </c>
      <c r="AH76">
        <v>1.00770814576797E-2</v>
      </c>
      <c r="AI76">
        <v>0.48699999734360899</v>
      </c>
      <c r="AJ76">
        <v>4.0712249970305701E-3</v>
      </c>
      <c r="AK76">
        <v>4.0712249970305701E-3</v>
      </c>
      <c r="AL76">
        <v>4.0712249970305701E-3</v>
      </c>
      <c r="AM76">
        <v>4.0712249970305701E-3</v>
      </c>
      <c r="AN76">
        <v>4.0712249970305701E-3</v>
      </c>
      <c r="AO76">
        <v>4.0712249970305701E-3</v>
      </c>
      <c r="AP76">
        <v>4.0712249970305701E-3</v>
      </c>
      <c r="AQ76">
        <v>4.0712249970305701E-3</v>
      </c>
      <c r="AR76">
        <v>4.0712249970305701E-3</v>
      </c>
      <c r="AS76">
        <v>4.0712249970305701E-3</v>
      </c>
      <c r="AT76">
        <v>4.0712249970305701E-3</v>
      </c>
      <c r="AU76">
        <v>4.0712249970305701E-3</v>
      </c>
      <c r="AV76">
        <v>4.0712249970305701E-3</v>
      </c>
      <c r="AW76">
        <v>4.0712249970305701E-3</v>
      </c>
      <c r="AX76">
        <v>4.0712249970305701E-3</v>
      </c>
      <c r="AY76">
        <v>4.0712249970305701E-3</v>
      </c>
      <c r="AZ76">
        <v>4.0712249970305701E-3</v>
      </c>
      <c r="BA76">
        <v>4.0712249970305701E-3</v>
      </c>
      <c r="BB76">
        <v>4.0712249970305701E-3</v>
      </c>
      <c r="BC76">
        <v>4.0712249970305701E-3</v>
      </c>
      <c r="BD76">
        <f t="shared" si="57"/>
        <v>0.35567472788397941</v>
      </c>
      <c r="BE76">
        <f t="shared" si="58"/>
        <v>0.35567472788397941</v>
      </c>
      <c r="BF76">
        <f t="shared" si="59"/>
        <v>4.4584228012760612E-3</v>
      </c>
      <c r="BG76">
        <f t="shared" si="60"/>
        <v>4.4584228012760612E-3</v>
      </c>
      <c r="BH76">
        <f t="shared" ref="BH76:BH81" si="69">L76/(1+T76)</f>
        <v>0.10283351113407055</v>
      </c>
      <c r="BI76">
        <f t="shared" ref="BI76:BI81" si="70">M76/(1+U76)</f>
        <v>0.10283351113407055</v>
      </c>
      <c r="BJ76">
        <f t="shared" ref="BJ76:BJ81" si="71">N76/(1+V76)</f>
        <v>0.10009319408012184</v>
      </c>
      <c r="BK76">
        <f t="shared" ref="BK76:BK81" si="72">O76/(1+W76)</f>
        <v>0.10009319408012184</v>
      </c>
      <c r="BL76">
        <f t="shared" si="61"/>
        <v>0.33494319413455359</v>
      </c>
      <c r="BM76">
        <f t="shared" si="62"/>
        <v>0.33494319413455359</v>
      </c>
      <c r="BN76">
        <f t="shared" si="63"/>
        <v>8.6490508222400383E-3</v>
      </c>
      <c r="BO76">
        <f t="shared" si="64"/>
        <v>8.6490508222400383E-3</v>
      </c>
      <c r="BP76">
        <f t="shared" ref="BP76:BP81" si="73">(T76*L76)/(1+T76)</f>
        <v>9.7724091642739458E-2</v>
      </c>
      <c r="BQ76">
        <f t="shared" ref="BQ76:BQ81" si="74">(U76*M76)/(1+U76)</f>
        <v>9.7724091642739458E-2</v>
      </c>
      <c r="BR76">
        <f t="shared" ref="BR76:BR81" si="75">(V76*N76)/(1+V76)</f>
        <v>8.2890144125531154E-2</v>
      </c>
      <c r="BS76">
        <f t="shared" ref="BS76:BS81" si="76">(W76*O76)/(1+W76)</f>
        <v>8.2890144125531154E-2</v>
      </c>
      <c r="BT76">
        <f t="shared" si="65"/>
        <v>2.0731533749425823E-2</v>
      </c>
      <c r="BU76">
        <f t="shared" si="66"/>
        <v>2.0731533749425823E-2</v>
      </c>
      <c r="BV76">
        <f t="shared" si="67"/>
        <v>-4.1906280209639771E-3</v>
      </c>
      <c r="BW76">
        <f t="shared" si="68"/>
        <v>-4.1906280209639771E-3</v>
      </c>
      <c r="BX76">
        <f t="shared" ref="BX76:BX81" si="77">BH76-BP76</f>
        <v>5.1094194913310909E-3</v>
      </c>
      <c r="BY76">
        <f t="shared" ref="BY76:BY81" si="78">BI76-BQ76</f>
        <v>5.1094194913310909E-3</v>
      </c>
      <c r="BZ76">
        <f t="shared" ref="BZ76:BZ81" si="79">BJ76-BR76</f>
        <v>1.7203049954590682E-2</v>
      </c>
      <c r="CA76">
        <f t="shared" ref="CA76:CA81" si="80">BK76-BS76</f>
        <v>1.7203049954590682E-2</v>
      </c>
    </row>
    <row r="77" spans="1:79" x14ac:dyDescent="0.2">
      <c r="A77" t="s">
        <v>72</v>
      </c>
      <c r="B77" t="s">
        <v>63</v>
      </c>
      <c r="C77">
        <v>-2297.17291862088</v>
      </c>
      <c r="D77">
        <v>14</v>
      </c>
      <c r="E77">
        <v>4622.3458372417699</v>
      </c>
      <c r="F77">
        <f t="shared" si="56"/>
        <v>8.9903008842702548</v>
      </c>
      <c r="G77">
        <v>1.1039639413495001E-2</v>
      </c>
      <c r="H77">
        <v>0.10743997947961099</v>
      </c>
      <c r="I77">
        <v>0.10743997947961099</v>
      </c>
      <c r="J77">
        <v>3.8029965538551999E-3</v>
      </c>
      <c r="K77">
        <v>3.8029965538551999E-3</v>
      </c>
      <c r="L77">
        <v>0.58748144799297397</v>
      </c>
      <c r="M77">
        <v>0.58748144799297397</v>
      </c>
      <c r="N77">
        <v>0.26602381094895999</v>
      </c>
      <c r="O77">
        <v>0.26602381094895999</v>
      </c>
      <c r="P77">
        <v>0.81747492697300395</v>
      </c>
      <c r="Q77">
        <v>0.81747492697300395</v>
      </c>
      <c r="R77">
        <v>0.81747492697300395</v>
      </c>
      <c r="S77">
        <v>0.81747492697300395</v>
      </c>
      <c r="T77">
        <v>0.81747492697300395</v>
      </c>
      <c r="U77">
        <v>0.81747492697300395</v>
      </c>
      <c r="V77">
        <v>0.81747492697300395</v>
      </c>
      <c r="W77">
        <v>0.81747492697300395</v>
      </c>
      <c r="X77">
        <v>4.9928539292818904E-3</v>
      </c>
      <c r="Y77">
        <v>1.24729258282611E-2</v>
      </c>
      <c r="Z77" s="1">
        <v>2.5615311140397099E-9</v>
      </c>
      <c r="AA77">
        <v>2.0343112813400701E-2</v>
      </c>
      <c r="AB77">
        <v>2.3239730645866902E-3</v>
      </c>
      <c r="AC77">
        <v>2.3239730645866902E-3</v>
      </c>
      <c r="AD77">
        <v>2.3239730645866902E-3</v>
      </c>
      <c r="AE77">
        <v>2.3239730645866902E-3</v>
      </c>
      <c r="AF77">
        <v>6.8910575194715802E-3</v>
      </c>
      <c r="AG77">
        <v>9.5639424612306602E-3</v>
      </c>
      <c r="AH77">
        <v>12.7502873683817</v>
      </c>
      <c r="AI77">
        <v>99.841642280192303</v>
      </c>
      <c r="AJ77">
        <v>2.3239730645866902E-3</v>
      </c>
      <c r="AK77">
        <v>2.3239730645866902E-3</v>
      </c>
      <c r="AL77">
        <v>2.3239730645866902E-3</v>
      </c>
      <c r="AM77">
        <v>2.3239730645866902E-3</v>
      </c>
      <c r="AN77">
        <v>2.3239730645866902E-3</v>
      </c>
      <c r="AO77">
        <v>2.3239730645866902E-3</v>
      </c>
      <c r="AP77">
        <v>2.3239730645866902E-3</v>
      </c>
      <c r="AQ77">
        <v>2.3239730645866902E-3</v>
      </c>
      <c r="AR77">
        <v>2.3239730645866902E-3</v>
      </c>
      <c r="AS77">
        <v>2.3239730645866902E-3</v>
      </c>
      <c r="AT77">
        <v>2.3239730645866902E-3</v>
      </c>
      <c r="AU77">
        <v>2.3239730645866902E-3</v>
      </c>
      <c r="AV77">
        <v>2.3239730645866902E-3</v>
      </c>
      <c r="AW77">
        <v>2.3239730645866902E-3</v>
      </c>
      <c r="AX77">
        <v>2.3239730645866902E-3</v>
      </c>
      <c r="AY77">
        <v>2.3239730645866902E-3</v>
      </c>
      <c r="AZ77">
        <v>2.3239730645866902E-3</v>
      </c>
      <c r="BA77">
        <v>2.3239730645866902E-3</v>
      </c>
      <c r="BB77">
        <v>2.3239730645866902E-3</v>
      </c>
      <c r="BC77">
        <v>2.3239730645866902E-3</v>
      </c>
      <c r="BD77">
        <f t="shared" si="57"/>
        <v>5.9114972033507927E-2</v>
      </c>
      <c r="BE77">
        <f t="shared" si="58"/>
        <v>5.9114972033507927E-2</v>
      </c>
      <c r="BF77">
        <f t="shared" si="59"/>
        <v>2.0924616331236398E-3</v>
      </c>
      <c r="BG77">
        <f t="shared" si="60"/>
        <v>2.0924616331236398E-3</v>
      </c>
      <c r="BH77">
        <f t="shared" si="69"/>
        <v>0.32324046911140702</v>
      </c>
      <c r="BI77">
        <f t="shared" si="70"/>
        <v>0.32324046911140702</v>
      </c>
      <c r="BJ77">
        <f t="shared" si="71"/>
        <v>0.1463700032396163</v>
      </c>
      <c r="BK77">
        <f t="shared" si="72"/>
        <v>0.1463700032396163</v>
      </c>
      <c r="BL77">
        <f t="shared" si="61"/>
        <v>4.8325007446103067E-2</v>
      </c>
      <c r="BM77">
        <f t="shared" si="62"/>
        <v>4.8325007446103067E-2</v>
      </c>
      <c r="BN77">
        <f t="shared" si="63"/>
        <v>1.7105349207315599E-3</v>
      </c>
      <c r="BO77">
        <f t="shared" si="64"/>
        <v>1.7105349207315599E-3</v>
      </c>
      <c r="BP77">
        <f t="shared" si="73"/>
        <v>0.26424097888156695</v>
      </c>
      <c r="BQ77">
        <f t="shared" si="74"/>
        <v>0.26424097888156695</v>
      </c>
      <c r="BR77">
        <f t="shared" si="75"/>
        <v>0.11965380770934368</v>
      </c>
      <c r="BS77">
        <f t="shared" si="76"/>
        <v>0.11965380770934368</v>
      </c>
      <c r="BT77">
        <f t="shared" si="65"/>
        <v>1.078996458740486E-2</v>
      </c>
      <c r="BU77">
        <f t="shared" si="66"/>
        <v>1.078996458740486E-2</v>
      </c>
      <c r="BV77">
        <f t="shared" si="67"/>
        <v>3.8192671239207989E-4</v>
      </c>
      <c r="BW77">
        <f t="shared" si="68"/>
        <v>3.8192671239207989E-4</v>
      </c>
      <c r="BX77">
        <f t="shared" si="77"/>
        <v>5.8999490229840079E-2</v>
      </c>
      <c r="BY77">
        <f t="shared" si="78"/>
        <v>5.8999490229840079E-2</v>
      </c>
      <c r="BZ77">
        <f t="shared" si="79"/>
        <v>2.6716195530272616E-2</v>
      </c>
      <c r="CA77">
        <f t="shared" si="80"/>
        <v>2.6716195530272616E-2</v>
      </c>
    </row>
    <row r="78" spans="1:79" x14ac:dyDescent="0.2">
      <c r="A78" t="s">
        <v>72</v>
      </c>
      <c r="B78" t="s">
        <v>64</v>
      </c>
      <c r="C78">
        <v>-2308.8655398390601</v>
      </c>
      <c r="D78">
        <v>11</v>
      </c>
      <c r="E78">
        <v>4639.7310796781203</v>
      </c>
      <c r="F78">
        <f t="shared" si="56"/>
        <v>26.375543320620636</v>
      </c>
      <c r="G78" s="1">
        <v>1.8526674015204701E-6</v>
      </c>
      <c r="H78">
        <v>7.3807759629691298E-3</v>
      </c>
      <c r="I78">
        <v>7.3807759629691298E-3</v>
      </c>
      <c r="J78">
        <v>8.2225379077180499E-2</v>
      </c>
      <c r="K78">
        <v>8.2225379077180499E-2</v>
      </c>
      <c r="L78">
        <v>0.22140134706112799</v>
      </c>
      <c r="M78">
        <v>0.22140134706112799</v>
      </c>
      <c r="N78">
        <v>0.62052087699138103</v>
      </c>
      <c r="O78">
        <v>0.62052087699138103</v>
      </c>
      <c r="P78">
        <v>1.7940023186548899</v>
      </c>
      <c r="Q78">
        <v>1.7940023186548899</v>
      </c>
      <c r="R78">
        <v>0.70154468216052501</v>
      </c>
      <c r="S78">
        <v>0.70154468216052501</v>
      </c>
      <c r="T78">
        <v>0.80884702912457596</v>
      </c>
      <c r="U78">
        <v>0.80884702912457596</v>
      </c>
      <c r="V78">
        <v>0.88537398070124695</v>
      </c>
      <c r="W78">
        <v>0.88537398070124695</v>
      </c>
      <c r="X78">
        <v>7.5288438571661301E-3</v>
      </c>
      <c r="Y78">
        <v>2.81469867368477E-2</v>
      </c>
      <c r="Z78">
        <v>7.5288438571661301E-3</v>
      </c>
      <c r="AA78">
        <v>2.81469867368477E-2</v>
      </c>
      <c r="AB78">
        <v>3.1470670413880201E-3</v>
      </c>
      <c r="AC78">
        <v>3.1470670413880201E-3</v>
      </c>
      <c r="AD78">
        <v>3.1470670413880201E-3</v>
      </c>
      <c r="AE78">
        <v>3.1470670413880201E-3</v>
      </c>
      <c r="AF78">
        <v>7.5288438571661301E-3</v>
      </c>
      <c r="AG78">
        <v>2.81469867368477E-2</v>
      </c>
      <c r="AH78">
        <v>7.5288438571661301E-3</v>
      </c>
      <c r="AI78">
        <v>2.81469867368477E-2</v>
      </c>
      <c r="AJ78">
        <v>3.1470670413880201E-3</v>
      </c>
      <c r="AK78">
        <v>3.1470670413880201E-3</v>
      </c>
      <c r="AL78">
        <v>3.1470670413880201E-3</v>
      </c>
      <c r="AM78">
        <v>3.1470670413880201E-3</v>
      </c>
      <c r="AN78">
        <v>3.1470670413880201E-3</v>
      </c>
      <c r="AO78">
        <v>3.1470670413880201E-3</v>
      </c>
      <c r="AP78">
        <v>3.1470670413880201E-3</v>
      </c>
      <c r="AQ78">
        <v>3.1470670413880201E-3</v>
      </c>
      <c r="AR78">
        <v>3.1470670413880201E-3</v>
      </c>
      <c r="AS78">
        <v>3.1470670413880201E-3</v>
      </c>
      <c r="AT78">
        <v>3.1470670413880201E-3</v>
      </c>
      <c r="AU78">
        <v>3.1470670413880201E-3</v>
      </c>
      <c r="AV78">
        <v>3.1470670413880201E-3</v>
      </c>
      <c r="AW78">
        <v>3.1470670413880201E-3</v>
      </c>
      <c r="AX78">
        <v>3.1470670413880201E-3</v>
      </c>
      <c r="AY78">
        <v>3.1470670413880201E-3</v>
      </c>
      <c r="AZ78">
        <v>3.1470670413880201E-3</v>
      </c>
      <c r="BA78">
        <v>3.1470670413880201E-3</v>
      </c>
      <c r="BB78">
        <v>3.1470670413880201E-3</v>
      </c>
      <c r="BC78">
        <v>3.1470670413880201E-3</v>
      </c>
      <c r="BD78">
        <f t="shared" si="57"/>
        <v>2.6416499061899276E-3</v>
      </c>
      <c r="BE78">
        <f t="shared" si="58"/>
        <v>2.6416499061899276E-3</v>
      </c>
      <c r="BF78">
        <f t="shared" si="59"/>
        <v>4.8323961127353626E-2</v>
      </c>
      <c r="BG78">
        <f t="shared" si="60"/>
        <v>4.8323961127353626E-2</v>
      </c>
      <c r="BH78">
        <f t="shared" si="69"/>
        <v>0.12239915454226064</v>
      </c>
      <c r="BI78">
        <f t="shared" si="70"/>
        <v>0.12239915454226064</v>
      </c>
      <c r="BJ78">
        <f t="shared" si="71"/>
        <v>0.32912349663411827</v>
      </c>
      <c r="BK78">
        <f t="shared" si="72"/>
        <v>0.32912349663411827</v>
      </c>
      <c r="BL78">
        <f t="shared" si="61"/>
        <v>4.7391260567792026E-3</v>
      </c>
      <c r="BM78">
        <f t="shared" si="62"/>
        <v>4.7391260567792026E-3</v>
      </c>
      <c r="BN78">
        <f t="shared" si="63"/>
        <v>3.3901417949826866E-2</v>
      </c>
      <c r="BO78">
        <f t="shared" si="64"/>
        <v>3.3901417949826866E-2</v>
      </c>
      <c r="BP78">
        <f t="shared" si="73"/>
        <v>9.9002192518867368E-2</v>
      </c>
      <c r="BQ78">
        <f t="shared" si="74"/>
        <v>9.9002192518867368E-2</v>
      </c>
      <c r="BR78">
        <f t="shared" si="75"/>
        <v>0.29139738035726276</v>
      </c>
      <c r="BS78">
        <f t="shared" si="76"/>
        <v>0.29139738035726276</v>
      </c>
      <c r="BT78">
        <f t="shared" si="65"/>
        <v>-2.097476150589275E-3</v>
      </c>
      <c r="BU78">
        <f t="shared" si="66"/>
        <v>-2.097476150589275E-3</v>
      </c>
      <c r="BV78">
        <f t="shared" si="67"/>
        <v>1.442254317752676E-2</v>
      </c>
      <c r="BW78">
        <f t="shared" si="68"/>
        <v>1.442254317752676E-2</v>
      </c>
      <c r="BX78">
        <f t="shared" si="77"/>
        <v>2.3396962023393267E-2</v>
      </c>
      <c r="BY78">
        <f t="shared" si="78"/>
        <v>2.3396962023393267E-2</v>
      </c>
      <c r="BZ78">
        <f t="shared" si="79"/>
        <v>3.7726116276855515E-2</v>
      </c>
      <c r="CA78">
        <f t="shared" si="80"/>
        <v>3.7726116276855515E-2</v>
      </c>
    </row>
    <row r="79" spans="1:79" x14ac:dyDescent="0.2">
      <c r="A79" t="s">
        <v>72</v>
      </c>
      <c r="B79" t="s">
        <v>65</v>
      </c>
      <c r="C79">
        <v>-2326.0876951176501</v>
      </c>
      <c r="D79">
        <v>9</v>
      </c>
      <c r="E79">
        <v>4670.1753902352903</v>
      </c>
      <c r="F79">
        <f t="shared" si="56"/>
        <v>56.819853877790592</v>
      </c>
      <c r="G79" s="1">
        <v>4.5383649847636402E-13</v>
      </c>
      <c r="H79">
        <v>0.57643025221354605</v>
      </c>
      <c r="I79">
        <v>0.57643025221354605</v>
      </c>
      <c r="J79">
        <v>4.1311563179195501E-2</v>
      </c>
      <c r="K79">
        <v>4.1311563179195501E-2</v>
      </c>
      <c r="L79">
        <v>0.16597577975708</v>
      </c>
      <c r="M79">
        <v>0.16597577975708</v>
      </c>
      <c r="N79">
        <v>0.13619202378056899</v>
      </c>
      <c r="O79">
        <v>0.13619202378056899</v>
      </c>
      <c r="P79">
        <v>0.91994249304272402</v>
      </c>
      <c r="Q79">
        <v>0.91994249304272402</v>
      </c>
      <c r="R79">
        <v>3</v>
      </c>
      <c r="S79">
        <v>3</v>
      </c>
      <c r="T79">
        <v>3</v>
      </c>
      <c r="U79">
        <v>3</v>
      </c>
      <c r="V79">
        <v>0.872731752993539</v>
      </c>
      <c r="W79">
        <v>0.872731752993539</v>
      </c>
      <c r="X79">
        <v>8.3970098848888102E-3</v>
      </c>
      <c r="Y79">
        <v>8.3970098848888102E-3</v>
      </c>
      <c r="Z79">
        <v>8.3970098848888102E-3</v>
      </c>
      <c r="AA79">
        <v>8.3970098848888102E-3</v>
      </c>
      <c r="AB79">
        <v>8.3970098848888102E-3</v>
      </c>
      <c r="AC79">
        <v>8.3970098848888102E-3</v>
      </c>
      <c r="AD79">
        <v>8.3970098848888102E-3</v>
      </c>
      <c r="AE79">
        <v>8.3970098848888102E-3</v>
      </c>
      <c r="AF79">
        <v>8.3970098848888102E-3</v>
      </c>
      <c r="AG79">
        <v>8.3970098848888102E-3</v>
      </c>
      <c r="AH79">
        <v>8.3970098848888102E-3</v>
      </c>
      <c r="AI79">
        <v>8.3970098848888102E-3</v>
      </c>
      <c r="AJ79">
        <v>8.3970098848888102E-3</v>
      </c>
      <c r="AK79">
        <v>8.3970098848888102E-3</v>
      </c>
      <c r="AL79">
        <v>8.3970098848888102E-3</v>
      </c>
      <c r="AM79">
        <v>8.3970098848888102E-3</v>
      </c>
      <c r="AN79">
        <v>8.3970098848888102E-3</v>
      </c>
      <c r="AO79">
        <v>8.3970098848888102E-3</v>
      </c>
      <c r="AP79">
        <v>8.3970098848888102E-3</v>
      </c>
      <c r="AQ79">
        <v>8.3970098848888102E-3</v>
      </c>
      <c r="AR79">
        <v>8.3970098848888102E-3</v>
      </c>
      <c r="AS79">
        <v>8.3970098848888102E-3</v>
      </c>
      <c r="AT79">
        <v>8.3970098848888102E-3</v>
      </c>
      <c r="AU79">
        <v>8.3970098848888102E-3</v>
      </c>
      <c r="AV79">
        <v>8.3970098848888102E-3</v>
      </c>
      <c r="AW79">
        <v>8.3970098848888102E-3</v>
      </c>
      <c r="AX79">
        <v>8.3970098848888102E-3</v>
      </c>
      <c r="AY79">
        <v>8.3970098848888102E-3</v>
      </c>
      <c r="AZ79">
        <v>8.3970098848888102E-3</v>
      </c>
      <c r="BA79">
        <v>8.3970098848888102E-3</v>
      </c>
      <c r="BB79">
        <v>8.3970098848888102E-3</v>
      </c>
      <c r="BC79">
        <v>8.3970098848888102E-3</v>
      </c>
      <c r="BD79">
        <f t="shared" si="57"/>
        <v>0.30023308213779865</v>
      </c>
      <c r="BE79">
        <f t="shared" si="58"/>
        <v>0.30023308213779865</v>
      </c>
      <c r="BF79">
        <f t="shared" si="59"/>
        <v>1.0327890794798875E-2</v>
      </c>
      <c r="BG79">
        <f t="shared" si="60"/>
        <v>1.0327890794798875E-2</v>
      </c>
      <c r="BH79">
        <f t="shared" si="69"/>
        <v>4.149394493927E-2</v>
      </c>
      <c r="BI79">
        <f t="shared" si="70"/>
        <v>4.149394493927E-2</v>
      </c>
      <c r="BJ79">
        <f t="shared" si="71"/>
        <v>7.2723722211078923E-2</v>
      </c>
      <c r="BK79">
        <f t="shared" si="72"/>
        <v>7.2723722211078923E-2</v>
      </c>
      <c r="BL79">
        <f t="shared" si="61"/>
        <v>0.2761971700757474</v>
      </c>
      <c r="BM79">
        <f t="shared" si="62"/>
        <v>0.2761971700757474</v>
      </c>
      <c r="BN79">
        <f t="shared" si="63"/>
        <v>3.0983672384396626E-2</v>
      </c>
      <c r="BO79">
        <f t="shared" si="64"/>
        <v>3.0983672384396626E-2</v>
      </c>
      <c r="BP79">
        <f t="shared" si="73"/>
        <v>0.12448183481781</v>
      </c>
      <c r="BQ79">
        <f t="shared" si="74"/>
        <v>0.12448183481781</v>
      </c>
      <c r="BR79">
        <f t="shared" si="75"/>
        <v>6.3468301569490071E-2</v>
      </c>
      <c r="BS79">
        <f t="shared" si="76"/>
        <v>6.3468301569490071E-2</v>
      </c>
      <c r="BT79">
        <f t="shared" si="65"/>
        <v>2.4035912062051246E-2</v>
      </c>
      <c r="BU79">
        <f t="shared" si="66"/>
        <v>2.4035912062051246E-2</v>
      </c>
      <c r="BV79">
        <f t="shared" si="67"/>
        <v>-2.0655781589597751E-2</v>
      </c>
      <c r="BW79">
        <f t="shared" si="68"/>
        <v>-2.0655781589597751E-2</v>
      </c>
      <c r="BX79">
        <f t="shared" si="77"/>
        <v>-8.298788987854E-2</v>
      </c>
      <c r="BY79">
        <f t="shared" si="78"/>
        <v>-8.298788987854E-2</v>
      </c>
      <c r="BZ79">
        <f t="shared" si="79"/>
        <v>9.2554206415888518E-3</v>
      </c>
      <c r="CA79">
        <f t="shared" si="80"/>
        <v>9.2554206415888518E-3</v>
      </c>
    </row>
    <row r="80" spans="1:79" x14ac:dyDescent="0.2">
      <c r="A80" t="s">
        <v>72</v>
      </c>
      <c r="B80" t="s">
        <v>66</v>
      </c>
      <c r="C80">
        <v>-2310.27375000962</v>
      </c>
      <c r="D80">
        <v>8</v>
      </c>
      <c r="E80">
        <v>4636.54750001923</v>
      </c>
      <c r="F80">
        <f t="shared" si="56"/>
        <v>23.191963661730369</v>
      </c>
      <c r="G80" s="1">
        <v>9.1012909740786395E-6</v>
      </c>
      <c r="H80">
        <v>1.00982202675072E-2</v>
      </c>
      <c r="I80">
        <v>1.00982202675072E-2</v>
      </c>
      <c r="J80">
        <v>0.11972727365733001</v>
      </c>
      <c r="K80">
        <v>0.11972727365733001</v>
      </c>
      <c r="L80">
        <v>0.57600991571441296</v>
      </c>
      <c r="M80">
        <v>0.57600991571441296</v>
      </c>
      <c r="N80">
        <v>0.20647438520274899</v>
      </c>
      <c r="O80">
        <v>0.20647438520274899</v>
      </c>
      <c r="P80">
        <v>0.86805895746617301</v>
      </c>
      <c r="Q80">
        <v>0.86805895746617301</v>
      </c>
      <c r="R80">
        <v>0.86805895746617301</v>
      </c>
      <c r="S80">
        <v>0.86805895746617301</v>
      </c>
      <c r="T80">
        <v>0.86805895746617301</v>
      </c>
      <c r="U80">
        <v>0.86805895746617301</v>
      </c>
      <c r="V80">
        <v>0.86805895746617301</v>
      </c>
      <c r="W80">
        <v>0.86805895746617301</v>
      </c>
      <c r="X80">
        <v>7.5477535676753303E-3</v>
      </c>
      <c r="Y80">
        <v>2.80987342268815E-2</v>
      </c>
      <c r="Z80">
        <v>7.5477535676753303E-3</v>
      </c>
      <c r="AA80">
        <v>2.80987342268815E-2</v>
      </c>
      <c r="AB80">
        <v>3.1040040248520198E-3</v>
      </c>
      <c r="AC80">
        <v>3.1040040248520198E-3</v>
      </c>
      <c r="AD80">
        <v>3.1040040248520198E-3</v>
      </c>
      <c r="AE80">
        <v>3.1040040248520198E-3</v>
      </c>
      <c r="AF80">
        <v>7.5477535676753303E-3</v>
      </c>
      <c r="AG80">
        <v>2.80987342268815E-2</v>
      </c>
      <c r="AH80">
        <v>7.5477535676753303E-3</v>
      </c>
      <c r="AI80">
        <v>2.80987342268815E-2</v>
      </c>
      <c r="AJ80">
        <v>3.1040040248520198E-3</v>
      </c>
      <c r="AK80">
        <v>3.1040040248520198E-3</v>
      </c>
      <c r="AL80">
        <v>3.1040040248520198E-3</v>
      </c>
      <c r="AM80">
        <v>3.1040040248520198E-3</v>
      </c>
      <c r="AN80">
        <v>3.1040040248520198E-3</v>
      </c>
      <c r="AO80">
        <v>3.1040040248520198E-3</v>
      </c>
      <c r="AP80">
        <v>3.1040040248520198E-3</v>
      </c>
      <c r="AQ80">
        <v>3.1040040248520198E-3</v>
      </c>
      <c r="AR80">
        <v>3.1040040248520198E-3</v>
      </c>
      <c r="AS80">
        <v>3.1040040248520198E-3</v>
      </c>
      <c r="AT80">
        <v>3.1040040248520198E-3</v>
      </c>
      <c r="AU80">
        <v>3.1040040248520198E-3</v>
      </c>
      <c r="AV80">
        <v>3.1040040248520198E-3</v>
      </c>
      <c r="AW80">
        <v>3.1040040248520198E-3</v>
      </c>
      <c r="AX80">
        <v>3.1040040248520198E-3</v>
      </c>
      <c r="AY80">
        <v>3.1040040248520198E-3</v>
      </c>
      <c r="AZ80">
        <v>3.1040040248520198E-3</v>
      </c>
      <c r="BA80">
        <v>3.1040040248520198E-3</v>
      </c>
      <c r="BB80">
        <v>3.1040040248520198E-3</v>
      </c>
      <c r="BC80">
        <v>3.1040040248520198E-3</v>
      </c>
      <c r="BD80">
        <f t="shared" si="57"/>
        <v>5.4057288862040956E-3</v>
      </c>
      <c r="BE80">
        <f t="shared" si="58"/>
        <v>5.4057288862040956E-3</v>
      </c>
      <c r="BF80">
        <f t="shared" si="59"/>
        <v>6.409180672741055E-2</v>
      </c>
      <c r="BG80">
        <f t="shared" si="60"/>
        <v>6.409180672741055E-2</v>
      </c>
      <c r="BH80">
        <f t="shared" si="69"/>
        <v>0.30834675394598376</v>
      </c>
      <c r="BI80">
        <f t="shared" si="70"/>
        <v>0.30834675394598376</v>
      </c>
      <c r="BJ80">
        <f t="shared" si="71"/>
        <v>0.11052883763519432</v>
      </c>
      <c r="BK80">
        <f t="shared" si="72"/>
        <v>0.11052883763519432</v>
      </c>
      <c r="BL80">
        <f t="shared" si="61"/>
        <v>4.6924913813031046E-3</v>
      </c>
      <c r="BM80">
        <f t="shared" si="62"/>
        <v>4.6924913813031046E-3</v>
      </c>
      <c r="BN80">
        <f t="shared" si="63"/>
        <v>5.5635466929919455E-2</v>
      </c>
      <c r="BO80">
        <f t="shared" si="64"/>
        <v>5.5635466929919455E-2</v>
      </c>
      <c r="BP80">
        <f t="shared" si="73"/>
        <v>0.26766316176842919</v>
      </c>
      <c r="BQ80">
        <f t="shared" si="74"/>
        <v>0.26766316176842919</v>
      </c>
      <c r="BR80">
        <f t="shared" si="75"/>
        <v>9.5945547567554676E-2</v>
      </c>
      <c r="BS80">
        <f t="shared" si="76"/>
        <v>9.5945547567554676E-2</v>
      </c>
      <c r="BT80">
        <f t="shared" si="65"/>
        <v>7.1323750490099105E-4</v>
      </c>
      <c r="BU80">
        <f t="shared" si="66"/>
        <v>7.1323750490099105E-4</v>
      </c>
      <c r="BV80">
        <f t="shared" si="67"/>
        <v>8.4563397974910942E-3</v>
      </c>
      <c r="BW80">
        <f t="shared" si="68"/>
        <v>8.4563397974910942E-3</v>
      </c>
      <c r="BX80">
        <f t="shared" si="77"/>
        <v>4.0683592177554573E-2</v>
      </c>
      <c r="BY80">
        <f t="shared" si="78"/>
        <v>4.0683592177554573E-2</v>
      </c>
      <c r="BZ80">
        <f t="shared" si="79"/>
        <v>1.4583290067639643E-2</v>
      </c>
      <c r="CA80">
        <f t="shared" si="80"/>
        <v>1.4583290067639643E-2</v>
      </c>
    </row>
    <row r="81" spans="1:79" s="2" customFormat="1" x14ac:dyDescent="0.2">
      <c r="A81" s="2" t="s">
        <v>72</v>
      </c>
      <c r="B81" s="2" t="s">
        <v>67</v>
      </c>
      <c r="C81" s="2">
        <v>-2328.86890712586</v>
      </c>
      <c r="D81" s="2">
        <v>6</v>
      </c>
      <c r="E81" s="2">
        <v>4669.73781425172</v>
      </c>
      <c r="F81">
        <f t="shared" si="56"/>
        <v>56.382277894220351</v>
      </c>
      <c r="G81" s="3">
        <v>5.6483010648737296E-13</v>
      </c>
      <c r="H81" s="2">
        <v>0.175972164780898</v>
      </c>
      <c r="I81" s="2">
        <v>0.175972164780898</v>
      </c>
      <c r="J81" s="2">
        <v>2.1204277479525701E-2</v>
      </c>
      <c r="K81" s="2">
        <v>2.1204277479525701E-2</v>
      </c>
      <c r="L81" s="2">
        <v>0.58589236257983102</v>
      </c>
      <c r="M81" s="2">
        <v>0.58589236257983102</v>
      </c>
      <c r="N81" s="2">
        <v>0.17823271368723601</v>
      </c>
      <c r="O81" s="2">
        <v>0.17823271368723601</v>
      </c>
      <c r="P81" s="2">
        <v>0.91556874174006297</v>
      </c>
      <c r="Q81" s="2">
        <v>0.91556874174006297</v>
      </c>
      <c r="R81" s="2">
        <v>0.91556874174006297</v>
      </c>
      <c r="S81" s="2">
        <v>0.91556874174006297</v>
      </c>
      <c r="T81" s="2">
        <v>0.91556874174006297</v>
      </c>
      <c r="U81" s="2">
        <v>0.91556874174006297</v>
      </c>
      <c r="V81" s="2">
        <v>0.91556874174006297</v>
      </c>
      <c r="W81" s="2">
        <v>0.91556874174006297</v>
      </c>
      <c r="X81" s="2">
        <v>7.4574253573759302E-3</v>
      </c>
      <c r="Y81" s="2">
        <v>7.4574253573759302E-3</v>
      </c>
      <c r="Z81" s="2">
        <v>7.4574253573759302E-3</v>
      </c>
      <c r="AA81" s="2">
        <v>7.4574253573759302E-3</v>
      </c>
      <c r="AB81" s="2">
        <v>7.4574253573759302E-3</v>
      </c>
      <c r="AC81" s="2">
        <v>7.4574253573759302E-3</v>
      </c>
      <c r="AD81" s="2">
        <v>7.4574253573759302E-3</v>
      </c>
      <c r="AE81" s="2">
        <v>7.4574253573759302E-3</v>
      </c>
      <c r="AF81" s="2">
        <v>7.4574253573759302E-3</v>
      </c>
      <c r="AG81" s="2">
        <v>7.4574253573759302E-3</v>
      </c>
      <c r="AH81" s="2">
        <v>7.4574253573759302E-3</v>
      </c>
      <c r="AI81" s="2">
        <v>7.4574253573759302E-3</v>
      </c>
      <c r="AJ81" s="2">
        <v>7.4574253573759302E-3</v>
      </c>
      <c r="AK81" s="2">
        <v>7.4574253573759302E-3</v>
      </c>
      <c r="AL81" s="2">
        <v>7.4574253573759302E-3</v>
      </c>
      <c r="AM81" s="2">
        <v>7.4574253573759302E-3</v>
      </c>
      <c r="AN81" s="2">
        <v>7.4574253573759302E-3</v>
      </c>
      <c r="AO81" s="2">
        <v>7.4574253573759302E-3</v>
      </c>
      <c r="AP81" s="2">
        <v>7.4574253573759302E-3</v>
      </c>
      <c r="AQ81" s="2">
        <v>7.4574253573759302E-3</v>
      </c>
      <c r="AR81" s="2">
        <v>7.4574253573759302E-3</v>
      </c>
      <c r="AS81" s="2">
        <v>7.4574253573759302E-3</v>
      </c>
      <c r="AT81" s="2">
        <v>7.4574253573759302E-3</v>
      </c>
      <c r="AU81" s="2">
        <v>7.4574253573759302E-3</v>
      </c>
      <c r="AV81" s="2">
        <v>7.4574253573759302E-3</v>
      </c>
      <c r="AW81" s="2">
        <v>7.4574253573759302E-3</v>
      </c>
      <c r="AX81" s="2">
        <v>7.4574253573759302E-3</v>
      </c>
      <c r="AY81" s="2">
        <v>7.4574253573759302E-3</v>
      </c>
      <c r="AZ81" s="2">
        <v>7.4574253573759302E-3</v>
      </c>
      <c r="BA81" s="2">
        <v>7.4574253573759302E-3</v>
      </c>
      <c r="BB81" s="2">
        <v>7.4574253573759302E-3</v>
      </c>
      <c r="BC81" s="2">
        <v>7.4574253573759302E-3</v>
      </c>
      <c r="BD81" s="2">
        <f t="shared" si="57"/>
        <v>9.1864186832078143E-2</v>
      </c>
      <c r="BE81" s="2">
        <f t="shared" si="58"/>
        <v>9.1864186832078143E-2</v>
      </c>
      <c r="BF81" s="2">
        <f t="shared" si="59"/>
        <v>1.1069442206633719E-2</v>
      </c>
      <c r="BG81" s="2">
        <f t="shared" si="60"/>
        <v>1.1069442206633719E-2</v>
      </c>
      <c r="BH81" s="2">
        <f t="shared" si="69"/>
        <v>0.30585817664137621</v>
      </c>
      <c r="BI81" s="2">
        <f t="shared" si="70"/>
        <v>0.30585817664137621</v>
      </c>
      <c r="BJ81" s="2">
        <f t="shared" si="71"/>
        <v>9.3044279645810621E-2</v>
      </c>
      <c r="BK81" s="2">
        <f t="shared" si="72"/>
        <v>9.3044279645810621E-2</v>
      </c>
      <c r="BL81" s="2">
        <f t="shared" si="61"/>
        <v>8.4107977948819843E-2</v>
      </c>
      <c r="BM81" s="2">
        <f t="shared" si="62"/>
        <v>8.4107977948819843E-2</v>
      </c>
      <c r="BN81" s="2">
        <f t="shared" si="63"/>
        <v>1.013483527289198E-2</v>
      </c>
      <c r="BO81" s="2">
        <f t="shared" si="64"/>
        <v>1.013483527289198E-2</v>
      </c>
      <c r="BP81" s="2">
        <f t="shared" si="73"/>
        <v>0.28003418593845475</v>
      </c>
      <c r="BQ81" s="2">
        <f t="shared" si="74"/>
        <v>0.28003418593845475</v>
      </c>
      <c r="BR81" s="2">
        <f t="shared" si="75"/>
        <v>8.518843404142537E-2</v>
      </c>
      <c r="BS81" s="2">
        <f t="shared" si="76"/>
        <v>8.518843404142537E-2</v>
      </c>
      <c r="BT81" s="2">
        <f t="shared" si="65"/>
        <v>7.7562088832583004E-3</v>
      </c>
      <c r="BU81" s="2">
        <f t="shared" si="66"/>
        <v>7.7562088832583004E-3</v>
      </c>
      <c r="BV81" s="2">
        <f t="shared" si="67"/>
        <v>9.3460693374173946E-4</v>
      </c>
      <c r="BW81" s="2">
        <f t="shared" si="68"/>
        <v>9.3460693374173946E-4</v>
      </c>
      <c r="BX81" s="2">
        <f t="shared" si="77"/>
        <v>2.5823990702921462E-2</v>
      </c>
      <c r="BY81" s="2">
        <f t="shared" si="78"/>
        <v>2.5823990702921462E-2</v>
      </c>
      <c r="BZ81" s="2">
        <f t="shared" si="79"/>
        <v>7.8558456043852504E-3</v>
      </c>
      <c r="CA81" s="2">
        <f t="shared" si="80"/>
        <v>7.8558456043852504E-3</v>
      </c>
    </row>
    <row r="82" spans="1:79" x14ac:dyDescent="0.2">
      <c r="F82" s="9"/>
    </row>
  </sheetData>
  <conditionalFormatting sqref="E6:F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F2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:F3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7:F5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2:F6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7:F8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2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:E3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:F3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E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7:E8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:F8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7:E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2:E6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:F6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7:F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49A64-EE38-9249-9B57-34C37FD0E3DF}">
  <dimension ref="A1:CA117"/>
  <sheetViews>
    <sheetView tabSelected="1" topLeftCell="A22" workbookViewId="0">
      <selection activeCell="B12" sqref="B12"/>
    </sheetView>
  </sheetViews>
  <sheetFormatPr baseColWidth="10" defaultRowHeight="16" x14ac:dyDescent="0.2"/>
  <cols>
    <col min="2" max="2" width="57.1640625" customWidth="1"/>
    <col min="5" max="5" width="14.6640625" customWidth="1"/>
  </cols>
  <sheetData>
    <row r="1" spans="1:79" ht="17" x14ac:dyDescent="0.2">
      <c r="A1" s="16" t="s">
        <v>102</v>
      </c>
      <c r="B1" s="8" t="s">
        <v>98</v>
      </c>
    </row>
    <row r="2" spans="1:79" ht="51" x14ac:dyDescent="0.2">
      <c r="A2" s="16" t="s">
        <v>102</v>
      </c>
      <c r="B2" s="8" t="s">
        <v>101</v>
      </c>
    </row>
    <row r="3" spans="1:79" ht="34" x14ac:dyDescent="0.2">
      <c r="A3" s="16" t="s">
        <v>102</v>
      </c>
      <c r="B3" s="8" t="s">
        <v>99</v>
      </c>
    </row>
    <row r="7" spans="1:79" s="23" customFormat="1" x14ac:dyDescent="0.2">
      <c r="A7" s="20" t="s">
        <v>73</v>
      </c>
      <c r="B7" s="20" t="s">
        <v>0</v>
      </c>
      <c r="C7" s="20" t="s">
        <v>1</v>
      </c>
      <c r="D7" s="20" t="s">
        <v>2</v>
      </c>
      <c r="E7" s="20" t="s">
        <v>3</v>
      </c>
      <c r="F7" s="20" t="s">
        <v>100</v>
      </c>
      <c r="G7" s="20" t="s">
        <v>4</v>
      </c>
      <c r="H7" s="20" t="s">
        <v>5</v>
      </c>
      <c r="I7" s="20" t="s">
        <v>6</v>
      </c>
      <c r="J7" s="20" t="s">
        <v>7</v>
      </c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19</v>
      </c>
      <c r="W7" s="20" t="s">
        <v>20</v>
      </c>
      <c r="X7" s="20" t="s">
        <v>21</v>
      </c>
      <c r="Y7" s="20" t="s">
        <v>22</v>
      </c>
      <c r="Z7" s="20" t="s">
        <v>23</v>
      </c>
      <c r="AA7" s="20" t="s">
        <v>24</v>
      </c>
      <c r="AB7" s="20" t="s">
        <v>25</v>
      </c>
      <c r="AC7" s="20" t="s">
        <v>26</v>
      </c>
      <c r="AD7" s="20" t="s">
        <v>27</v>
      </c>
      <c r="AE7" s="20" t="s">
        <v>28</v>
      </c>
      <c r="AF7" s="20" t="s">
        <v>29</v>
      </c>
      <c r="AG7" s="20" t="s">
        <v>30</v>
      </c>
      <c r="AH7" s="20" t="s">
        <v>31</v>
      </c>
      <c r="AI7" s="20" t="s">
        <v>32</v>
      </c>
      <c r="AJ7" s="20" t="s">
        <v>33</v>
      </c>
      <c r="AK7" s="20" t="s">
        <v>34</v>
      </c>
      <c r="AL7" s="20" t="s">
        <v>35</v>
      </c>
      <c r="AM7" s="20" t="s">
        <v>36</v>
      </c>
      <c r="AN7" s="20" t="s">
        <v>37</v>
      </c>
      <c r="AO7" s="20" t="s">
        <v>38</v>
      </c>
      <c r="AP7" s="20" t="s">
        <v>39</v>
      </c>
      <c r="AQ7" s="20" t="s">
        <v>40</v>
      </c>
      <c r="AR7" s="20" t="s">
        <v>41</v>
      </c>
      <c r="AS7" s="20" t="s">
        <v>42</v>
      </c>
      <c r="AT7" s="20" t="s">
        <v>43</v>
      </c>
      <c r="AU7" s="20" t="s">
        <v>44</v>
      </c>
      <c r="AV7" s="20" t="s">
        <v>45</v>
      </c>
      <c r="AW7" s="20" t="s">
        <v>46</v>
      </c>
      <c r="AX7" s="20" t="s">
        <v>47</v>
      </c>
      <c r="AY7" s="20" t="s">
        <v>48</v>
      </c>
      <c r="AZ7" s="20" t="s">
        <v>49</v>
      </c>
      <c r="BA7" s="20" t="s">
        <v>50</v>
      </c>
      <c r="BB7" s="20" t="s">
        <v>51</v>
      </c>
      <c r="BC7" s="20" t="s">
        <v>52</v>
      </c>
      <c r="BD7" s="21" t="s">
        <v>74</v>
      </c>
      <c r="BE7" s="21" t="s">
        <v>75</v>
      </c>
      <c r="BF7" s="21" t="s">
        <v>76</v>
      </c>
      <c r="BG7" s="21" t="s">
        <v>77</v>
      </c>
      <c r="BH7" s="21" t="s">
        <v>78</v>
      </c>
      <c r="BI7" s="21" t="s">
        <v>79</v>
      </c>
      <c r="BJ7" s="22" t="s">
        <v>80</v>
      </c>
      <c r="BK7" s="22" t="s">
        <v>81</v>
      </c>
      <c r="BL7" s="22" t="s">
        <v>82</v>
      </c>
      <c r="BM7" s="22" t="s">
        <v>83</v>
      </c>
      <c r="BN7" s="22" t="s">
        <v>84</v>
      </c>
      <c r="BO7" s="22" t="s">
        <v>85</v>
      </c>
      <c r="BP7" s="22" t="s">
        <v>86</v>
      </c>
      <c r="BQ7" s="22" t="s">
        <v>87</v>
      </c>
      <c r="BR7" s="22" t="s">
        <v>88</v>
      </c>
      <c r="BS7" s="22" t="s">
        <v>89</v>
      </c>
      <c r="BT7" s="22" t="s">
        <v>90</v>
      </c>
      <c r="BU7" s="22" t="s">
        <v>91</v>
      </c>
      <c r="BV7" s="22" t="s">
        <v>92</v>
      </c>
      <c r="BW7" s="22" t="s">
        <v>93</v>
      </c>
      <c r="BX7" s="22" t="s">
        <v>94</v>
      </c>
      <c r="BY7" s="22" t="s">
        <v>95</v>
      </c>
      <c r="BZ7" s="22" t="s">
        <v>96</v>
      </c>
      <c r="CA7" s="22" t="s">
        <v>97</v>
      </c>
    </row>
    <row r="8" spans="1:79" x14ac:dyDescent="0.2">
      <c r="A8" s="14" t="s">
        <v>68</v>
      </c>
      <c r="B8" s="14" t="s">
        <v>53</v>
      </c>
      <c r="C8">
        <v>-2308.9147524151499</v>
      </c>
      <c r="D8" s="14">
        <v>4</v>
      </c>
      <c r="E8" s="14">
        <v>4625.8295048302998</v>
      </c>
      <c r="F8" s="14">
        <f>E8-4534.67522656542</f>
        <v>91.154278264879395</v>
      </c>
      <c r="G8" s="1">
        <v>8.8756307745279895E-21</v>
      </c>
      <c r="H8">
        <v>0.28945783911371198</v>
      </c>
      <c r="I8">
        <v>0.28945783911371198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0.94710309884362698</v>
      </c>
      <c r="Q8">
        <v>0.94710309884362698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4.8487396737827001E-3</v>
      </c>
      <c r="Y8">
        <v>4.0010366590114498E-2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f>H8/(1+P8)</f>
        <v>0.14866076649234408</v>
      </c>
      <c r="BE8">
        <f t="shared" ref="BE8:BK8" si="0">I8/(1+Q8)</f>
        <v>0.14866076649234408</v>
      </c>
      <c r="BF8">
        <f t="shared" si="0"/>
        <v>0</v>
      </c>
      <c r="BG8">
        <f t="shared" si="0"/>
        <v>0</v>
      </c>
      <c r="BH8">
        <f t="shared" si="0"/>
        <v>0</v>
      </c>
      <c r="BI8">
        <f t="shared" si="0"/>
        <v>0</v>
      </c>
      <c r="BJ8">
        <f t="shared" si="0"/>
        <v>0</v>
      </c>
      <c r="BK8">
        <f t="shared" si="0"/>
        <v>0</v>
      </c>
      <c r="BL8">
        <f t="shared" ref="BL8:BS8" si="1">(P8*H8)/(1+P8)</f>
        <v>0.14079707262136792</v>
      </c>
      <c r="BM8">
        <f t="shared" si="1"/>
        <v>0.14079707262136792</v>
      </c>
      <c r="BN8">
        <f t="shared" si="1"/>
        <v>0</v>
      </c>
      <c r="BO8">
        <f t="shared" si="1"/>
        <v>0</v>
      </c>
      <c r="BP8">
        <f t="shared" si="1"/>
        <v>0</v>
      </c>
      <c r="BQ8">
        <f t="shared" si="1"/>
        <v>0</v>
      </c>
      <c r="BR8">
        <f t="shared" si="1"/>
        <v>0</v>
      </c>
      <c r="BS8">
        <f t="shared" si="1"/>
        <v>0</v>
      </c>
      <c r="BT8">
        <f>BD8-BL8</f>
        <v>7.8636938709761572E-3</v>
      </c>
      <c r="BU8">
        <f t="shared" ref="BU8:CA8" si="2">BE8-BM8</f>
        <v>7.8636938709761572E-3</v>
      </c>
      <c r="BV8">
        <f t="shared" si="2"/>
        <v>0</v>
      </c>
      <c r="BW8">
        <f t="shared" si="2"/>
        <v>0</v>
      </c>
      <c r="BX8">
        <f t="shared" si="2"/>
        <v>0</v>
      </c>
      <c r="BY8">
        <f t="shared" si="2"/>
        <v>0</v>
      </c>
      <c r="BZ8">
        <f t="shared" si="2"/>
        <v>0</v>
      </c>
      <c r="CA8">
        <f t="shared" si="2"/>
        <v>0</v>
      </c>
    </row>
    <row r="9" spans="1:79" x14ac:dyDescent="0.2">
      <c r="A9" t="s">
        <v>68</v>
      </c>
      <c r="B9" t="s">
        <v>54</v>
      </c>
      <c r="C9">
        <v>-2307.8950427977802</v>
      </c>
      <c r="D9">
        <v>6</v>
      </c>
      <c r="E9">
        <v>4627.7900855955604</v>
      </c>
      <c r="F9" s="14">
        <f t="shared" ref="F9:F22" si="3">E9-4534.67522656542</f>
        <v>93.114859030139996</v>
      </c>
      <c r="G9" s="1">
        <v>3.3301555792436801E-21</v>
      </c>
      <c r="H9">
        <v>0.290224671358912</v>
      </c>
      <c r="I9">
        <v>0.28420926380107397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0.96830546575846599</v>
      </c>
      <c r="Q9">
        <v>0.82005788176901895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4.0710753095519903E-3</v>
      </c>
      <c r="Y9">
        <v>4.8611981067547001E-2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f t="shared" ref="BD9:BD72" si="4">H9/(1+P9)</f>
        <v>0.14744899935898767</v>
      </c>
      <c r="BE9">
        <f t="shared" ref="BE9:BE72" si="5">I9/(1+Q9)</f>
        <v>0.15615396996321604</v>
      </c>
      <c r="BF9">
        <f t="shared" ref="BF9:BF72" si="6">J9/(1+R9)</f>
        <v>0</v>
      </c>
      <c r="BG9">
        <f t="shared" ref="BG9:BG72" si="7">K9/(1+S9)</f>
        <v>0</v>
      </c>
      <c r="BH9">
        <f t="shared" ref="BH9:BH72" si="8">L9/(1+T9)</f>
        <v>0</v>
      </c>
      <c r="BI9">
        <f t="shared" ref="BI9:BI72" si="9">M9/(1+U9)</f>
        <v>0</v>
      </c>
      <c r="BJ9">
        <f t="shared" ref="BJ9:BJ72" si="10">N9/(1+V9)</f>
        <v>0</v>
      </c>
      <c r="BK9">
        <f t="shared" ref="BK9:BK72" si="11">O9/(1+W9)</f>
        <v>0</v>
      </c>
      <c r="BL9">
        <f t="shared" ref="BL9:BL72" si="12">(P9*H9)/(1+P9)</f>
        <v>0.14277567199992433</v>
      </c>
      <c r="BM9">
        <f t="shared" ref="BM9:BM72" si="13">(Q9*I9)/(1+Q9)</f>
        <v>0.12805529383785794</v>
      </c>
      <c r="BN9">
        <f t="shared" ref="BN9:BN72" si="14">(R9*J9)/(1+R9)</f>
        <v>0</v>
      </c>
      <c r="BO9">
        <f t="shared" ref="BO9:BO72" si="15">(S9*K9)/(1+S9)</f>
        <v>0</v>
      </c>
      <c r="BP9">
        <f t="shared" ref="BP9:BP72" si="16">(T9*L9)/(1+T9)</f>
        <v>0</v>
      </c>
      <c r="BQ9">
        <f t="shared" ref="BQ9:BQ72" si="17">(U9*M9)/(1+U9)</f>
        <v>0</v>
      </c>
      <c r="BR9">
        <f t="shared" ref="BR9:BR72" si="18">(V9*N9)/(1+V9)</f>
        <v>0</v>
      </c>
      <c r="BS9">
        <f t="shared" ref="BS9:BS72" si="19">(W9*O9)/(1+W9)</f>
        <v>0</v>
      </c>
      <c r="BT9">
        <f t="shared" ref="BT9:BT72" si="20">BD9-BL9</f>
        <v>4.6733273590633395E-3</v>
      </c>
      <c r="BU9">
        <f t="shared" ref="BU9:BU72" si="21">BE9-BM9</f>
        <v>2.8098676125358102E-2</v>
      </c>
      <c r="BV9">
        <f t="shared" ref="BV9:BV72" si="22">BF9-BN9</f>
        <v>0</v>
      </c>
      <c r="BW9">
        <f t="shared" ref="BW9:BW72" si="23">BG9-BO9</f>
        <v>0</v>
      </c>
      <c r="BX9">
        <f t="shared" ref="BX9:BX72" si="24">BH9-BP9</f>
        <v>0</v>
      </c>
      <c r="BY9">
        <f t="shared" ref="BY9:BY72" si="25">BI9-BQ9</f>
        <v>0</v>
      </c>
      <c r="BZ9">
        <f t="shared" ref="BZ9:BZ72" si="26">BJ9-BR9</f>
        <v>0</v>
      </c>
      <c r="CA9">
        <f t="shared" ref="CA9:CA72" si="27">BK9-BS9</f>
        <v>0</v>
      </c>
    </row>
    <row r="10" spans="1:79" x14ac:dyDescent="0.2">
      <c r="A10" t="s">
        <v>68</v>
      </c>
      <c r="B10" t="s">
        <v>55</v>
      </c>
      <c r="C10">
        <v>-2301.1446056524101</v>
      </c>
      <c r="D10">
        <v>5</v>
      </c>
      <c r="E10">
        <v>4612.2892113048101</v>
      </c>
      <c r="F10" s="14">
        <f t="shared" si="3"/>
        <v>77.613984739389707</v>
      </c>
      <c r="G10" s="1">
        <v>7.7345777250898296E-18</v>
      </c>
      <c r="H10">
        <v>6.5978382191457297E-2</v>
      </c>
      <c r="I10">
        <v>6.5978382191457297E-2</v>
      </c>
      <c r="J10">
        <v>0.45832670856090202</v>
      </c>
      <c r="K10">
        <v>0.45832670856090202</v>
      </c>
      <c r="L10">
        <v>0</v>
      </c>
      <c r="M10">
        <v>0</v>
      </c>
      <c r="N10">
        <v>0</v>
      </c>
      <c r="O10">
        <v>0</v>
      </c>
      <c r="P10">
        <v>0.69712055608234302</v>
      </c>
      <c r="Q10">
        <v>0.69712055608234302</v>
      </c>
      <c r="R10">
        <v>0.88542871648434096</v>
      </c>
      <c r="S10">
        <v>0.88542871648434096</v>
      </c>
      <c r="T10">
        <v>0</v>
      </c>
      <c r="U10">
        <v>0</v>
      </c>
      <c r="V10">
        <v>0</v>
      </c>
      <c r="W10">
        <v>0</v>
      </c>
      <c r="X10">
        <v>4.9980194503429299E-3</v>
      </c>
      <c r="Y10">
        <v>4.9980194503429299E-3</v>
      </c>
      <c r="Z10">
        <v>4.9980194503429299E-3</v>
      </c>
      <c r="AA10">
        <v>4.9980194503429299E-3</v>
      </c>
      <c r="AB10">
        <v>4.9980194503429299E-3</v>
      </c>
      <c r="AC10">
        <v>4.9980194503429299E-3</v>
      </c>
      <c r="AD10">
        <v>4.9980194503429299E-3</v>
      </c>
      <c r="AE10">
        <v>4.9980194503429299E-3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f t="shared" si="4"/>
        <v>3.8876661976072417E-2</v>
      </c>
      <c r="BE10">
        <f t="shared" si="5"/>
        <v>3.8876661976072417E-2</v>
      </c>
      <c r="BF10">
        <f t="shared" si="6"/>
        <v>0.24308885536416333</v>
      </c>
      <c r="BG10">
        <f t="shared" si="7"/>
        <v>0.24308885536416333</v>
      </c>
      <c r="BH10">
        <f t="shared" si="8"/>
        <v>0</v>
      </c>
      <c r="BI10">
        <f t="shared" si="9"/>
        <v>0</v>
      </c>
      <c r="BJ10">
        <f t="shared" si="10"/>
        <v>0</v>
      </c>
      <c r="BK10">
        <f t="shared" si="11"/>
        <v>0</v>
      </c>
      <c r="BL10">
        <f t="shared" si="12"/>
        <v>2.7101720215384883E-2</v>
      </c>
      <c r="BM10">
        <f t="shared" si="13"/>
        <v>2.7101720215384883E-2</v>
      </c>
      <c r="BN10">
        <f t="shared" si="14"/>
        <v>0.21523785319673872</v>
      </c>
      <c r="BO10">
        <f t="shared" si="15"/>
        <v>0.21523785319673872</v>
      </c>
      <c r="BP10">
        <f t="shared" si="16"/>
        <v>0</v>
      </c>
      <c r="BQ10">
        <f t="shared" si="17"/>
        <v>0</v>
      </c>
      <c r="BR10">
        <f t="shared" si="18"/>
        <v>0</v>
      </c>
      <c r="BS10">
        <f t="shared" si="19"/>
        <v>0</v>
      </c>
      <c r="BT10">
        <f t="shared" si="20"/>
        <v>1.1774941760687534E-2</v>
      </c>
      <c r="BU10">
        <f t="shared" si="21"/>
        <v>1.1774941760687534E-2</v>
      </c>
      <c r="BV10">
        <f t="shared" si="22"/>
        <v>2.7851002167424616E-2</v>
      </c>
      <c r="BW10">
        <f t="shared" si="23"/>
        <v>2.7851002167424616E-2</v>
      </c>
      <c r="BX10">
        <f t="shared" si="24"/>
        <v>0</v>
      </c>
      <c r="BY10">
        <f t="shared" si="25"/>
        <v>0</v>
      </c>
      <c r="BZ10">
        <f t="shared" si="26"/>
        <v>0</v>
      </c>
      <c r="CA10">
        <f t="shared" si="27"/>
        <v>0</v>
      </c>
    </row>
    <row r="11" spans="1:79" x14ac:dyDescent="0.2">
      <c r="A11" t="s">
        <v>68</v>
      </c>
      <c r="B11" t="s">
        <v>56</v>
      </c>
      <c r="C11">
        <v>-2262.7417168915299</v>
      </c>
      <c r="D11">
        <v>13</v>
      </c>
      <c r="E11">
        <v>4551.4834337830698</v>
      </c>
      <c r="F11" s="14">
        <f t="shared" si="3"/>
        <v>16.808207217649397</v>
      </c>
      <c r="G11">
        <v>1.23664040112296E-4</v>
      </c>
      <c r="H11">
        <v>7.9546063795909699E-2</v>
      </c>
      <c r="I11">
        <v>8.4074319727654598E-2</v>
      </c>
      <c r="J11">
        <v>0.53053826204842602</v>
      </c>
      <c r="K11">
        <v>0.45709772939683802</v>
      </c>
      <c r="L11">
        <v>0</v>
      </c>
      <c r="M11">
        <v>0</v>
      </c>
      <c r="N11">
        <v>0</v>
      </c>
      <c r="O11">
        <v>0</v>
      </c>
      <c r="P11">
        <v>1.0028142411602601</v>
      </c>
      <c r="Q11">
        <v>0.86091877231472402</v>
      </c>
      <c r="R11">
        <v>0.96331568687208202</v>
      </c>
      <c r="S11">
        <v>0.79648278995602095</v>
      </c>
      <c r="T11">
        <v>0</v>
      </c>
      <c r="U11">
        <v>0</v>
      </c>
      <c r="V11">
        <v>0</v>
      </c>
      <c r="W11">
        <v>0</v>
      </c>
      <c r="X11">
        <v>1.12533067093976E-3</v>
      </c>
      <c r="Y11">
        <v>1.0739432250418001E-2</v>
      </c>
      <c r="Z11">
        <v>6.1596244413503198E-3</v>
      </c>
      <c r="AA11">
        <v>8.9552382876832801E-2</v>
      </c>
      <c r="AB11">
        <v>1.6505087300119899E-2</v>
      </c>
      <c r="AC11">
        <v>1.6505087300119899E-2</v>
      </c>
      <c r="AD11">
        <v>1.6505087300119899E-2</v>
      </c>
      <c r="AE11">
        <v>1.6505087300119899E-2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f t="shared" si="4"/>
        <v>3.9717145085720724E-2</v>
      </c>
      <c r="BE11">
        <f t="shared" si="5"/>
        <v>4.5178930417837548E-2</v>
      </c>
      <c r="BF11">
        <f t="shared" si="6"/>
        <v>0.27022565224529416</v>
      </c>
      <c r="BG11">
        <f t="shared" si="7"/>
        <v>0.25444036088318334</v>
      </c>
      <c r="BH11">
        <f t="shared" si="8"/>
        <v>0</v>
      </c>
      <c r="BI11">
        <f t="shared" si="9"/>
        <v>0</v>
      </c>
      <c r="BJ11">
        <f t="shared" si="10"/>
        <v>0</v>
      </c>
      <c r="BK11">
        <f t="shared" si="11"/>
        <v>0</v>
      </c>
      <c r="BL11">
        <f t="shared" si="12"/>
        <v>3.9828918710188975E-2</v>
      </c>
      <c r="BM11">
        <f t="shared" si="13"/>
        <v>3.8895389309817049E-2</v>
      </c>
      <c r="BN11">
        <f t="shared" si="14"/>
        <v>0.26031260980313187</v>
      </c>
      <c r="BO11">
        <f t="shared" si="15"/>
        <v>0.20265736851365468</v>
      </c>
      <c r="BP11">
        <f t="shared" si="16"/>
        <v>0</v>
      </c>
      <c r="BQ11">
        <f t="shared" si="17"/>
        <v>0</v>
      </c>
      <c r="BR11">
        <f t="shared" si="18"/>
        <v>0</v>
      </c>
      <c r="BS11">
        <f t="shared" si="19"/>
        <v>0</v>
      </c>
      <c r="BT11">
        <f t="shared" si="20"/>
        <v>-1.1177362446825045E-4</v>
      </c>
      <c r="BU11">
        <f t="shared" si="21"/>
        <v>6.2835411080204989E-3</v>
      </c>
      <c r="BV11">
        <f t="shared" si="22"/>
        <v>9.9130424421622898E-3</v>
      </c>
      <c r="BW11">
        <f t="shared" si="23"/>
        <v>5.1782992369528658E-2</v>
      </c>
      <c r="BX11">
        <f t="shared" si="24"/>
        <v>0</v>
      </c>
      <c r="BY11">
        <f t="shared" si="25"/>
        <v>0</v>
      </c>
      <c r="BZ11">
        <f t="shared" si="26"/>
        <v>0</v>
      </c>
      <c r="CA11">
        <f t="shared" si="27"/>
        <v>0</v>
      </c>
    </row>
    <row r="12" spans="1:79" x14ac:dyDescent="0.2">
      <c r="A12" t="s">
        <v>68</v>
      </c>
      <c r="B12" t="s">
        <v>57</v>
      </c>
      <c r="C12">
        <v>-2263.3227636720198</v>
      </c>
      <c r="D12">
        <v>10</v>
      </c>
      <c r="E12">
        <v>4546.6455273440397</v>
      </c>
      <c r="F12" s="14">
        <f t="shared" si="3"/>
        <v>11.970300778619276</v>
      </c>
      <c r="G12">
        <v>1.3892533926664901E-3</v>
      </c>
      <c r="H12">
        <v>7.8366077082228106E-2</v>
      </c>
      <c r="I12">
        <v>8.48607485334857E-2</v>
      </c>
      <c r="J12">
        <v>0.51480176590661897</v>
      </c>
      <c r="K12">
        <v>0.58590240060909005</v>
      </c>
      <c r="L12">
        <v>0</v>
      </c>
      <c r="M12">
        <v>0</v>
      </c>
      <c r="N12">
        <v>0</v>
      </c>
      <c r="O12">
        <v>0</v>
      </c>
      <c r="P12">
        <v>0.94680927868739195</v>
      </c>
      <c r="Q12">
        <v>0.94680927868739195</v>
      </c>
      <c r="R12">
        <v>0.94680927868739195</v>
      </c>
      <c r="S12">
        <v>0.94680927868739195</v>
      </c>
      <c r="T12">
        <v>0</v>
      </c>
      <c r="U12">
        <v>0</v>
      </c>
      <c r="V12">
        <v>0</v>
      </c>
      <c r="W12">
        <v>0</v>
      </c>
      <c r="X12">
        <v>1.26236730795377E-3</v>
      </c>
      <c r="Y12">
        <v>1.00776003540222E-2</v>
      </c>
      <c r="Z12">
        <v>8.2306956710279499E-3</v>
      </c>
      <c r="AA12">
        <v>6.5298175144734294E-2</v>
      </c>
      <c r="AB12">
        <v>1.6060598957952001E-2</v>
      </c>
      <c r="AC12">
        <v>1.6060598957952001E-2</v>
      </c>
      <c r="AD12">
        <v>1.6060598957952001E-2</v>
      </c>
      <c r="AE12">
        <v>1.6060598957952001E-2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f t="shared" si="4"/>
        <v>4.0253597483912398E-2</v>
      </c>
      <c r="BE12">
        <f t="shared" si="5"/>
        <v>4.3589656913234888E-2</v>
      </c>
      <c r="BF12">
        <f t="shared" si="6"/>
        <v>0.26443358963941072</v>
      </c>
      <c r="BG12">
        <f t="shared" si="7"/>
        <v>0.30095521272845294</v>
      </c>
      <c r="BH12">
        <f t="shared" si="8"/>
        <v>0</v>
      </c>
      <c r="BI12">
        <f t="shared" si="9"/>
        <v>0</v>
      </c>
      <c r="BJ12">
        <f t="shared" si="10"/>
        <v>0</v>
      </c>
      <c r="BK12">
        <f t="shared" si="11"/>
        <v>0</v>
      </c>
      <c r="BL12">
        <f t="shared" si="12"/>
        <v>3.8112479598315714E-2</v>
      </c>
      <c r="BM12">
        <f t="shared" si="13"/>
        <v>4.1271091620250812E-2</v>
      </c>
      <c r="BN12">
        <f t="shared" si="14"/>
        <v>0.25036817626720825</v>
      </c>
      <c r="BO12">
        <f t="shared" si="15"/>
        <v>0.28494718788063711</v>
      </c>
      <c r="BP12">
        <f t="shared" si="16"/>
        <v>0</v>
      </c>
      <c r="BQ12">
        <f t="shared" si="17"/>
        <v>0</v>
      </c>
      <c r="BR12">
        <f t="shared" si="18"/>
        <v>0</v>
      </c>
      <c r="BS12">
        <f t="shared" si="19"/>
        <v>0</v>
      </c>
      <c r="BT12">
        <f t="shared" si="20"/>
        <v>2.1411178855966842E-3</v>
      </c>
      <c r="BU12">
        <f t="shared" si="21"/>
        <v>2.3185652929840761E-3</v>
      </c>
      <c r="BV12">
        <f t="shared" si="22"/>
        <v>1.4065413372202462E-2</v>
      </c>
      <c r="BW12">
        <f t="shared" si="23"/>
        <v>1.6008024847815827E-2</v>
      </c>
      <c r="BX12">
        <f t="shared" si="24"/>
        <v>0</v>
      </c>
      <c r="BY12">
        <f t="shared" si="25"/>
        <v>0</v>
      </c>
      <c r="BZ12">
        <f t="shared" si="26"/>
        <v>0</v>
      </c>
      <c r="CA12">
        <f t="shared" si="27"/>
        <v>0</v>
      </c>
    </row>
    <row r="13" spans="1:79" x14ac:dyDescent="0.2">
      <c r="A13" t="s">
        <v>68</v>
      </c>
      <c r="B13" t="s">
        <v>58</v>
      </c>
      <c r="C13">
        <v>-2265.3022190869801</v>
      </c>
      <c r="D13">
        <v>11</v>
      </c>
      <c r="E13">
        <v>4552.6044381739603</v>
      </c>
      <c r="F13" s="14">
        <f t="shared" si="3"/>
        <v>17.929211608539845</v>
      </c>
      <c r="G13" s="1">
        <v>7.0602555398018699E-5</v>
      </c>
      <c r="H13">
        <v>8.3451140430246901E-2</v>
      </c>
      <c r="I13">
        <v>5.7422119229114402E-2</v>
      </c>
      <c r="J13">
        <v>0.54055839671161299</v>
      </c>
      <c r="K13">
        <v>0.46080511854581901</v>
      </c>
      <c r="L13">
        <v>0</v>
      </c>
      <c r="M13">
        <v>0</v>
      </c>
      <c r="N13">
        <v>0</v>
      </c>
      <c r="O13">
        <v>0</v>
      </c>
      <c r="P13">
        <v>1.022711909958</v>
      </c>
      <c r="Q13">
        <v>1.3088056869557501</v>
      </c>
      <c r="R13">
        <v>0.962184273704626</v>
      </c>
      <c r="S13">
        <v>0.85484018400906503</v>
      </c>
      <c r="T13">
        <v>0</v>
      </c>
      <c r="U13">
        <v>0</v>
      </c>
      <c r="V13">
        <v>0</v>
      </c>
      <c r="W13">
        <v>0</v>
      </c>
      <c r="X13">
        <v>4.3956829799398399E-3</v>
      </c>
      <c r="Y13">
        <v>4.6511937297640402E-2</v>
      </c>
      <c r="Z13">
        <v>4.3956829799398399E-3</v>
      </c>
      <c r="AA13">
        <v>4.6511937297640402E-2</v>
      </c>
      <c r="AB13">
        <v>1.5338918065849499E-2</v>
      </c>
      <c r="AC13">
        <v>1.5338918065849499E-2</v>
      </c>
      <c r="AD13">
        <v>1.5338918065849499E-2</v>
      </c>
      <c r="AE13">
        <v>1.5338918065849499E-2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f t="shared" si="4"/>
        <v>4.1257056934014741E-2</v>
      </c>
      <c r="BE13">
        <f t="shared" si="5"/>
        <v>2.4870919000908948E-2</v>
      </c>
      <c r="BF13">
        <f t="shared" si="6"/>
        <v>0.2754880894499438</v>
      </c>
      <c r="BG13">
        <f t="shared" si="7"/>
        <v>0.24843386644224597</v>
      </c>
      <c r="BH13">
        <f t="shared" si="8"/>
        <v>0</v>
      </c>
      <c r="BI13">
        <f t="shared" si="9"/>
        <v>0</v>
      </c>
      <c r="BJ13">
        <f t="shared" si="10"/>
        <v>0</v>
      </c>
      <c r="BK13">
        <f t="shared" si="11"/>
        <v>0</v>
      </c>
      <c r="BL13">
        <f t="shared" si="12"/>
        <v>4.219408349623216E-2</v>
      </c>
      <c r="BM13">
        <f t="shared" si="13"/>
        <v>3.255120022820545E-2</v>
      </c>
      <c r="BN13">
        <f t="shared" si="14"/>
        <v>0.26507030726166919</v>
      </c>
      <c r="BO13">
        <f t="shared" si="15"/>
        <v>0.21237125210357302</v>
      </c>
      <c r="BP13">
        <f t="shared" si="16"/>
        <v>0</v>
      </c>
      <c r="BQ13">
        <f t="shared" si="17"/>
        <v>0</v>
      </c>
      <c r="BR13">
        <f t="shared" si="18"/>
        <v>0</v>
      </c>
      <c r="BS13">
        <f t="shared" si="19"/>
        <v>0</v>
      </c>
      <c r="BT13">
        <f t="shared" si="20"/>
        <v>-9.3702656221741898E-4</v>
      </c>
      <c r="BU13">
        <f t="shared" si="21"/>
        <v>-7.6802812272965017E-3</v>
      </c>
      <c r="BV13">
        <f t="shared" si="22"/>
        <v>1.0417782188274605E-2</v>
      </c>
      <c r="BW13">
        <f t="shared" si="23"/>
        <v>3.6062614338672944E-2</v>
      </c>
      <c r="BX13">
        <f t="shared" si="24"/>
        <v>0</v>
      </c>
      <c r="BY13">
        <f t="shared" si="25"/>
        <v>0</v>
      </c>
      <c r="BZ13">
        <f t="shared" si="26"/>
        <v>0</v>
      </c>
      <c r="CA13">
        <f t="shared" si="27"/>
        <v>0</v>
      </c>
    </row>
    <row r="14" spans="1:79" x14ac:dyDescent="0.2">
      <c r="A14" t="s">
        <v>68</v>
      </c>
      <c r="B14" t="s">
        <v>59</v>
      </c>
      <c r="C14">
        <v>-2271.9182951462799</v>
      </c>
      <c r="D14">
        <v>9</v>
      </c>
      <c r="E14">
        <v>4561.8365902925498</v>
      </c>
      <c r="F14" s="14">
        <f t="shared" si="3"/>
        <v>27.161363727129356</v>
      </c>
      <c r="G14" s="1">
        <v>6.9836756317738503E-7</v>
      </c>
      <c r="H14">
        <v>7.3411385253427899E-2</v>
      </c>
      <c r="I14">
        <v>0.97329273755975299</v>
      </c>
      <c r="J14">
        <v>0.51439070594268899</v>
      </c>
      <c r="K14">
        <v>0.15845617789299499</v>
      </c>
      <c r="L14">
        <v>0</v>
      </c>
      <c r="M14">
        <v>0</v>
      </c>
      <c r="N14">
        <v>0</v>
      </c>
      <c r="O14">
        <v>0</v>
      </c>
      <c r="P14">
        <v>0.69592016207000296</v>
      </c>
      <c r="Q14">
        <v>1.0569569179949201</v>
      </c>
      <c r="R14">
        <v>0.91348283889360204</v>
      </c>
      <c r="S14">
        <v>3</v>
      </c>
      <c r="T14">
        <v>0</v>
      </c>
      <c r="U14">
        <v>0</v>
      </c>
      <c r="V14">
        <v>0</v>
      </c>
      <c r="W14">
        <v>0</v>
      </c>
      <c r="X14">
        <v>1.27527762894355E-2</v>
      </c>
      <c r="Y14">
        <v>1.27527762894355E-2</v>
      </c>
      <c r="Z14">
        <v>1.27527762894355E-2</v>
      </c>
      <c r="AA14">
        <v>1.27527762894355E-2</v>
      </c>
      <c r="AB14">
        <v>1.27527762894355E-2</v>
      </c>
      <c r="AC14">
        <v>1.27527762894355E-2</v>
      </c>
      <c r="AD14">
        <v>1.27527762894355E-2</v>
      </c>
      <c r="AE14">
        <v>1.27527762894355E-2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f t="shared" si="4"/>
        <v>4.3287052595579488E-2</v>
      </c>
      <c r="BE14">
        <f t="shared" si="5"/>
        <v>0.47317118265583269</v>
      </c>
      <c r="BF14">
        <f t="shared" si="6"/>
        <v>0.26882431108716692</v>
      </c>
      <c r="BG14">
        <f t="shared" si="7"/>
        <v>3.9614044473248747E-2</v>
      </c>
      <c r="BH14">
        <f t="shared" si="8"/>
        <v>0</v>
      </c>
      <c r="BI14">
        <f t="shared" si="9"/>
        <v>0</v>
      </c>
      <c r="BJ14">
        <f t="shared" si="10"/>
        <v>0</v>
      </c>
      <c r="BK14">
        <f t="shared" si="11"/>
        <v>0</v>
      </c>
      <c r="BL14">
        <f t="shared" si="12"/>
        <v>3.0124332657848418E-2</v>
      </c>
      <c r="BM14">
        <f t="shared" si="13"/>
        <v>0.5001215549039203</v>
      </c>
      <c r="BN14">
        <f t="shared" si="14"/>
        <v>0.24556639485552206</v>
      </c>
      <c r="BO14">
        <f t="shared" si="15"/>
        <v>0.11884213341974624</v>
      </c>
      <c r="BP14">
        <f t="shared" si="16"/>
        <v>0</v>
      </c>
      <c r="BQ14">
        <f t="shared" si="17"/>
        <v>0</v>
      </c>
      <c r="BR14">
        <f t="shared" si="18"/>
        <v>0</v>
      </c>
      <c r="BS14">
        <f t="shared" si="19"/>
        <v>0</v>
      </c>
      <c r="BT14">
        <f t="shared" si="20"/>
        <v>1.316271993773107E-2</v>
      </c>
      <c r="BU14">
        <f t="shared" si="21"/>
        <v>-2.6950372248087606E-2</v>
      </c>
      <c r="BV14">
        <f t="shared" si="22"/>
        <v>2.325791623164486E-2</v>
      </c>
      <c r="BW14">
        <f t="shared" si="23"/>
        <v>-7.9228088946497494E-2</v>
      </c>
      <c r="BX14">
        <f t="shared" si="24"/>
        <v>0</v>
      </c>
      <c r="BY14">
        <f t="shared" si="25"/>
        <v>0</v>
      </c>
      <c r="BZ14">
        <f t="shared" si="26"/>
        <v>0</v>
      </c>
      <c r="CA14">
        <f t="shared" si="27"/>
        <v>0</v>
      </c>
    </row>
    <row r="15" spans="1:79" x14ac:dyDescent="0.2">
      <c r="A15" t="s">
        <v>68</v>
      </c>
      <c r="B15" t="s">
        <v>60</v>
      </c>
      <c r="C15">
        <v>-2267.8092272521999</v>
      </c>
      <c r="D15">
        <v>8</v>
      </c>
      <c r="E15">
        <v>4551.6184545044098</v>
      </c>
      <c r="F15" s="14">
        <f t="shared" si="3"/>
        <v>16.943227938989367</v>
      </c>
      <c r="G15">
        <v>1.1559100872989001E-4</v>
      </c>
      <c r="H15">
        <v>0.55244324356423402</v>
      </c>
      <c r="I15">
        <v>0.118449313188664</v>
      </c>
      <c r="J15">
        <v>8.5939974706197603E-2</v>
      </c>
      <c r="K15">
        <v>0.63263859788461696</v>
      </c>
      <c r="L15">
        <v>0</v>
      </c>
      <c r="M15">
        <v>0</v>
      </c>
      <c r="N15">
        <v>0</v>
      </c>
      <c r="O15">
        <v>0</v>
      </c>
      <c r="P15">
        <v>0.95357437119900901</v>
      </c>
      <c r="Q15">
        <v>0.95357437119900901</v>
      </c>
      <c r="R15">
        <v>0.95357437119900901</v>
      </c>
      <c r="S15">
        <v>0.95357437119900901</v>
      </c>
      <c r="T15">
        <v>0</v>
      </c>
      <c r="U15">
        <v>0</v>
      </c>
      <c r="V15">
        <v>0</v>
      </c>
      <c r="W15">
        <v>0</v>
      </c>
      <c r="X15">
        <v>4.26723120533469E-3</v>
      </c>
      <c r="Y15">
        <v>3.0947779218975999E-2</v>
      </c>
      <c r="Z15">
        <v>4.26723120533469E-3</v>
      </c>
      <c r="AA15">
        <v>3.0947779218975999E-2</v>
      </c>
      <c r="AB15">
        <v>1.69520148573221E-2</v>
      </c>
      <c r="AC15">
        <v>1.69520148573221E-2</v>
      </c>
      <c r="AD15">
        <v>1.69520148573221E-2</v>
      </c>
      <c r="AE15">
        <v>1.69520148573221E-2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f t="shared" si="4"/>
        <v>0.2827858778804368</v>
      </c>
      <c r="BE15">
        <f t="shared" si="5"/>
        <v>6.0632098237430078E-2</v>
      </c>
      <c r="BF15">
        <f t="shared" si="6"/>
        <v>4.3991145652392961E-2</v>
      </c>
      <c r="BG15">
        <f t="shared" si="7"/>
        <v>0.32383645445570325</v>
      </c>
      <c r="BH15">
        <f t="shared" si="8"/>
        <v>0</v>
      </c>
      <c r="BI15">
        <f t="shared" si="9"/>
        <v>0</v>
      </c>
      <c r="BJ15">
        <f t="shared" si="10"/>
        <v>0</v>
      </c>
      <c r="BK15">
        <f t="shared" si="11"/>
        <v>0</v>
      </c>
      <c r="BL15">
        <f t="shared" si="12"/>
        <v>0.26965736568379728</v>
      </c>
      <c r="BM15">
        <f t="shared" si="13"/>
        <v>5.7817214951233924E-2</v>
      </c>
      <c r="BN15">
        <f t="shared" si="14"/>
        <v>4.1948829053804641E-2</v>
      </c>
      <c r="BO15">
        <f t="shared" si="15"/>
        <v>0.30880214342891377</v>
      </c>
      <c r="BP15">
        <f t="shared" si="16"/>
        <v>0</v>
      </c>
      <c r="BQ15">
        <f t="shared" si="17"/>
        <v>0</v>
      </c>
      <c r="BR15">
        <f t="shared" si="18"/>
        <v>0</v>
      </c>
      <c r="BS15">
        <f t="shared" si="19"/>
        <v>0</v>
      </c>
      <c r="BT15">
        <f t="shared" si="20"/>
        <v>1.3128512196639519E-2</v>
      </c>
      <c r="BU15">
        <f t="shared" si="21"/>
        <v>2.8148832861961542E-3</v>
      </c>
      <c r="BV15">
        <f t="shared" si="22"/>
        <v>2.0423165985883202E-3</v>
      </c>
      <c r="BW15">
        <f t="shared" si="23"/>
        <v>1.5034311026789482E-2</v>
      </c>
      <c r="BX15">
        <f t="shared" si="24"/>
        <v>0</v>
      </c>
      <c r="BY15">
        <f t="shared" si="25"/>
        <v>0</v>
      </c>
      <c r="BZ15">
        <f t="shared" si="26"/>
        <v>0</v>
      </c>
      <c r="CA15">
        <f t="shared" si="27"/>
        <v>0</v>
      </c>
    </row>
    <row r="16" spans="1:79" x14ac:dyDescent="0.2">
      <c r="A16" t="s">
        <v>68</v>
      </c>
      <c r="B16" t="s">
        <v>61</v>
      </c>
      <c r="C16">
        <v>-2292.0016588136</v>
      </c>
      <c r="D16">
        <v>6</v>
      </c>
      <c r="E16">
        <v>4596.0033176272</v>
      </c>
      <c r="F16" s="14">
        <f t="shared" si="3"/>
        <v>61.32809106177956</v>
      </c>
      <c r="G16" s="1">
        <v>2.65995008244206E-14</v>
      </c>
      <c r="H16">
        <v>0.48893226351061098</v>
      </c>
      <c r="I16">
        <v>0.261694984090795</v>
      </c>
      <c r="J16">
        <v>6.9891600042722199E-2</v>
      </c>
      <c r="K16">
        <v>0.917165399543309</v>
      </c>
      <c r="L16">
        <v>0</v>
      </c>
      <c r="M16">
        <v>0</v>
      </c>
      <c r="N16">
        <v>0</v>
      </c>
      <c r="O16">
        <v>0</v>
      </c>
      <c r="P16">
        <v>0.96124367832223701</v>
      </c>
      <c r="Q16">
        <v>0.96124367832223701</v>
      </c>
      <c r="R16">
        <v>0.96124367832223701</v>
      </c>
      <c r="S16">
        <v>0.96124367832223701</v>
      </c>
      <c r="T16">
        <v>0</v>
      </c>
      <c r="U16">
        <v>0</v>
      </c>
      <c r="V16">
        <v>0</v>
      </c>
      <c r="W16">
        <v>0</v>
      </c>
      <c r="X16">
        <v>7.1347280402108996E-3</v>
      </c>
      <c r="Y16">
        <v>7.1347280402108996E-3</v>
      </c>
      <c r="Z16">
        <v>7.1347280402108996E-3</v>
      </c>
      <c r="AA16">
        <v>7.1347280402108996E-3</v>
      </c>
      <c r="AB16">
        <v>7.1347280402108996E-3</v>
      </c>
      <c r="AC16">
        <v>7.1347280402108996E-3</v>
      </c>
      <c r="AD16">
        <v>7.1347280402108996E-3</v>
      </c>
      <c r="AE16">
        <v>7.1347280402108996E-3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f t="shared" si="4"/>
        <v>0.24929705008858069</v>
      </c>
      <c r="BE16">
        <f t="shared" si="5"/>
        <v>0.13343318170165588</v>
      </c>
      <c r="BF16">
        <f t="shared" si="6"/>
        <v>3.563636727819134E-2</v>
      </c>
      <c r="BG16">
        <f t="shared" si="7"/>
        <v>0.46764479584092583</v>
      </c>
      <c r="BH16">
        <f t="shared" si="8"/>
        <v>0</v>
      </c>
      <c r="BI16">
        <f t="shared" si="9"/>
        <v>0</v>
      </c>
      <c r="BJ16">
        <f t="shared" si="10"/>
        <v>0</v>
      </c>
      <c r="BK16">
        <f t="shared" si="11"/>
        <v>0</v>
      </c>
      <c r="BL16">
        <f t="shared" si="12"/>
        <v>0.23963521342203026</v>
      </c>
      <c r="BM16">
        <f t="shared" si="13"/>
        <v>0.12826180238913909</v>
      </c>
      <c r="BN16">
        <f t="shared" si="14"/>
        <v>3.4255232764530852E-2</v>
      </c>
      <c r="BO16">
        <f t="shared" si="15"/>
        <v>0.44952060370238311</v>
      </c>
      <c r="BP16">
        <f t="shared" si="16"/>
        <v>0</v>
      </c>
      <c r="BQ16">
        <f t="shared" si="17"/>
        <v>0</v>
      </c>
      <c r="BR16">
        <f t="shared" si="18"/>
        <v>0</v>
      </c>
      <c r="BS16">
        <f t="shared" si="19"/>
        <v>0</v>
      </c>
      <c r="BT16">
        <f t="shared" si="20"/>
        <v>9.6618366665504329E-3</v>
      </c>
      <c r="BU16">
        <f t="shared" si="21"/>
        <v>5.1713793125167939E-3</v>
      </c>
      <c r="BV16">
        <f t="shared" si="22"/>
        <v>1.3811345136604883E-3</v>
      </c>
      <c r="BW16">
        <f t="shared" si="23"/>
        <v>1.8124192138542716E-2</v>
      </c>
      <c r="BX16">
        <f t="shared" si="24"/>
        <v>0</v>
      </c>
      <c r="BY16">
        <f t="shared" si="25"/>
        <v>0</v>
      </c>
      <c r="BZ16">
        <f t="shared" si="26"/>
        <v>0</v>
      </c>
      <c r="CA16">
        <f t="shared" si="27"/>
        <v>0</v>
      </c>
    </row>
    <row r="17" spans="1:79" x14ac:dyDescent="0.2">
      <c r="A17" t="s">
        <v>68</v>
      </c>
      <c r="B17" t="s">
        <v>62</v>
      </c>
      <c r="C17">
        <v>-2250.3376132827102</v>
      </c>
      <c r="D17">
        <v>17</v>
      </c>
      <c r="E17">
        <v>4534.6752265654204</v>
      </c>
      <c r="F17" s="14">
        <f t="shared" si="3"/>
        <v>0</v>
      </c>
      <c r="G17">
        <v>0.55220362524695399</v>
      </c>
      <c r="H17">
        <v>0.64856588732096199</v>
      </c>
      <c r="I17">
        <v>0.64856588732096199</v>
      </c>
      <c r="J17">
        <v>0.186868528319141</v>
      </c>
      <c r="K17">
        <v>0.186868528319141</v>
      </c>
      <c r="L17">
        <v>0.121174541760943</v>
      </c>
      <c r="M17">
        <v>0.121174541760943</v>
      </c>
      <c r="N17">
        <v>1.9849090913955699E-2</v>
      </c>
      <c r="O17">
        <v>1.9849090913955699E-2</v>
      </c>
      <c r="P17">
        <v>0.94510037068545105</v>
      </c>
      <c r="Q17">
        <v>0.94510037068545105</v>
      </c>
      <c r="R17">
        <v>0.82154681235170601</v>
      </c>
      <c r="S17">
        <v>0.82154681235170601</v>
      </c>
      <c r="T17">
        <v>3</v>
      </c>
      <c r="U17">
        <v>3</v>
      </c>
      <c r="V17">
        <v>2.3098204057376899</v>
      </c>
      <c r="W17">
        <v>2.3098204057376899</v>
      </c>
      <c r="X17">
        <v>9.5038870359191192E-3</v>
      </c>
      <c r="Y17">
        <v>3.2415581841933702E-2</v>
      </c>
      <c r="Z17">
        <v>1.6715325483207699E-2</v>
      </c>
      <c r="AA17">
        <v>0.36485370497673902</v>
      </c>
      <c r="AB17">
        <v>5.1346756081618802E-3</v>
      </c>
      <c r="AC17">
        <v>5.1346756081618802E-3</v>
      </c>
      <c r="AD17">
        <v>5.1346756081618802E-3</v>
      </c>
      <c r="AE17">
        <v>5.1346756081618802E-3</v>
      </c>
      <c r="AF17" s="1">
        <v>2.0611536224385599E-9</v>
      </c>
      <c r="AG17" s="1">
        <v>2.0611536224385599E-9</v>
      </c>
      <c r="AH17" s="1">
        <v>2.0611536224385599E-9</v>
      </c>
      <c r="AI17" s="1">
        <v>2.0611536224385599E-9</v>
      </c>
      <c r="AJ17">
        <v>5.1346756081618802E-3</v>
      </c>
      <c r="AK17">
        <v>5.1346756081618802E-3</v>
      </c>
      <c r="AL17">
        <v>5.1346756081618802E-3</v>
      </c>
      <c r="AM17">
        <v>5.1346756081618802E-3</v>
      </c>
      <c r="AN17">
        <v>5.1346756081618802E-3</v>
      </c>
      <c r="AO17">
        <v>5.1346756081618802E-3</v>
      </c>
      <c r="AP17">
        <v>5.1346756081618802E-3</v>
      </c>
      <c r="AQ17">
        <v>5.1346756081618802E-3</v>
      </c>
      <c r="AR17">
        <v>5.1346756081618802E-3</v>
      </c>
      <c r="AS17">
        <v>5.1346756081618802E-3</v>
      </c>
      <c r="AT17">
        <v>5.1346756081618802E-3</v>
      </c>
      <c r="AU17">
        <v>5.1346756081618802E-3</v>
      </c>
      <c r="AV17">
        <v>5.1346756081618802E-3</v>
      </c>
      <c r="AW17">
        <v>5.1346756081618802E-3</v>
      </c>
      <c r="AX17">
        <v>5.1346756081618802E-3</v>
      </c>
      <c r="AY17">
        <v>5.1346756081618802E-3</v>
      </c>
      <c r="AZ17">
        <v>5.1346756081618802E-3</v>
      </c>
      <c r="BA17">
        <v>5.1346756081618802E-3</v>
      </c>
      <c r="BB17">
        <v>5.1346756081618802E-3</v>
      </c>
      <c r="BC17">
        <v>5.1346756081618802E-3</v>
      </c>
      <c r="BD17">
        <f t="shared" si="4"/>
        <v>0.33343569159488062</v>
      </c>
      <c r="BE17">
        <f t="shared" si="5"/>
        <v>0.33343569159488062</v>
      </c>
      <c r="BF17">
        <f t="shared" si="6"/>
        <v>0.10258782648461534</v>
      </c>
      <c r="BG17">
        <f t="shared" si="7"/>
        <v>0.10258782648461534</v>
      </c>
      <c r="BH17">
        <f t="shared" si="8"/>
        <v>3.029363544023575E-2</v>
      </c>
      <c r="BI17">
        <f t="shared" si="9"/>
        <v>3.029363544023575E-2</v>
      </c>
      <c r="BJ17">
        <f t="shared" si="10"/>
        <v>5.9970295909550272E-3</v>
      </c>
      <c r="BK17">
        <f t="shared" si="11"/>
        <v>5.9970295909550272E-3</v>
      </c>
      <c r="BL17">
        <f t="shared" si="12"/>
        <v>0.31513019572608136</v>
      </c>
      <c r="BM17">
        <f t="shared" si="13"/>
        <v>0.31513019572608136</v>
      </c>
      <c r="BN17">
        <f t="shared" si="14"/>
        <v>8.4280701834525656E-2</v>
      </c>
      <c r="BO17">
        <f t="shared" si="15"/>
        <v>8.4280701834525656E-2</v>
      </c>
      <c r="BP17">
        <f t="shared" si="16"/>
        <v>9.088090632070725E-2</v>
      </c>
      <c r="BQ17">
        <f t="shared" si="17"/>
        <v>9.088090632070725E-2</v>
      </c>
      <c r="BR17">
        <f t="shared" si="18"/>
        <v>1.3852061323000672E-2</v>
      </c>
      <c r="BS17">
        <f t="shared" si="19"/>
        <v>1.3852061323000672E-2</v>
      </c>
      <c r="BT17">
        <f t="shared" si="20"/>
        <v>1.830549586879926E-2</v>
      </c>
      <c r="BU17">
        <f t="shared" si="21"/>
        <v>1.830549586879926E-2</v>
      </c>
      <c r="BV17">
        <f t="shared" si="22"/>
        <v>1.8307124650089684E-2</v>
      </c>
      <c r="BW17">
        <f t="shared" si="23"/>
        <v>1.8307124650089684E-2</v>
      </c>
      <c r="BX17">
        <f t="shared" si="24"/>
        <v>-6.05872708804715E-2</v>
      </c>
      <c r="BY17">
        <f t="shared" si="25"/>
        <v>-6.05872708804715E-2</v>
      </c>
      <c r="BZ17">
        <f t="shared" si="26"/>
        <v>-7.8550317320456448E-3</v>
      </c>
      <c r="CA17">
        <f t="shared" si="27"/>
        <v>-7.8550317320456448E-3</v>
      </c>
    </row>
    <row r="18" spans="1:79" x14ac:dyDescent="0.2">
      <c r="A18" t="s">
        <v>68</v>
      </c>
      <c r="B18" t="s">
        <v>63</v>
      </c>
      <c r="C18">
        <v>-2253.7653921573301</v>
      </c>
      <c r="D18">
        <v>14</v>
      </c>
      <c r="E18">
        <v>4535.5307843146502</v>
      </c>
      <c r="F18" s="14">
        <f t="shared" si="3"/>
        <v>0.85555774922977434</v>
      </c>
      <c r="G18">
        <v>0.36001222526917298</v>
      </c>
      <c r="H18" s="1">
        <v>5.3233926688179801E-8</v>
      </c>
      <c r="I18" s="1">
        <v>5.3233926688179801E-8</v>
      </c>
      <c r="J18">
        <v>0.52757038031800696</v>
      </c>
      <c r="K18">
        <v>0.52757038031800696</v>
      </c>
      <c r="L18">
        <v>0.19778549226846601</v>
      </c>
      <c r="M18">
        <v>0.19778549226846601</v>
      </c>
      <c r="N18">
        <v>9.6511832762450206E-2</v>
      </c>
      <c r="O18">
        <v>9.6511832762450206E-2</v>
      </c>
      <c r="P18">
        <v>0.80072617579824501</v>
      </c>
      <c r="Q18">
        <v>0.80072617579824501</v>
      </c>
      <c r="R18">
        <v>0.80072617579824501</v>
      </c>
      <c r="S18">
        <v>0.80072617579824501</v>
      </c>
      <c r="T18">
        <v>0.80072617579824501</v>
      </c>
      <c r="U18">
        <v>0.80072617579824501</v>
      </c>
      <c r="V18">
        <v>0.80072617579824501</v>
      </c>
      <c r="W18">
        <v>0.80072617579824501</v>
      </c>
      <c r="X18" s="1">
        <v>2.0611536224385599E-9</v>
      </c>
      <c r="Y18">
        <v>1.4212819533324299E-2</v>
      </c>
      <c r="Z18">
        <v>8.0200647906596301E-3</v>
      </c>
      <c r="AA18">
        <v>4.9557872135666099E-2</v>
      </c>
      <c r="AB18">
        <v>2.5154726146009499E-3</v>
      </c>
      <c r="AC18">
        <v>2.5154726146009499E-3</v>
      </c>
      <c r="AD18">
        <v>2.5154726146009499E-3</v>
      </c>
      <c r="AE18">
        <v>2.5154726146009499E-3</v>
      </c>
      <c r="AF18">
        <v>2.0560902471545101E-2</v>
      </c>
      <c r="AG18">
        <v>0.37787086848739498</v>
      </c>
      <c r="AH18">
        <v>1.66378569022554E-3</v>
      </c>
      <c r="AI18">
        <v>7.3503769286211301E-3</v>
      </c>
      <c r="AJ18">
        <v>2.5154726146009499E-3</v>
      </c>
      <c r="AK18">
        <v>2.5154726146009499E-3</v>
      </c>
      <c r="AL18">
        <v>2.5154726146009499E-3</v>
      </c>
      <c r="AM18">
        <v>2.5154726146009499E-3</v>
      </c>
      <c r="AN18">
        <v>2.5154726146009499E-3</v>
      </c>
      <c r="AO18">
        <v>2.5154726146009499E-3</v>
      </c>
      <c r="AP18">
        <v>2.5154726146009499E-3</v>
      </c>
      <c r="AQ18">
        <v>2.5154726146009499E-3</v>
      </c>
      <c r="AR18">
        <v>2.5154726146009499E-3</v>
      </c>
      <c r="AS18">
        <v>2.5154726146009499E-3</v>
      </c>
      <c r="AT18">
        <v>2.5154726146009499E-3</v>
      </c>
      <c r="AU18">
        <v>2.5154726146009499E-3</v>
      </c>
      <c r="AV18">
        <v>2.5154726146009499E-3</v>
      </c>
      <c r="AW18">
        <v>2.5154726146009499E-3</v>
      </c>
      <c r="AX18">
        <v>2.5154726146009499E-3</v>
      </c>
      <c r="AY18">
        <v>2.5154726146009499E-3</v>
      </c>
      <c r="AZ18">
        <v>2.5154726146009499E-3</v>
      </c>
      <c r="BA18">
        <v>2.5154726146009499E-3</v>
      </c>
      <c r="BB18">
        <v>2.5154726146009499E-3</v>
      </c>
      <c r="BC18">
        <v>2.5154726146009499E-3</v>
      </c>
      <c r="BD18">
        <f t="shared" si="4"/>
        <v>2.9562477295906305E-8</v>
      </c>
      <c r="BE18">
        <f t="shared" si="5"/>
        <v>2.9562477295906305E-8</v>
      </c>
      <c r="BF18">
        <f t="shared" si="6"/>
        <v>0.29297645994629917</v>
      </c>
      <c r="BG18">
        <f t="shared" si="7"/>
        <v>0.29297645994629917</v>
      </c>
      <c r="BH18">
        <f t="shared" si="8"/>
        <v>0.10983651758201914</v>
      </c>
      <c r="BI18">
        <f t="shared" si="9"/>
        <v>0.10983651758201914</v>
      </c>
      <c r="BJ18">
        <f t="shared" si="10"/>
        <v>5.3596062554967537E-2</v>
      </c>
      <c r="BK18">
        <f t="shared" si="11"/>
        <v>5.3596062554967537E-2</v>
      </c>
      <c r="BL18">
        <f t="shared" si="12"/>
        <v>2.3671449392273499E-8</v>
      </c>
      <c r="BM18">
        <f t="shared" si="13"/>
        <v>2.3671449392273499E-8</v>
      </c>
      <c r="BN18">
        <f t="shared" si="14"/>
        <v>0.23459392037170784</v>
      </c>
      <c r="BO18">
        <f t="shared" si="15"/>
        <v>0.23459392037170784</v>
      </c>
      <c r="BP18">
        <f t="shared" si="16"/>
        <v>8.7948974686446885E-2</v>
      </c>
      <c r="BQ18">
        <f t="shared" si="17"/>
        <v>8.7948974686446885E-2</v>
      </c>
      <c r="BR18">
        <f t="shared" si="18"/>
        <v>4.2915770207482669E-2</v>
      </c>
      <c r="BS18">
        <f t="shared" si="19"/>
        <v>4.2915770207482669E-2</v>
      </c>
      <c r="BT18">
        <f t="shared" si="20"/>
        <v>5.8910279036328054E-9</v>
      </c>
      <c r="BU18">
        <f t="shared" si="21"/>
        <v>5.8910279036328054E-9</v>
      </c>
      <c r="BV18">
        <f t="shared" si="22"/>
        <v>5.838253957459133E-2</v>
      </c>
      <c r="BW18">
        <f t="shared" si="23"/>
        <v>5.838253957459133E-2</v>
      </c>
      <c r="BX18">
        <f t="shared" si="24"/>
        <v>2.1887542895572251E-2</v>
      </c>
      <c r="BY18">
        <f t="shared" si="25"/>
        <v>2.1887542895572251E-2</v>
      </c>
      <c r="BZ18">
        <f t="shared" si="26"/>
        <v>1.0680292347484868E-2</v>
      </c>
      <c r="CA18">
        <f t="shared" si="27"/>
        <v>1.0680292347484868E-2</v>
      </c>
    </row>
    <row r="19" spans="1:79" x14ac:dyDescent="0.2">
      <c r="A19" t="s">
        <v>68</v>
      </c>
      <c r="B19" t="s">
        <v>64</v>
      </c>
      <c r="C19">
        <v>-2259.80683418947</v>
      </c>
      <c r="D19">
        <v>11</v>
      </c>
      <c r="E19">
        <v>4541.61366837895</v>
      </c>
      <c r="F19" s="14">
        <f t="shared" si="3"/>
        <v>6.9384418135296073</v>
      </c>
      <c r="G19">
        <v>1.7196329464317098E-2</v>
      </c>
      <c r="H19">
        <v>6.7854056608489801E-3</v>
      </c>
      <c r="I19">
        <v>6.7854056608489801E-3</v>
      </c>
      <c r="J19">
        <v>0.61477121244238997</v>
      </c>
      <c r="K19">
        <v>0.61477121244238997</v>
      </c>
      <c r="L19">
        <v>0.21927569922041401</v>
      </c>
      <c r="M19">
        <v>0.21927569922041401</v>
      </c>
      <c r="N19">
        <v>8.6782699886644096E-2</v>
      </c>
      <c r="O19">
        <v>8.6782699886644096E-2</v>
      </c>
      <c r="P19">
        <v>1.56558432396085</v>
      </c>
      <c r="Q19">
        <v>1.56558432396085</v>
      </c>
      <c r="R19">
        <v>0.87970952465719798</v>
      </c>
      <c r="S19">
        <v>0.87970952465719798</v>
      </c>
      <c r="T19">
        <v>0.80227855694710004</v>
      </c>
      <c r="U19">
        <v>0.80227855694710004</v>
      </c>
      <c r="V19">
        <v>0.725114373550656</v>
      </c>
      <c r="W19">
        <v>0.725114373550656</v>
      </c>
      <c r="X19">
        <v>4.8500320777854202E-3</v>
      </c>
      <c r="Y19">
        <v>4.0000304994360802E-2</v>
      </c>
      <c r="Z19">
        <v>4.8500320777854202E-3</v>
      </c>
      <c r="AA19">
        <v>4.0000304994360802E-2</v>
      </c>
      <c r="AB19">
        <v>2.8697078579284002E-3</v>
      </c>
      <c r="AC19">
        <v>2.8697078579284002E-3</v>
      </c>
      <c r="AD19">
        <v>2.8697078579284002E-3</v>
      </c>
      <c r="AE19">
        <v>2.8697078579284002E-3</v>
      </c>
      <c r="AF19">
        <v>4.8500320777854202E-3</v>
      </c>
      <c r="AG19">
        <v>4.0000304994360802E-2</v>
      </c>
      <c r="AH19">
        <v>4.8500320777854202E-3</v>
      </c>
      <c r="AI19">
        <v>4.0000304994360802E-2</v>
      </c>
      <c r="AJ19">
        <v>2.8697078579284002E-3</v>
      </c>
      <c r="AK19">
        <v>2.8697078579284002E-3</v>
      </c>
      <c r="AL19">
        <v>2.8697078579284002E-3</v>
      </c>
      <c r="AM19">
        <v>2.8697078579284002E-3</v>
      </c>
      <c r="AN19">
        <v>2.8697078579284002E-3</v>
      </c>
      <c r="AO19">
        <v>2.8697078579284002E-3</v>
      </c>
      <c r="AP19">
        <v>2.8697078579284002E-3</v>
      </c>
      <c r="AQ19">
        <v>2.8697078579284002E-3</v>
      </c>
      <c r="AR19">
        <v>2.8697078579284002E-3</v>
      </c>
      <c r="AS19">
        <v>2.8697078579284002E-3</v>
      </c>
      <c r="AT19">
        <v>2.8697078579284002E-3</v>
      </c>
      <c r="AU19">
        <v>2.8697078579284002E-3</v>
      </c>
      <c r="AV19">
        <v>2.8697078579284002E-3</v>
      </c>
      <c r="AW19">
        <v>2.8697078579284002E-3</v>
      </c>
      <c r="AX19">
        <v>2.8697078579284002E-3</v>
      </c>
      <c r="AY19">
        <v>2.8697078579284002E-3</v>
      </c>
      <c r="AZ19">
        <v>2.8697078579284002E-3</v>
      </c>
      <c r="BA19">
        <v>2.8697078579284002E-3</v>
      </c>
      <c r="BB19">
        <v>2.8697078579284002E-3</v>
      </c>
      <c r="BC19">
        <v>2.8697078579284002E-3</v>
      </c>
      <c r="BD19">
        <f t="shared" si="4"/>
        <v>2.6447798255850754E-3</v>
      </c>
      <c r="BE19">
        <f t="shared" si="5"/>
        <v>2.6447798255850754E-3</v>
      </c>
      <c r="BF19">
        <f t="shared" si="6"/>
        <v>0.32705649696301115</v>
      </c>
      <c r="BG19">
        <f t="shared" si="7"/>
        <v>0.32705649696301115</v>
      </c>
      <c r="BH19">
        <f t="shared" si="8"/>
        <v>0.12166582040006489</v>
      </c>
      <c r="BI19">
        <f t="shared" si="9"/>
        <v>0.12166582040006489</v>
      </c>
      <c r="BJ19">
        <f t="shared" si="10"/>
        <v>5.0305476098971139E-2</v>
      </c>
      <c r="BK19">
        <f t="shared" si="11"/>
        <v>5.0305476098971139E-2</v>
      </c>
      <c r="BL19">
        <f t="shared" si="12"/>
        <v>4.1406258352639051E-3</v>
      </c>
      <c r="BM19">
        <f t="shared" si="13"/>
        <v>4.1406258352639051E-3</v>
      </c>
      <c r="BN19">
        <f t="shared" si="14"/>
        <v>0.28771471547937882</v>
      </c>
      <c r="BO19">
        <f t="shared" si="15"/>
        <v>0.28771471547937882</v>
      </c>
      <c r="BP19">
        <f t="shared" si="16"/>
        <v>9.7609878820349119E-2</v>
      </c>
      <c r="BQ19">
        <f t="shared" si="17"/>
        <v>9.7609878820349119E-2</v>
      </c>
      <c r="BR19">
        <f t="shared" si="18"/>
        <v>3.6477223787672958E-2</v>
      </c>
      <c r="BS19">
        <f t="shared" si="19"/>
        <v>3.6477223787672958E-2</v>
      </c>
      <c r="BT19">
        <f t="shared" si="20"/>
        <v>-1.4958460096788297E-3</v>
      </c>
      <c r="BU19">
        <f t="shared" si="21"/>
        <v>-1.4958460096788297E-3</v>
      </c>
      <c r="BV19">
        <f t="shared" si="22"/>
        <v>3.9341781483632321E-2</v>
      </c>
      <c r="BW19">
        <f t="shared" si="23"/>
        <v>3.9341781483632321E-2</v>
      </c>
      <c r="BX19">
        <f t="shared" si="24"/>
        <v>2.4055941579715773E-2</v>
      </c>
      <c r="BY19">
        <f t="shared" si="25"/>
        <v>2.4055941579715773E-2</v>
      </c>
      <c r="BZ19">
        <f t="shared" si="26"/>
        <v>1.3828252311298181E-2</v>
      </c>
      <c r="CA19">
        <f t="shared" si="27"/>
        <v>1.3828252311298181E-2</v>
      </c>
    </row>
    <row r="20" spans="1:79" x14ac:dyDescent="0.2">
      <c r="A20" t="s">
        <v>68</v>
      </c>
      <c r="B20" t="s">
        <v>65</v>
      </c>
      <c r="C20">
        <v>-2289.5474616618399</v>
      </c>
      <c r="D20">
        <v>9</v>
      </c>
      <c r="E20">
        <v>4597.0949233236797</v>
      </c>
      <c r="F20" s="14">
        <f t="shared" si="3"/>
        <v>62.419696758259306</v>
      </c>
      <c r="G20" s="1">
        <v>1.54111242319503E-14</v>
      </c>
      <c r="H20">
        <v>0.65181700795304498</v>
      </c>
      <c r="I20">
        <v>0.65181700795304498</v>
      </c>
      <c r="J20">
        <v>0.12763533771385499</v>
      </c>
      <c r="K20">
        <v>0.12763533771385499</v>
      </c>
      <c r="L20">
        <v>1.9017984852642E-2</v>
      </c>
      <c r="M20">
        <v>1.9017984852642E-2</v>
      </c>
      <c r="N20">
        <v>0.17403646498425299</v>
      </c>
      <c r="O20">
        <v>0.17403646498425299</v>
      </c>
      <c r="P20">
        <v>0.94005777725310902</v>
      </c>
      <c r="Q20">
        <v>0.94005777725310902</v>
      </c>
      <c r="R20">
        <v>3</v>
      </c>
      <c r="S20">
        <v>3</v>
      </c>
      <c r="T20">
        <v>1.9036813995716</v>
      </c>
      <c r="U20">
        <v>1.9036813995716</v>
      </c>
      <c r="V20">
        <v>0.80481195325325905</v>
      </c>
      <c r="W20">
        <v>0.80481195325325905</v>
      </c>
      <c r="X20">
        <v>4.6521857406068897E-3</v>
      </c>
      <c r="Y20">
        <v>4.6521857406068897E-3</v>
      </c>
      <c r="Z20">
        <v>4.6521857406068897E-3</v>
      </c>
      <c r="AA20">
        <v>4.6521857406068897E-3</v>
      </c>
      <c r="AB20">
        <v>4.6521857406068897E-3</v>
      </c>
      <c r="AC20">
        <v>4.6521857406068897E-3</v>
      </c>
      <c r="AD20">
        <v>4.6521857406068897E-3</v>
      </c>
      <c r="AE20">
        <v>4.6521857406068897E-3</v>
      </c>
      <c r="AF20">
        <v>4.6521857406068897E-3</v>
      </c>
      <c r="AG20">
        <v>4.6521857406068897E-3</v>
      </c>
      <c r="AH20">
        <v>4.6521857406068897E-3</v>
      </c>
      <c r="AI20">
        <v>4.6521857406068897E-3</v>
      </c>
      <c r="AJ20">
        <v>4.6521857406068897E-3</v>
      </c>
      <c r="AK20">
        <v>4.6521857406068897E-3</v>
      </c>
      <c r="AL20">
        <v>4.6521857406068897E-3</v>
      </c>
      <c r="AM20">
        <v>4.6521857406068897E-3</v>
      </c>
      <c r="AN20">
        <v>4.6521857406068897E-3</v>
      </c>
      <c r="AO20">
        <v>4.6521857406068897E-3</v>
      </c>
      <c r="AP20">
        <v>4.6521857406068897E-3</v>
      </c>
      <c r="AQ20">
        <v>4.6521857406068897E-3</v>
      </c>
      <c r="AR20">
        <v>4.6521857406068897E-3</v>
      </c>
      <c r="AS20">
        <v>4.6521857406068897E-3</v>
      </c>
      <c r="AT20">
        <v>4.6521857406068897E-3</v>
      </c>
      <c r="AU20">
        <v>4.6521857406068897E-3</v>
      </c>
      <c r="AV20">
        <v>4.6521857406068897E-3</v>
      </c>
      <c r="AW20">
        <v>4.6521857406068897E-3</v>
      </c>
      <c r="AX20">
        <v>4.6521857406068897E-3</v>
      </c>
      <c r="AY20">
        <v>4.6521857406068897E-3</v>
      </c>
      <c r="AZ20">
        <v>4.6521857406068897E-3</v>
      </c>
      <c r="BA20">
        <v>4.6521857406068897E-3</v>
      </c>
      <c r="BB20">
        <v>4.6521857406068897E-3</v>
      </c>
      <c r="BC20">
        <v>4.6521857406068897E-3</v>
      </c>
      <c r="BD20">
        <f t="shared" si="4"/>
        <v>0.3359781422983909</v>
      </c>
      <c r="BE20">
        <f t="shared" si="5"/>
        <v>0.3359781422983909</v>
      </c>
      <c r="BF20">
        <f t="shared" si="6"/>
        <v>3.1908834428463748E-2</v>
      </c>
      <c r="BG20">
        <f t="shared" si="7"/>
        <v>3.1908834428463748E-2</v>
      </c>
      <c r="BH20">
        <f t="shared" si="8"/>
        <v>6.5496114192996014E-3</v>
      </c>
      <c r="BI20">
        <f t="shared" si="9"/>
        <v>6.5496114192996014E-3</v>
      </c>
      <c r="BJ20">
        <f t="shared" si="10"/>
        <v>9.6429140260592808E-2</v>
      </c>
      <c r="BK20">
        <f t="shared" si="11"/>
        <v>9.6429140260592808E-2</v>
      </c>
      <c r="BL20">
        <f t="shared" si="12"/>
        <v>0.31583886565465413</v>
      </c>
      <c r="BM20">
        <f t="shared" si="13"/>
        <v>0.31583886565465413</v>
      </c>
      <c r="BN20">
        <f t="shared" si="14"/>
        <v>9.5726503285391243E-2</v>
      </c>
      <c r="BO20">
        <f t="shared" si="15"/>
        <v>9.5726503285391243E-2</v>
      </c>
      <c r="BP20">
        <f t="shared" si="16"/>
        <v>1.2468373433342398E-2</v>
      </c>
      <c r="BQ20">
        <f t="shared" si="17"/>
        <v>1.2468373433342398E-2</v>
      </c>
      <c r="BR20">
        <f t="shared" si="18"/>
        <v>7.7607324723660179E-2</v>
      </c>
      <c r="BS20">
        <f t="shared" si="19"/>
        <v>7.7607324723660179E-2</v>
      </c>
      <c r="BT20">
        <f t="shared" si="20"/>
        <v>2.013927664373677E-2</v>
      </c>
      <c r="BU20">
        <f t="shared" si="21"/>
        <v>2.013927664373677E-2</v>
      </c>
      <c r="BV20">
        <f t="shared" si="22"/>
        <v>-6.3817668856927495E-2</v>
      </c>
      <c r="BW20">
        <f t="shared" si="23"/>
        <v>-6.3817668856927495E-2</v>
      </c>
      <c r="BX20">
        <f t="shared" si="24"/>
        <v>-5.9187620140427966E-3</v>
      </c>
      <c r="BY20">
        <f t="shared" si="25"/>
        <v>-5.9187620140427966E-3</v>
      </c>
      <c r="BZ20">
        <f t="shared" si="26"/>
        <v>1.8821815536932629E-2</v>
      </c>
      <c r="CA20">
        <f t="shared" si="27"/>
        <v>1.8821815536932629E-2</v>
      </c>
    </row>
    <row r="21" spans="1:79" x14ac:dyDescent="0.2">
      <c r="A21" t="s">
        <v>68</v>
      </c>
      <c r="B21" t="s">
        <v>66</v>
      </c>
      <c r="C21">
        <v>-2261.4190479952199</v>
      </c>
      <c r="D21">
        <v>8</v>
      </c>
      <c r="E21">
        <v>4538.8380959904298</v>
      </c>
      <c r="F21" s="14">
        <f t="shared" si="3"/>
        <v>4.1628694250093758</v>
      </c>
      <c r="G21">
        <v>6.8888010655003204E-2</v>
      </c>
      <c r="H21">
        <v>0.57142590658112802</v>
      </c>
      <c r="I21">
        <v>0.57142590658112802</v>
      </c>
      <c r="J21">
        <v>1.92669317181366E-2</v>
      </c>
      <c r="K21">
        <v>1.92669317181366E-2</v>
      </c>
      <c r="L21">
        <v>0.172893139220133</v>
      </c>
      <c r="M21">
        <v>0.172893139220133</v>
      </c>
      <c r="N21">
        <v>0.17290857547482599</v>
      </c>
      <c r="O21">
        <v>0.17290857547482599</v>
      </c>
      <c r="P21">
        <v>0.90979111224512998</v>
      </c>
      <c r="Q21">
        <v>0.90979111224512998</v>
      </c>
      <c r="R21">
        <v>0.90979111224512998</v>
      </c>
      <c r="S21">
        <v>0.90979111224512998</v>
      </c>
      <c r="T21">
        <v>0.90979111224512998</v>
      </c>
      <c r="U21">
        <v>0.90979111224512998</v>
      </c>
      <c r="V21">
        <v>0.90979111224512998</v>
      </c>
      <c r="W21">
        <v>0.90979111224512998</v>
      </c>
      <c r="X21">
        <v>4.84848075599303E-3</v>
      </c>
      <c r="Y21">
        <v>4.0019405272857099E-2</v>
      </c>
      <c r="Z21">
        <v>4.84848075599303E-3</v>
      </c>
      <c r="AA21">
        <v>4.0019405272857099E-2</v>
      </c>
      <c r="AB21">
        <v>6.3049871228638603E-3</v>
      </c>
      <c r="AC21">
        <v>6.3049871228638603E-3</v>
      </c>
      <c r="AD21">
        <v>6.3049871228638603E-3</v>
      </c>
      <c r="AE21">
        <v>6.3049871228638603E-3</v>
      </c>
      <c r="AF21">
        <v>4.84848075599303E-3</v>
      </c>
      <c r="AG21">
        <v>4.0019405272857099E-2</v>
      </c>
      <c r="AH21">
        <v>4.84848075599303E-3</v>
      </c>
      <c r="AI21">
        <v>4.0019405272857099E-2</v>
      </c>
      <c r="AJ21">
        <v>6.3049871228638603E-3</v>
      </c>
      <c r="AK21">
        <v>6.3049871228638603E-3</v>
      </c>
      <c r="AL21">
        <v>6.3049871228638603E-3</v>
      </c>
      <c r="AM21">
        <v>6.3049871228638603E-3</v>
      </c>
      <c r="AN21">
        <v>6.3049871228638603E-3</v>
      </c>
      <c r="AO21">
        <v>6.3049871228638603E-3</v>
      </c>
      <c r="AP21">
        <v>6.3049871228638603E-3</v>
      </c>
      <c r="AQ21">
        <v>6.3049871228638603E-3</v>
      </c>
      <c r="AR21">
        <v>6.3049871228638603E-3</v>
      </c>
      <c r="AS21">
        <v>6.3049871228638603E-3</v>
      </c>
      <c r="AT21">
        <v>6.3049871228638603E-3</v>
      </c>
      <c r="AU21">
        <v>6.3049871228638603E-3</v>
      </c>
      <c r="AV21">
        <v>6.3049871228638603E-3</v>
      </c>
      <c r="AW21">
        <v>6.3049871228638603E-3</v>
      </c>
      <c r="AX21">
        <v>6.3049871228638603E-3</v>
      </c>
      <c r="AY21">
        <v>6.3049871228638603E-3</v>
      </c>
      <c r="AZ21">
        <v>6.3049871228638603E-3</v>
      </c>
      <c r="BA21">
        <v>6.3049871228638603E-3</v>
      </c>
      <c r="BB21">
        <v>6.3049871228638603E-3</v>
      </c>
      <c r="BC21">
        <v>6.3049871228638603E-3</v>
      </c>
      <c r="BD21">
        <f t="shared" si="4"/>
        <v>0.29920859036220243</v>
      </c>
      <c r="BE21">
        <f t="shared" si="5"/>
        <v>0.29920859036220243</v>
      </c>
      <c r="BF21">
        <f t="shared" si="6"/>
        <v>1.0088502137538279E-2</v>
      </c>
      <c r="BG21">
        <f t="shared" si="7"/>
        <v>1.0088502137538279E-2</v>
      </c>
      <c r="BH21">
        <f t="shared" si="8"/>
        <v>9.0529869005873467E-2</v>
      </c>
      <c r="BI21">
        <f t="shared" si="9"/>
        <v>9.0529869005873467E-2</v>
      </c>
      <c r="BJ21">
        <f t="shared" si="10"/>
        <v>9.0537951698579505E-2</v>
      </c>
      <c r="BK21">
        <f t="shared" si="11"/>
        <v>9.0537951698579505E-2</v>
      </c>
      <c r="BL21">
        <f t="shared" si="12"/>
        <v>0.27221731621892564</v>
      </c>
      <c r="BM21">
        <f t="shared" si="13"/>
        <v>0.27221731621892564</v>
      </c>
      <c r="BN21">
        <f t="shared" si="14"/>
        <v>9.178429580598323E-3</v>
      </c>
      <c r="BO21">
        <f t="shared" si="15"/>
        <v>9.178429580598323E-3</v>
      </c>
      <c r="BP21">
        <f t="shared" si="16"/>
        <v>8.2363270214259543E-2</v>
      </c>
      <c r="BQ21">
        <f t="shared" si="17"/>
        <v>8.2363270214259543E-2</v>
      </c>
      <c r="BR21">
        <f t="shared" si="18"/>
        <v>8.2370623776246502E-2</v>
      </c>
      <c r="BS21">
        <f t="shared" si="19"/>
        <v>8.2370623776246502E-2</v>
      </c>
      <c r="BT21">
        <f t="shared" si="20"/>
        <v>2.6991274143276789E-2</v>
      </c>
      <c r="BU21">
        <f t="shared" si="21"/>
        <v>2.6991274143276789E-2</v>
      </c>
      <c r="BV21">
        <f t="shared" si="22"/>
        <v>9.1007255693995558E-4</v>
      </c>
      <c r="BW21">
        <f t="shared" si="23"/>
        <v>9.1007255693995558E-4</v>
      </c>
      <c r="BX21">
        <f t="shared" si="24"/>
        <v>8.1665987916139243E-3</v>
      </c>
      <c r="BY21">
        <f t="shared" si="25"/>
        <v>8.1665987916139243E-3</v>
      </c>
      <c r="BZ21">
        <f t="shared" si="26"/>
        <v>8.1673279223330036E-3</v>
      </c>
      <c r="CA21">
        <f t="shared" si="27"/>
        <v>8.1673279223330036E-3</v>
      </c>
    </row>
    <row r="22" spans="1:79" s="2" customFormat="1" x14ac:dyDescent="0.2">
      <c r="A22" s="2" t="s">
        <v>68</v>
      </c>
      <c r="B22" s="2" t="s">
        <v>67</v>
      </c>
      <c r="C22" s="2">
        <v>-2291.56815503698</v>
      </c>
      <c r="D22" s="2">
        <v>6</v>
      </c>
      <c r="E22" s="2">
        <v>4595.13631007397</v>
      </c>
      <c r="F22" s="2">
        <f t="shared" si="3"/>
        <v>60.461083508549564</v>
      </c>
      <c r="G22" s="3">
        <v>4.10338044686123E-14</v>
      </c>
      <c r="H22" s="2">
        <v>0.126428423308558</v>
      </c>
      <c r="I22" s="2">
        <v>0.126428423308558</v>
      </c>
      <c r="J22" s="2">
        <v>0.57367236962256596</v>
      </c>
      <c r="K22" s="2">
        <v>0.57367236962256596</v>
      </c>
      <c r="L22" s="2">
        <v>0.21192740575299299</v>
      </c>
      <c r="M22" s="2">
        <v>0.21192740575299299</v>
      </c>
      <c r="N22" s="2">
        <v>1.3037428973578499E-2</v>
      </c>
      <c r="O22" s="2">
        <v>1.3037428973578499E-2</v>
      </c>
      <c r="P22" s="2">
        <v>0.88443635639873197</v>
      </c>
      <c r="Q22" s="2">
        <v>0.88443635639873197</v>
      </c>
      <c r="R22" s="2">
        <v>0.88443635639873197</v>
      </c>
      <c r="S22" s="2">
        <v>0.88443635639873197</v>
      </c>
      <c r="T22" s="2">
        <v>0.88443635639873197</v>
      </c>
      <c r="U22" s="2">
        <v>0.88443635639873197</v>
      </c>
      <c r="V22" s="2">
        <v>0.88443635639873197</v>
      </c>
      <c r="W22" s="2">
        <v>0.88443635639873197</v>
      </c>
      <c r="X22" s="2">
        <v>4.1687086906350901E-3</v>
      </c>
      <c r="Y22" s="2">
        <v>4.1687086906350901E-3</v>
      </c>
      <c r="Z22" s="2">
        <v>4.1687086906350901E-3</v>
      </c>
      <c r="AA22" s="2">
        <v>4.1687086906350901E-3</v>
      </c>
      <c r="AB22" s="2">
        <v>4.1687086906350901E-3</v>
      </c>
      <c r="AC22" s="2">
        <v>4.1687086906350901E-3</v>
      </c>
      <c r="AD22" s="2">
        <v>4.1687086906350901E-3</v>
      </c>
      <c r="AE22" s="2">
        <v>4.1687086906350901E-3</v>
      </c>
      <c r="AF22" s="2">
        <v>4.1687086906350901E-3</v>
      </c>
      <c r="AG22" s="2">
        <v>4.1687086906350901E-3</v>
      </c>
      <c r="AH22" s="2">
        <v>4.1687086906350901E-3</v>
      </c>
      <c r="AI22" s="2">
        <v>4.1687086906350901E-3</v>
      </c>
      <c r="AJ22" s="2">
        <v>4.1687086906350901E-3</v>
      </c>
      <c r="AK22" s="2">
        <v>4.1687086906350901E-3</v>
      </c>
      <c r="AL22" s="2">
        <v>4.1687086906350901E-3</v>
      </c>
      <c r="AM22" s="2">
        <v>4.1687086906350901E-3</v>
      </c>
      <c r="AN22" s="2">
        <v>4.1687086906350901E-3</v>
      </c>
      <c r="AO22" s="2">
        <v>4.1687086906350901E-3</v>
      </c>
      <c r="AP22" s="2">
        <v>4.1687086906350901E-3</v>
      </c>
      <c r="AQ22" s="2">
        <v>4.1687086906350901E-3</v>
      </c>
      <c r="AR22" s="2">
        <v>4.1687086906350901E-3</v>
      </c>
      <c r="AS22" s="2">
        <v>4.1687086906350901E-3</v>
      </c>
      <c r="AT22" s="2">
        <v>4.1687086906350901E-3</v>
      </c>
      <c r="AU22" s="2">
        <v>4.1687086906350901E-3</v>
      </c>
      <c r="AV22" s="2">
        <v>4.1687086906350901E-3</v>
      </c>
      <c r="AW22" s="2">
        <v>4.1687086906350901E-3</v>
      </c>
      <c r="AX22" s="2">
        <v>4.1687086906350901E-3</v>
      </c>
      <c r="AY22" s="2">
        <v>4.1687086906350901E-3</v>
      </c>
      <c r="AZ22" s="2">
        <v>4.1687086906350901E-3</v>
      </c>
      <c r="BA22" s="2">
        <v>4.1687086906350901E-3</v>
      </c>
      <c r="BB22" s="2">
        <v>4.1687086906350901E-3</v>
      </c>
      <c r="BC22" s="2">
        <v>4.1687086906350901E-3</v>
      </c>
      <c r="BD22" s="2">
        <f t="shared" si="4"/>
        <v>6.7090842776017179E-2</v>
      </c>
      <c r="BE22" s="2">
        <f t="shared" si="5"/>
        <v>6.7090842776017179E-2</v>
      </c>
      <c r="BF22" s="2">
        <f t="shared" si="6"/>
        <v>0.30442650274424093</v>
      </c>
      <c r="BG22" s="2">
        <f t="shared" si="7"/>
        <v>0.30442650274424093</v>
      </c>
      <c r="BH22" s="2">
        <f t="shared" si="8"/>
        <v>0.11246195979682681</v>
      </c>
      <c r="BI22" s="2">
        <f t="shared" si="9"/>
        <v>0.11246195979682681</v>
      </c>
      <c r="BJ22" s="2">
        <f t="shared" si="10"/>
        <v>6.9184766730428556E-3</v>
      </c>
      <c r="BK22" s="2">
        <f t="shared" si="11"/>
        <v>6.9184766730428556E-3</v>
      </c>
      <c r="BL22" s="2">
        <f t="shared" si="12"/>
        <v>5.9337580532540825E-2</v>
      </c>
      <c r="BM22" s="2">
        <f t="shared" si="13"/>
        <v>5.9337580532540825E-2</v>
      </c>
      <c r="BN22" s="2">
        <f t="shared" si="14"/>
        <v>0.26924586687832508</v>
      </c>
      <c r="BO22" s="2">
        <f t="shared" si="15"/>
        <v>0.26924586687832508</v>
      </c>
      <c r="BP22" s="2">
        <f t="shared" si="16"/>
        <v>9.9465445956166187E-2</v>
      </c>
      <c r="BQ22" s="2">
        <f t="shared" si="17"/>
        <v>9.9465445956166187E-2</v>
      </c>
      <c r="BR22" s="2">
        <f t="shared" si="18"/>
        <v>6.1189523005356445E-3</v>
      </c>
      <c r="BS22" s="2">
        <f t="shared" si="19"/>
        <v>6.1189523005356445E-3</v>
      </c>
      <c r="BT22" s="2">
        <f t="shared" si="20"/>
        <v>7.753262243476354E-3</v>
      </c>
      <c r="BU22" s="2">
        <f t="shared" si="21"/>
        <v>7.753262243476354E-3</v>
      </c>
      <c r="BV22" s="2">
        <f t="shared" si="22"/>
        <v>3.5180635865915855E-2</v>
      </c>
      <c r="BW22" s="2">
        <f t="shared" si="23"/>
        <v>3.5180635865915855E-2</v>
      </c>
      <c r="BX22" s="2">
        <f t="shared" si="24"/>
        <v>1.2996513840660626E-2</v>
      </c>
      <c r="BY22" s="2">
        <f t="shared" si="25"/>
        <v>1.2996513840660626E-2</v>
      </c>
      <c r="BZ22" s="2">
        <f t="shared" si="26"/>
        <v>7.9952437250721108E-4</v>
      </c>
      <c r="CA22" s="2">
        <f t="shared" si="27"/>
        <v>7.9952437250721108E-4</v>
      </c>
    </row>
    <row r="23" spans="1:79" x14ac:dyDescent="0.2">
      <c r="A23" s="19" t="s">
        <v>69</v>
      </c>
      <c r="B23" s="19" t="s">
        <v>53</v>
      </c>
      <c r="C23">
        <v>-2252.94077836015</v>
      </c>
      <c r="D23" s="19">
        <v>4</v>
      </c>
      <c r="E23" s="19">
        <v>4513.8815567203001</v>
      </c>
      <c r="F23" s="4">
        <f t="shared" ref="F23:F32" si="28">E23-4421.66074786125</f>
        <v>92.220808859050521</v>
      </c>
      <c r="G23" s="1">
        <v>4.8799959135084202E-21</v>
      </c>
      <c r="H23">
        <v>0.28945775405276197</v>
      </c>
      <c r="I23">
        <v>0.28945775405276197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0.94710314149596797</v>
      </c>
      <c r="Q23">
        <v>0.94710314149596797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1.8641923437845999E-3</v>
      </c>
      <c r="Y23">
        <v>2.6513443771875801E-2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f t="shared" si="4"/>
        <v>0.14866071954995166</v>
      </c>
      <c r="BE23">
        <f t="shared" si="5"/>
        <v>0.14866071954995166</v>
      </c>
      <c r="BF23">
        <f t="shared" si="6"/>
        <v>0</v>
      </c>
      <c r="BG23">
        <f t="shared" si="7"/>
        <v>0</v>
      </c>
      <c r="BH23">
        <f t="shared" si="8"/>
        <v>0</v>
      </c>
      <c r="BI23">
        <f t="shared" si="9"/>
        <v>0</v>
      </c>
      <c r="BJ23">
        <f t="shared" si="10"/>
        <v>0</v>
      </c>
      <c r="BK23">
        <f t="shared" si="11"/>
        <v>0</v>
      </c>
      <c r="BL23">
        <f t="shared" si="12"/>
        <v>0.14079703450281028</v>
      </c>
      <c r="BM23">
        <f t="shared" si="13"/>
        <v>0.14079703450281028</v>
      </c>
      <c r="BN23">
        <f t="shared" si="14"/>
        <v>0</v>
      </c>
      <c r="BO23">
        <f t="shared" si="15"/>
        <v>0</v>
      </c>
      <c r="BP23">
        <f t="shared" si="16"/>
        <v>0</v>
      </c>
      <c r="BQ23">
        <f t="shared" si="17"/>
        <v>0</v>
      </c>
      <c r="BR23">
        <f t="shared" si="18"/>
        <v>0</v>
      </c>
      <c r="BS23">
        <f t="shared" si="19"/>
        <v>0</v>
      </c>
      <c r="BT23">
        <f t="shared" si="20"/>
        <v>7.8636850471413833E-3</v>
      </c>
      <c r="BU23">
        <f t="shared" si="21"/>
        <v>7.8636850471413833E-3</v>
      </c>
      <c r="BV23">
        <f t="shared" si="22"/>
        <v>0</v>
      </c>
      <c r="BW23">
        <f t="shared" si="23"/>
        <v>0</v>
      </c>
      <c r="BX23">
        <f t="shared" si="24"/>
        <v>0</v>
      </c>
      <c r="BY23">
        <f t="shared" si="25"/>
        <v>0</v>
      </c>
      <c r="BZ23">
        <f t="shared" si="26"/>
        <v>0</v>
      </c>
      <c r="CA23">
        <f t="shared" si="27"/>
        <v>0</v>
      </c>
    </row>
    <row r="24" spans="1:79" x14ac:dyDescent="0.2">
      <c r="A24" s="4" t="s">
        <v>69</v>
      </c>
      <c r="B24" s="4" t="s">
        <v>54</v>
      </c>
      <c r="C24">
        <v>-2251.44250642217</v>
      </c>
      <c r="D24" s="4">
        <v>6</v>
      </c>
      <c r="E24" s="4">
        <v>4514.8850128443401</v>
      </c>
      <c r="F24" s="4">
        <f t="shared" si="28"/>
        <v>93.224264983090507</v>
      </c>
      <c r="G24" s="1">
        <v>2.95475672365424E-21</v>
      </c>
      <c r="H24">
        <v>0.29081572899532099</v>
      </c>
      <c r="I24">
        <v>0.29929564267141101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0.968869428172623</v>
      </c>
      <c r="Q24">
        <v>0.83042713294326198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1.4128628437823801E-3</v>
      </c>
      <c r="Y24">
        <v>3.3405232479006799E-2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f t="shared" si="4"/>
        <v>0.14770696564943736</v>
      </c>
      <c r="BE24">
        <f t="shared" si="5"/>
        <v>0.16351136698359264</v>
      </c>
      <c r="BF24">
        <f t="shared" si="6"/>
        <v>0</v>
      </c>
      <c r="BG24">
        <f t="shared" si="7"/>
        <v>0</v>
      </c>
      <c r="BH24">
        <f t="shared" si="8"/>
        <v>0</v>
      </c>
      <c r="BI24">
        <f t="shared" si="9"/>
        <v>0</v>
      </c>
      <c r="BJ24">
        <f t="shared" si="10"/>
        <v>0</v>
      </c>
      <c r="BK24">
        <f t="shared" si="11"/>
        <v>0</v>
      </c>
      <c r="BL24">
        <f t="shared" si="12"/>
        <v>0.14310876334588365</v>
      </c>
      <c r="BM24">
        <f t="shared" si="13"/>
        <v>0.13578427568781837</v>
      </c>
      <c r="BN24">
        <f t="shared" si="14"/>
        <v>0</v>
      </c>
      <c r="BO24">
        <f t="shared" si="15"/>
        <v>0</v>
      </c>
      <c r="BP24">
        <f t="shared" si="16"/>
        <v>0</v>
      </c>
      <c r="BQ24">
        <f t="shared" si="17"/>
        <v>0</v>
      </c>
      <c r="BR24">
        <f t="shared" si="18"/>
        <v>0</v>
      </c>
      <c r="BS24">
        <f t="shared" si="19"/>
        <v>0</v>
      </c>
      <c r="BT24">
        <f t="shared" si="20"/>
        <v>4.5982023035537056E-3</v>
      </c>
      <c r="BU24">
        <f t="shared" si="21"/>
        <v>2.7727091295774275E-2</v>
      </c>
      <c r="BV24">
        <f t="shared" si="22"/>
        <v>0</v>
      </c>
      <c r="BW24">
        <f t="shared" si="23"/>
        <v>0</v>
      </c>
      <c r="BX24">
        <f t="shared" si="24"/>
        <v>0</v>
      </c>
      <c r="BY24">
        <f t="shared" si="25"/>
        <v>0</v>
      </c>
      <c r="BZ24">
        <f t="shared" si="26"/>
        <v>0</v>
      </c>
      <c r="CA24">
        <f t="shared" si="27"/>
        <v>0</v>
      </c>
    </row>
    <row r="25" spans="1:79" x14ac:dyDescent="0.2">
      <c r="A25" s="4" t="s">
        <v>69</v>
      </c>
      <c r="B25" s="4" t="s">
        <v>55</v>
      </c>
      <c r="C25">
        <v>-2241.9624958556701</v>
      </c>
      <c r="D25" s="4">
        <v>5</v>
      </c>
      <c r="E25" s="4">
        <v>4493.9249917113302</v>
      </c>
      <c r="F25" s="4">
        <f t="shared" si="28"/>
        <v>72.264243850080675</v>
      </c>
      <c r="G25" s="1">
        <v>1.05179835899203E-16</v>
      </c>
      <c r="H25">
        <v>7.3559640516008301E-2</v>
      </c>
      <c r="I25">
        <v>7.3559640516008301E-2</v>
      </c>
      <c r="J25">
        <v>0.411655560928537</v>
      </c>
      <c r="K25">
        <v>0.411655560928537</v>
      </c>
      <c r="L25">
        <v>0</v>
      </c>
      <c r="M25">
        <v>0</v>
      </c>
      <c r="N25">
        <v>0</v>
      </c>
      <c r="O25">
        <v>0</v>
      </c>
      <c r="P25">
        <v>0.75316029326395595</v>
      </c>
      <c r="Q25">
        <v>0.75316029326395595</v>
      </c>
      <c r="R25">
        <v>0.83732625465482102</v>
      </c>
      <c r="S25">
        <v>0.83732625465482102</v>
      </c>
      <c r="T25">
        <v>0</v>
      </c>
      <c r="U25">
        <v>0</v>
      </c>
      <c r="V25">
        <v>0</v>
      </c>
      <c r="W25">
        <v>0</v>
      </c>
      <c r="X25">
        <v>2.5958119120037702E-3</v>
      </c>
      <c r="Y25">
        <v>2.5958119120037702E-3</v>
      </c>
      <c r="Z25">
        <v>2.5958119120037702E-3</v>
      </c>
      <c r="AA25">
        <v>2.5958119120037702E-3</v>
      </c>
      <c r="AB25">
        <v>2.5958119120037702E-3</v>
      </c>
      <c r="AC25">
        <v>2.5958119120037702E-3</v>
      </c>
      <c r="AD25">
        <v>2.5958119120037702E-3</v>
      </c>
      <c r="AE25">
        <v>2.5958119120037702E-3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f t="shared" si="4"/>
        <v>4.1958308546366986E-2</v>
      </c>
      <c r="BE25">
        <f t="shared" si="5"/>
        <v>4.1958308546366986E-2</v>
      </c>
      <c r="BF25">
        <f t="shared" si="6"/>
        <v>0.22405142248722443</v>
      </c>
      <c r="BG25">
        <f t="shared" si="7"/>
        <v>0.22405142248722443</v>
      </c>
      <c r="BH25">
        <f t="shared" si="8"/>
        <v>0</v>
      </c>
      <c r="BI25">
        <f t="shared" si="9"/>
        <v>0</v>
      </c>
      <c r="BJ25">
        <f t="shared" si="10"/>
        <v>0</v>
      </c>
      <c r="BK25">
        <f t="shared" si="11"/>
        <v>0</v>
      </c>
      <c r="BL25">
        <f t="shared" si="12"/>
        <v>3.1601331969641308E-2</v>
      </c>
      <c r="BM25">
        <f t="shared" si="13"/>
        <v>3.1601331969641308E-2</v>
      </c>
      <c r="BN25">
        <f t="shared" si="14"/>
        <v>0.18760413844131257</v>
      </c>
      <c r="BO25">
        <f t="shared" si="15"/>
        <v>0.18760413844131257</v>
      </c>
      <c r="BP25">
        <f t="shared" si="16"/>
        <v>0</v>
      </c>
      <c r="BQ25">
        <f t="shared" si="17"/>
        <v>0</v>
      </c>
      <c r="BR25">
        <f t="shared" si="18"/>
        <v>0</v>
      </c>
      <c r="BS25">
        <f t="shared" si="19"/>
        <v>0</v>
      </c>
      <c r="BT25">
        <f t="shared" si="20"/>
        <v>1.0356976576725678E-2</v>
      </c>
      <c r="BU25">
        <f t="shared" si="21"/>
        <v>1.0356976576725678E-2</v>
      </c>
      <c r="BV25">
        <f t="shared" si="22"/>
        <v>3.6447284045911854E-2</v>
      </c>
      <c r="BW25">
        <f t="shared" si="23"/>
        <v>3.6447284045911854E-2</v>
      </c>
      <c r="BX25">
        <f t="shared" si="24"/>
        <v>0</v>
      </c>
      <c r="BY25">
        <f t="shared" si="25"/>
        <v>0</v>
      </c>
      <c r="BZ25">
        <f t="shared" si="26"/>
        <v>0</v>
      </c>
      <c r="CA25">
        <f t="shared" si="27"/>
        <v>0</v>
      </c>
    </row>
    <row r="26" spans="1:79" x14ac:dyDescent="0.2">
      <c r="A26" s="4" t="s">
        <v>69</v>
      </c>
      <c r="B26" s="4" t="s">
        <v>56</v>
      </c>
      <c r="C26">
        <v>-2202.9794145535502</v>
      </c>
      <c r="D26" s="4">
        <v>13</v>
      </c>
      <c r="E26" s="4">
        <v>4431.9588291071104</v>
      </c>
      <c r="F26" s="4">
        <f t="shared" si="28"/>
        <v>10.298081245860885</v>
      </c>
      <c r="G26">
        <v>3.0040954724546401E-3</v>
      </c>
      <c r="H26">
        <v>7.7614024291671593E-2</v>
      </c>
      <c r="I26">
        <v>0.121014248322382</v>
      </c>
      <c r="J26">
        <v>0.55674302463784298</v>
      </c>
      <c r="K26">
        <v>0.52668796808832197</v>
      </c>
      <c r="L26">
        <v>0</v>
      </c>
      <c r="M26">
        <v>0</v>
      </c>
      <c r="N26">
        <v>0</v>
      </c>
      <c r="O26">
        <v>0</v>
      </c>
      <c r="P26">
        <v>0.97003584343621996</v>
      </c>
      <c r="Q26">
        <v>0.56761314414303998</v>
      </c>
      <c r="R26">
        <v>0.952417421785969</v>
      </c>
      <c r="S26">
        <v>0.95581219210895896</v>
      </c>
      <c r="T26">
        <v>0</v>
      </c>
      <c r="U26">
        <v>0</v>
      </c>
      <c r="V26">
        <v>0</v>
      </c>
      <c r="W26">
        <v>0</v>
      </c>
      <c r="X26" s="1">
        <v>2.0611536224385599E-9</v>
      </c>
      <c r="Y26">
        <v>2.8421360831401898E-2</v>
      </c>
      <c r="Z26">
        <v>3.4006254310709502E-3</v>
      </c>
      <c r="AA26">
        <v>3.1137187867164101E-2</v>
      </c>
      <c r="AB26">
        <v>1.4228064321541599E-2</v>
      </c>
      <c r="AC26">
        <v>1.4228064321541599E-2</v>
      </c>
      <c r="AD26">
        <v>1.4228064321541599E-2</v>
      </c>
      <c r="AE26">
        <v>1.4228064321541599E-2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f t="shared" si="4"/>
        <v>3.9397265054981909E-2</v>
      </c>
      <c r="BE26">
        <f t="shared" si="5"/>
        <v>7.719650015344591E-2</v>
      </c>
      <c r="BF26">
        <f t="shared" si="6"/>
        <v>0.28515573484719459</v>
      </c>
      <c r="BG26">
        <f t="shared" si="7"/>
        <v>0.26929373393484807</v>
      </c>
      <c r="BH26">
        <f t="shared" si="8"/>
        <v>0</v>
      </c>
      <c r="BI26">
        <f t="shared" si="9"/>
        <v>0</v>
      </c>
      <c r="BJ26">
        <f t="shared" si="10"/>
        <v>0</v>
      </c>
      <c r="BK26">
        <f t="shared" si="11"/>
        <v>0</v>
      </c>
      <c r="BL26">
        <f t="shared" si="12"/>
        <v>3.8216759236689685E-2</v>
      </c>
      <c r="BM26">
        <f t="shared" si="13"/>
        <v>4.3817748168936098E-2</v>
      </c>
      <c r="BN26">
        <f t="shared" si="14"/>
        <v>0.27158728979064845</v>
      </c>
      <c r="BO26">
        <f t="shared" si="15"/>
        <v>0.2573942341534739</v>
      </c>
      <c r="BP26">
        <f t="shared" si="16"/>
        <v>0</v>
      </c>
      <c r="BQ26">
        <f t="shared" si="17"/>
        <v>0</v>
      </c>
      <c r="BR26">
        <f t="shared" si="18"/>
        <v>0</v>
      </c>
      <c r="BS26">
        <f t="shared" si="19"/>
        <v>0</v>
      </c>
      <c r="BT26">
        <f t="shared" si="20"/>
        <v>1.180505818292224E-3</v>
      </c>
      <c r="BU26">
        <f t="shared" si="21"/>
        <v>3.3378751984509812E-2</v>
      </c>
      <c r="BV26">
        <f t="shared" si="22"/>
        <v>1.3568445056546141E-2</v>
      </c>
      <c r="BW26">
        <f t="shared" si="23"/>
        <v>1.1899499781374168E-2</v>
      </c>
      <c r="BX26">
        <f t="shared" si="24"/>
        <v>0</v>
      </c>
      <c r="BY26">
        <f t="shared" si="25"/>
        <v>0</v>
      </c>
      <c r="BZ26">
        <f t="shared" si="26"/>
        <v>0</v>
      </c>
      <c r="CA26">
        <f t="shared" si="27"/>
        <v>0</v>
      </c>
    </row>
    <row r="27" spans="1:79" x14ac:dyDescent="0.2">
      <c r="A27" s="4" t="s">
        <v>69</v>
      </c>
      <c r="B27" s="4" t="s">
        <v>57</v>
      </c>
      <c r="C27">
        <v>-2204.3045170246</v>
      </c>
      <c r="D27" s="4">
        <v>10</v>
      </c>
      <c r="E27" s="4">
        <v>4428.6090340491901</v>
      </c>
      <c r="F27" s="4">
        <f t="shared" si="28"/>
        <v>6.9482861879405391</v>
      </c>
      <c r="G27">
        <v>1.6036606963668602E-2</v>
      </c>
      <c r="H27">
        <v>7.69988230906027E-2</v>
      </c>
      <c r="I27">
        <v>0.15754039172099099</v>
      </c>
      <c r="J27">
        <v>0.55631073055978397</v>
      </c>
      <c r="K27">
        <v>0.52728769625447003</v>
      </c>
      <c r="L27">
        <v>0</v>
      </c>
      <c r="M27">
        <v>0</v>
      </c>
      <c r="N27">
        <v>0</v>
      </c>
      <c r="O27">
        <v>0</v>
      </c>
      <c r="P27">
        <v>0.95122726555193204</v>
      </c>
      <c r="Q27">
        <v>0.95122726555193204</v>
      </c>
      <c r="R27">
        <v>0.95122726555193204</v>
      </c>
      <c r="S27">
        <v>0.95122726555193204</v>
      </c>
      <c r="T27">
        <v>0</v>
      </c>
      <c r="U27">
        <v>0</v>
      </c>
      <c r="V27">
        <v>0</v>
      </c>
      <c r="W27">
        <v>0</v>
      </c>
      <c r="X27" s="1">
        <v>2.0611536224385599E-9</v>
      </c>
      <c r="Y27">
        <v>2.1911743760081599E-2</v>
      </c>
      <c r="Z27">
        <v>3.8888283671200102E-3</v>
      </c>
      <c r="AA27">
        <v>2.3729630284992899E-2</v>
      </c>
      <c r="AB27">
        <v>1.5528109661136999E-2</v>
      </c>
      <c r="AC27">
        <v>1.5528109661136999E-2</v>
      </c>
      <c r="AD27">
        <v>1.5528109661136999E-2</v>
      </c>
      <c r="AE27">
        <v>1.5528109661136999E-2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f t="shared" si="4"/>
        <v>3.9461740028946604E-2</v>
      </c>
      <c r="BE27">
        <f t="shared" si="5"/>
        <v>8.0739129932375392E-2</v>
      </c>
      <c r="BF27">
        <f t="shared" si="6"/>
        <v>0.28510811650759899</v>
      </c>
      <c r="BG27">
        <f t="shared" si="7"/>
        <v>0.27023387053036046</v>
      </c>
      <c r="BH27">
        <f t="shared" si="8"/>
        <v>0</v>
      </c>
      <c r="BI27">
        <f t="shared" si="9"/>
        <v>0</v>
      </c>
      <c r="BJ27">
        <f t="shared" si="10"/>
        <v>0</v>
      </c>
      <c r="BK27">
        <f t="shared" si="11"/>
        <v>0</v>
      </c>
      <c r="BL27">
        <f t="shared" si="12"/>
        <v>3.7537083061656096E-2</v>
      </c>
      <c r="BM27">
        <f t="shared" si="13"/>
        <v>7.6801261788615599E-2</v>
      </c>
      <c r="BN27">
        <f t="shared" si="14"/>
        <v>0.27120261405218499</v>
      </c>
      <c r="BO27">
        <f t="shared" si="15"/>
        <v>0.25705382572410956</v>
      </c>
      <c r="BP27">
        <f t="shared" si="16"/>
        <v>0</v>
      </c>
      <c r="BQ27">
        <f t="shared" si="17"/>
        <v>0</v>
      </c>
      <c r="BR27">
        <f t="shared" si="18"/>
        <v>0</v>
      </c>
      <c r="BS27">
        <f t="shared" si="19"/>
        <v>0</v>
      </c>
      <c r="BT27">
        <f t="shared" si="20"/>
        <v>1.9246569672905084E-3</v>
      </c>
      <c r="BU27">
        <f t="shared" si="21"/>
        <v>3.9378681437597929E-3</v>
      </c>
      <c r="BV27">
        <f t="shared" si="22"/>
        <v>1.3905502455413998E-2</v>
      </c>
      <c r="BW27">
        <f t="shared" si="23"/>
        <v>1.3180044806250901E-2</v>
      </c>
      <c r="BX27">
        <f t="shared" si="24"/>
        <v>0</v>
      </c>
      <c r="BY27">
        <f t="shared" si="25"/>
        <v>0</v>
      </c>
      <c r="BZ27">
        <f t="shared" si="26"/>
        <v>0</v>
      </c>
      <c r="CA27">
        <f t="shared" si="27"/>
        <v>0</v>
      </c>
    </row>
    <row r="28" spans="1:79" x14ac:dyDescent="0.2">
      <c r="A28" s="4" t="s">
        <v>69</v>
      </c>
      <c r="B28" s="4" t="s">
        <v>58</v>
      </c>
      <c r="C28">
        <v>-2206.6427438086298</v>
      </c>
      <c r="D28" s="4">
        <v>11</v>
      </c>
      <c r="E28" s="4">
        <v>4435.2854876172696</v>
      </c>
      <c r="F28" s="4">
        <f t="shared" si="28"/>
        <v>13.624739756020062</v>
      </c>
      <c r="G28">
        <v>5.6929715528127305E-4</v>
      </c>
      <c r="H28">
        <v>7.3530501903562501E-2</v>
      </c>
      <c r="I28">
        <v>0.23120086593997599</v>
      </c>
      <c r="J28">
        <v>0.55966199174475095</v>
      </c>
      <c r="K28">
        <v>0.30493668267822199</v>
      </c>
      <c r="L28">
        <v>0</v>
      </c>
      <c r="M28">
        <v>0</v>
      </c>
      <c r="N28">
        <v>0</v>
      </c>
      <c r="O28">
        <v>0</v>
      </c>
      <c r="P28">
        <v>0.96395506410807397</v>
      </c>
      <c r="Q28">
        <v>3</v>
      </c>
      <c r="R28">
        <v>0.96376598082498</v>
      </c>
      <c r="S28">
        <v>0.76210296460984694</v>
      </c>
      <c r="T28">
        <v>0</v>
      </c>
      <c r="U28">
        <v>0</v>
      </c>
      <c r="V28">
        <v>0</v>
      </c>
      <c r="W28">
        <v>0</v>
      </c>
      <c r="X28">
        <v>2.04283071989526E-3</v>
      </c>
      <c r="Y28">
        <v>3.2379552987062798E-2</v>
      </c>
      <c r="Z28">
        <v>2.04283071989526E-3</v>
      </c>
      <c r="AA28">
        <v>3.2379552987062798E-2</v>
      </c>
      <c r="AB28">
        <v>1.6606815515856299E-2</v>
      </c>
      <c r="AC28">
        <v>1.6606815515856299E-2</v>
      </c>
      <c r="AD28">
        <v>1.6606815515856299E-2</v>
      </c>
      <c r="AE28">
        <v>1.6606815515856299E-2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f t="shared" si="4"/>
        <v>3.7440012374700758E-2</v>
      </c>
      <c r="BE28">
        <f t="shared" si="5"/>
        <v>5.7800216484993998E-2</v>
      </c>
      <c r="BF28">
        <f t="shared" si="6"/>
        <v>0.28499423923701767</v>
      </c>
      <c r="BG28">
        <f t="shared" si="7"/>
        <v>0.1730527039580454</v>
      </c>
      <c r="BH28">
        <f t="shared" si="8"/>
        <v>0</v>
      </c>
      <c r="BI28">
        <f t="shared" si="9"/>
        <v>0</v>
      </c>
      <c r="BJ28">
        <f t="shared" si="10"/>
        <v>0</v>
      </c>
      <c r="BK28">
        <f t="shared" si="11"/>
        <v>0</v>
      </c>
      <c r="BL28">
        <f t="shared" si="12"/>
        <v>3.6090489528861742E-2</v>
      </c>
      <c r="BM28">
        <f t="shared" si="13"/>
        <v>0.17340064945498199</v>
      </c>
      <c r="BN28">
        <f t="shared" si="14"/>
        <v>0.27466775250773329</v>
      </c>
      <c r="BO28">
        <f t="shared" si="15"/>
        <v>0.1318839787201766</v>
      </c>
      <c r="BP28">
        <f t="shared" si="16"/>
        <v>0</v>
      </c>
      <c r="BQ28">
        <f t="shared" si="17"/>
        <v>0</v>
      </c>
      <c r="BR28">
        <f t="shared" si="18"/>
        <v>0</v>
      </c>
      <c r="BS28">
        <f t="shared" si="19"/>
        <v>0</v>
      </c>
      <c r="BT28">
        <f t="shared" si="20"/>
        <v>1.3495228458390157E-3</v>
      </c>
      <c r="BU28">
        <f t="shared" si="21"/>
        <v>-0.11560043296998798</v>
      </c>
      <c r="BV28">
        <f t="shared" si="22"/>
        <v>1.0326486729284379E-2</v>
      </c>
      <c r="BW28">
        <f t="shared" si="23"/>
        <v>4.1168725237868797E-2</v>
      </c>
      <c r="BX28">
        <f t="shared" si="24"/>
        <v>0</v>
      </c>
      <c r="BY28">
        <f t="shared" si="25"/>
        <v>0</v>
      </c>
      <c r="BZ28">
        <f t="shared" si="26"/>
        <v>0</v>
      </c>
      <c r="CA28">
        <f t="shared" si="27"/>
        <v>0</v>
      </c>
    </row>
    <row r="29" spans="1:79" x14ac:dyDescent="0.2">
      <c r="A29" s="4" t="s">
        <v>69</v>
      </c>
      <c r="B29" s="4" t="s">
        <v>59</v>
      </c>
      <c r="C29">
        <v>-2217.3487038932599</v>
      </c>
      <c r="D29" s="4">
        <v>9</v>
      </c>
      <c r="E29" s="4">
        <v>4452.6974077865198</v>
      </c>
      <c r="F29" s="4">
        <f t="shared" si="28"/>
        <v>31.036659925270214</v>
      </c>
      <c r="G29" s="1">
        <v>9.4273273867565103E-8</v>
      </c>
      <c r="H29">
        <v>6.0151777438510398E-2</v>
      </c>
      <c r="I29">
        <v>10000</v>
      </c>
      <c r="J29">
        <v>0.49410960800653903</v>
      </c>
      <c r="K29">
        <v>0.55006356156052105</v>
      </c>
      <c r="L29">
        <v>0</v>
      </c>
      <c r="M29">
        <v>0</v>
      </c>
      <c r="N29">
        <v>0</v>
      </c>
      <c r="O29">
        <v>0</v>
      </c>
      <c r="P29">
        <v>0.557601882710554</v>
      </c>
      <c r="Q29">
        <v>2.9379550145225801</v>
      </c>
      <c r="R29">
        <v>0.91559930690991198</v>
      </c>
      <c r="S29">
        <v>1.01393071830485</v>
      </c>
      <c r="T29">
        <v>0</v>
      </c>
      <c r="U29">
        <v>0</v>
      </c>
      <c r="V29">
        <v>0</v>
      </c>
      <c r="W29">
        <v>0</v>
      </c>
      <c r="X29">
        <v>1.13820639865883E-2</v>
      </c>
      <c r="Y29">
        <v>1.13820639865883E-2</v>
      </c>
      <c r="Z29">
        <v>1.13820639865883E-2</v>
      </c>
      <c r="AA29">
        <v>1.13820639865883E-2</v>
      </c>
      <c r="AB29">
        <v>1.13820639865883E-2</v>
      </c>
      <c r="AC29">
        <v>1.13820639865883E-2</v>
      </c>
      <c r="AD29">
        <v>1.13820639865883E-2</v>
      </c>
      <c r="AE29">
        <v>1.13820639865883E-2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f t="shared" si="4"/>
        <v>3.861819769621342E-2</v>
      </c>
      <c r="BE29">
        <f t="shared" si="5"/>
        <v>2539.3890897995325</v>
      </c>
      <c r="BF29">
        <f t="shared" si="6"/>
        <v>0.25793995969000227</v>
      </c>
      <c r="BG29">
        <f t="shared" si="7"/>
        <v>0.2731293368540087</v>
      </c>
      <c r="BH29">
        <f t="shared" si="8"/>
        <v>0</v>
      </c>
      <c r="BI29">
        <f t="shared" si="9"/>
        <v>0</v>
      </c>
      <c r="BJ29">
        <f t="shared" si="10"/>
        <v>0</v>
      </c>
      <c r="BK29">
        <f t="shared" si="11"/>
        <v>0</v>
      </c>
      <c r="BL29">
        <f t="shared" si="12"/>
        <v>2.1533579742296981E-2</v>
      </c>
      <c r="BM29">
        <f t="shared" si="13"/>
        <v>7460.6109102004666</v>
      </c>
      <c r="BN29">
        <f t="shared" si="14"/>
        <v>0.23616964831653672</v>
      </c>
      <c r="BO29">
        <f t="shared" si="15"/>
        <v>0.27693422470651236</v>
      </c>
      <c r="BP29">
        <f t="shared" si="16"/>
        <v>0</v>
      </c>
      <c r="BQ29">
        <f t="shared" si="17"/>
        <v>0</v>
      </c>
      <c r="BR29">
        <f t="shared" si="18"/>
        <v>0</v>
      </c>
      <c r="BS29">
        <f t="shared" si="19"/>
        <v>0</v>
      </c>
      <c r="BT29">
        <f t="shared" si="20"/>
        <v>1.7084617953916439E-2</v>
      </c>
      <c r="BU29">
        <f t="shared" si="21"/>
        <v>-4921.2218204009341</v>
      </c>
      <c r="BV29">
        <f t="shared" si="22"/>
        <v>2.1770311373465551E-2</v>
      </c>
      <c r="BW29">
        <f t="shared" si="23"/>
        <v>-3.8048878525036578E-3</v>
      </c>
      <c r="BX29">
        <f t="shared" si="24"/>
        <v>0</v>
      </c>
      <c r="BY29">
        <f t="shared" si="25"/>
        <v>0</v>
      </c>
      <c r="BZ29">
        <f t="shared" si="26"/>
        <v>0</v>
      </c>
      <c r="CA29">
        <f t="shared" si="27"/>
        <v>0</v>
      </c>
    </row>
    <row r="30" spans="1:79" x14ac:dyDescent="0.2">
      <c r="A30" s="4" t="s">
        <v>69</v>
      </c>
      <c r="B30" s="4" t="s">
        <v>60</v>
      </c>
      <c r="C30">
        <v>-2207.8531150136</v>
      </c>
      <c r="D30" s="4">
        <v>8</v>
      </c>
      <c r="E30" s="4">
        <v>4431.70623002721</v>
      </c>
      <c r="F30" s="4">
        <f t="shared" si="28"/>
        <v>10.045482165960493</v>
      </c>
      <c r="G30">
        <v>3.40851275906942E-3</v>
      </c>
      <c r="H30">
        <v>0.53159457873277305</v>
      </c>
      <c r="I30">
        <v>0.494063620883744</v>
      </c>
      <c r="J30">
        <v>7.0787227770008204E-2</v>
      </c>
      <c r="K30">
        <v>0.187561564020164</v>
      </c>
      <c r="L30">
        <v>0</v>
      </c>
      <c r="M30">
        <v>0</v>
      </c>
      <c r="N30">
        <v>0</v>
      </c>
      <c r="O30">
        <v>0</v>
      </c>
      <c r="P30">
        <v>0.94758401623944</v>
      </c>
      <c r="Q30">
        <v>0.94758401623944</v>
      </c>
      <c r="R30">
        <v>0.94758401623944</v>
      </c>
      <c r="S30">
        <v>0.94758401623944</v>
      </c>
      <c r="T30">
        <v>0</v>
      </c>
      <c r="U30">
        <v>0</v>
      </c>
      <c r="V30">
        <v>0</v>
      </c>
      <c r="W30">
        <v>0</v>
      </c>
      <c r="X30">
        <v>1.9952885012203699E-3</v>
      </c>
      <c r="Y30">
        <v>2.3082384431501901E-2</v>
      </c>
      <c r="Z30">
        <v>1.9952885012203699E-3</v>
      </c>
      <c r="AA30">
        <v>2.3082384431501901E-2</v>
      </c>
      <c r="AB30">
        <v>1.43145388079613E-2</v>
      </c>
      <c r="AC30">
        <v>1.43145388079613E-2</v>
      </c>
      <c r="AD30">
        <v>1.43145388079613E-2</v>
      </c>
      <c r="AE30">
        <v>1.43145388079613E-2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f t="shared" si="4"/>
        <v>0.27295078122443256</v>
      </c>
      <c r="BE30">
        <f t="shared" si="5"/>
        <v>0.25368026065325994</v>
      </c>
      <c r="BF30">
        <f t="shared" si="6"/>
        <v>3.6346174121253148E-2</v>
      </c>
      <c r="BG30">
        <f t="shared" si="7"/>
        <v>9.6304735742452713E-2</v>
      </c>
      <c r="BH30">
        <f t="shared" si="8"/>
        <v>0</v>
      </c>
      <c r="BI30">
        <f t="shared" si="9"/>
        <v>0</v>
      </c>
      <c r="BJ30">
        <f t="shared" si="10"/>
        <v>0</v>
      </c>
      <c r="BK30">
        <f t="shared" si="11"/>
        <v>0</v>
      </c>
      <c r="BL30">
        <f t="shared" si="12"/>
        <v>0.25864379750834054</v>
      </c>
      <c r="BM30">
        <f t="shared" si="13"/>
        <v>0.24038336023048407</v>
      </c>
      <c r="BN30">
        <f t="shared" si="14"/>
        <v>3.4441053648755056E-2</v>
      </c>
      <c r="BO30">
        <f t="shared" si="15"/>
        <v>9.1256828277711283E-2</v>
      </c>
      <c r="BP30">
        <f t="shared" si="16"/>
        <v>0</v>
      </c>
      <c r="BQ30">
        <f t="shared" si="17"/>
        <v>0</v>
      </c>
      <c r="BR30">
        <f t="shared" si="18"/>
        <v>0</v>
      </c>
      <c r="BS30">
        <f t="shared" si="19"/>
        <v>0</v>
      </c>
      <c r="BT30">
        <f t="shared" si="20"/>
        <v>1.4306983716092014E-2</v>
      </c>
      <c r="BU30">
        <f t="shared" si="21"/>
        <v>1.329690042277587E-2</v>
      </c>
      <c r="BV30">
        <f t="shared" si="22"/>
        <v>1.9051204724980925E-3</v>
      </c>
      <c r="BW30">
        <f t="shared" si="23"/>
        <v>5.0479074647414302E-3</v>
      </c>
      <c r="BX30">
        <f t="shared" si="24"/>
        <v>0</v>
      </c>
      <c r="BY30">
        <f t="shared" si="25"/>
        <v>0</v>
      </c>
      <c r="BZ30">
        <f t="shared" si="26"/>
        <v>0</v>
      </c>
      <c r="CA30">
        <f t="shared" si="27"/>
        <v>0</v>
      </c>
    </row>
    <row r="31" spans="1:79" x14ac:dyDescent="0.2">
      <c r="A31" s="4" t="s">
        <v>69</v>
      </c>
      <c r="B31" s="4" t="s">
        <v>61</v>
      </c>
      <c r="C31">
        <v>-2237.2051646176601</v>
      </c>
      <c r="D31" s="4">
        <v>6</v>
      </c>
      <c r="E31" s="4">
        <v>4486.4103292353302</v>
      </c>
      <c r="F31" s="4">
        <f t="shared" si="28"/>
        <v>64.749581374080662</v>
      </c>
      <c r="G31" s="1">
        <v>4.5052688480871402E-15</v>
      </c>
      <c r="H31">
        <v>0.38294879481893301</v>
      </c>
      <c r="I31">
        <v>0.45497167064625199</v>
      </c>
      <c r="J31">
        <v>7.1110862184443499E-2</v>
      </c>
      <c r="K31">
        <v>0.21478420386649799</v>
      </c>
      <c r="L31">
        <v>0</v>
      </c>
      <c r="M31">
        <v>0</v>
      </c>
      <c r="N31">
        <v>0</v>
      </c>
      <c r="O31">
        <v>0</v>
      </c>
      <c r="P31">
        <v>0.80987921196703905</v>
      </c>
      <c r="Q31">
        <v>0.80987921196703905</v>
      </c>
      <c r="R31">
        <v>0.80987921196703905</v>
      </c>
      <c r="S31">
        <v>0.80987921196703905</v>
      </c>
      <c r="T31">
        <v>0</v>
      </c>
      <c r="U31">
        <v>0</v>
      </c>
      <c r="V31">
        <v>0</v>
      </c>
      <c r="W31">
        <v>0</v>
      </c>
      <c r="X31">
        <v>2.7256968141030498E-3</v>
      </c>
      <c r="Y31">
        <v>2.7256968141030498E-3</v>
      </c>
      <c r="Z31">
        <v>2.7256968141030498E-3</v>
      </c>
      <c r="AA31">
        <v>2.7256968141030498E-3</v>
      </c>
      <c r="AB31">
        <v>2.7256968141030498E-3</v>
      </c>
      <c r="AC31">
        <v>2.7256968141030498E-3</v>
      </c>
      <c r="AD31">
        <v>2.7256968141030498E-3</v>
      </c>
      <c r="AE31">
        <v>2.7256968141030498E-3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f t="shared" si="4"/>
        <v>0.21158803984644428</v>
      </c>
      <c r="BE31">
        <f t="shared" si="5"/>
        <v>0.25138233957158562</v>
      </c>
      <c r="BF31">
        <f t="shared" si="6"/>
        <v>3.9290391156632916E-2</v>
      </c>
      <c r="BG31">
        <f t="shared" si="7"/>
        <v>0.11867322550937702</v>
      </c>
      <c r="BH31">
        <f t="shared" si="8"/>
        <v>0</v>
      </c>
      <c r="BI31">
        <f t="shared" si="9"/>
        <v>0</v>
      </c>
      <c r="BJ31">
        <f t="shared" si="10"/>
        <v>0</v>
      </c>
      <c r="BK31">
        <f t="shared" si="11"/>
        <v>0</v>
      </c>
      <c r="BL31">
        <f t="shared" si="12"/>
        <v>0.17136075497248873</v>
      </c>
      <c r="BM31">
        <f t="shared" si="13"/>
        <v>0.20358933107466637</v>
      </c>
      <c r="BN31">
        <f t="shared" si="14"/>
        <v>3.1820471027810583E-2</v>
      </c>
      <c r="BO31">
        <f t="shared" si="15"/>
        <v>9.6110978357120985E-2</v>
      </c>
      <c r="BP31">
        <f t="shared" si="16"/>
        <v>0</v>
      </c>
      <c r="BQ31">
        <f t="shared" si="17"/>
        <v>0</v>
      </c>
      <c r="BR31">
        <f t="shared" si="18"/>
        <v>0</v>
      </c>
      <c r="BS31">
        <f t="shared" si="19"/>
        <v>0</v>
      </c>
      <c r="BT31">
        <f t="shared" si="20"/>
        <v>4.0227284873955549E-2</v>
      </c>
      <c r="BU31">
        <f t="shared" si="21"/>
        <v>4.7793008496919254E-2</v>
      </c>
      <c r="BV31">
        <f t="shared" si="22"/>
        <v>7.4699201288223327E-3</v>
      </c>
      <c r="BW31">
        <f t="shared" si="23"/>
        <v>2.2562247152256035E-2</v>
      </c>
      <c r="BX31">
        <f t="shared" si="24"/>
        <v>0</v>
      </c>
      <c r="BY31">
        <f t="shared" si="25"/>
        <v>0</v>
      </c>
      <c r="BZ31">
        <f t="shared" si="26"/>
        <v>0</v>
      </c>
      <c r="CA31">
        <f t="shared" si="27"/>
        <v>0</v>
      </c>
    </row>
    <row r="32" spans="1:79" x14ac:dyDescent="0.2">
      <c r="A32" s="4" t="s">
        <v>69</v>
      </c>
      <c r="B32" s="4" t="s">
        <v>62</v>
      </c>
      <c r="C32">
        <v>-2194.1485279674198</v>
      </c>
      <c r="D32" s="4">
        <v>17</v>
      </c>
      <c r="E32" s="4">
        <v>4422.2970559348396</v>
      </c>
      <c r="F32" s="4">
        <f t="shared" si="28"/>
        <v>0.63630807359004393</v>
      </c>
      <c r="G32">
        <v>0.37647931342362601</v>
      </c>
      <c r="H32">
        <v>0.68718525856752499</v>
      </c>
      <c r="I32">
        <v>0.68718525856752499</v>
      </c>
      <c r="J32">
        <v>0.140676989748244</v>
      </c>
      <c r="K32">
        <v>0.140676989748244</v>
      </c>
      <c r="L32">
        <v>0.18552051937662201</v>
      </c>
      <c r="M32">
        <v>0.18552051937662201</v>
      </c>
      <c r="N32">
        <v>2.49490937271502E-2</v>
      </c>
      <c r="O32">
        <v>2.49490937271502E-2</v>
      </c>
      <c r="P32">
        <v>0.948880001703725</v>
      </c>
      <c r="Q32">
        <v>0.948880001703725</v>
      </c>
      <c r="R32">
        <v>3</v>
      </c>
      <c r="S32">
        <v>3</v>
      </c>
      <c r="T32">
        <v>0.80938514406027096</v>
      </c>
      <c r="U32">
        <v>0.80938514406027096</v>
      </c>
      <c r="V32">
        <v>2.1390646076720898</v>
      </c>
      <c r="W32">
        <v>2.1390646076720898</v>
      </c>
      <c r="X32">
        <v>7.9954479138754295E-3</v>
      </c>
      <c r="Y32">
        <v>2.3701968638762401E-2</v>
      </c>
      <c r="Z32" s="1">
        <v>2.0611536224385599E-9</v>
      </c>
      <c r="AA32">
        <v>0.1026410908998</v>
      </c>
      <c r="AB32">
        <v>6.2422084579794798E-3</v>
      </c>
      <c r="AC32">
        <v>6.2422084579794798E-3</v>
      </c>
      <c r="AD32">
        <v>6.2422084579794798E-3</v>
      </c>
      <c r="AE32">
        <v>6.2422084579794798E-3</v>
      </c>
      <c r="AF32" s="1">
        <v>2.0611536224385599E-9</v>
      </c>
      <c r="AG32">
        <v>1.57432074568509E-2</v>
      </c>
      <c r="AH32" s="1">
        <v>2.0611536224385599E-9</v>
      </c>
      <c r="AI32">
        <v>5.3474464231901803E-2</v>
      </c>
      <c r="AJ32">
        <v>6.2422084579794798E-3</v>
      </c>
      <c r="AK32">
        <v>6.2422084579794798E-3</v>
      </c>
      <c r="AL32">
        <v>6.2422084579794798E-3</v>
      </c>
      <c r="AM32">
        <v>6.2422084579794798E-3</v>
      </c>
      <c r="AN32">
        <v>6.2422084579794798E-3</v>
      </c>
      <c r="AO32">
        <v>6.2422084579794798E-3</v>
      </c>
      <c r="AP32">
        <v>6.2422084579794798E-3</v>
      </c>
      <c r="AQ32">
        <v>6.2422084579794798E-3</v>
      </c>
      <c r="AR32">
        <v>6.2422084579794798E-3</v>
      </c>
      <c r="AS32">
        <v>6.2422084579794798E-3</v>
      </c>
      <c r="AT32">
        <v>6.2422084579794798E-3</v>
      </c>
      <c r="AU32">
        <v>6.2422084579794798E-3</v>
      </c>
      <c r="AV32">
        <v>6.2422084579794798E-3</v>
      </c>
      <c r="AW32">
        <v>6.2422084579794798E-3</v>
      </c>
      <c r="AX32">
        <v>6.2422084579794798E-3</v>
      </c>
      <c r="AY32">
        <v>6.2422084579794798E-3</v>
      </c>
      <c r="AZ32">
        <v>6.2422084579794798E-3</v>
      </c>
      <c r="BA32">
        <v>6.2422084579794798E-3</v>
      </c>
      <c r="BB32">
        <v>6.2422084579794798E-3</v>
      </c>
      <c r="BC32">
        <v>6.2422084579794798E-3</v>
      </c>
      <c r="BD32">
        <f t="shared" si="4"/>
        <v>0.35260521836479547</v>
      </c>
      <c r="BE32">
        <f t="shared" si="5"/>
        <v>0.35260521836479547</v>
      </c>
      <c r="BF32">
        <f t="shared" si="6"/>
        <v>3.5169247437060999E-2</v>
      </c>
      <c r="BG32">
        <f t="shared" si="7"/>
        <v>3.5169247437060999E-2</v>
      </c>
      <c r="BH32">
        <f t="shared" si="8"/>
        <v>0.10253235469829981</v>
      </c>
      <c r="BI32">
        <f t="shared" si="9"/>
        <v>0.10253235469829981</v>
      </c>
      <c r="BJ32">
        <f t="shared" si="10"/>
        <v>7.9479389070785285E-3</v>
      </c>
      <c r="BK32">
        <f t="shared" si="11"/>
        <v>7.9479389070785285E-3</v>
      </c>
      <c r="BL32">
        <f t="shared" si="12"/>
        <v>0.33458004020272947</v>
      </c>
      <c r="BM32">
        <f t="shared" si="13"/>
        <v>0.33458004020272947</v>
      </c>
      <c r="BN32">
        <f t="shared" si="14"/>
        <v>0.105507742311183</v>
      </c>
      <c r="BO32">
        <f t="shared" si="15"/>
        <v>0.105507742311183</v>
      </c>
      <c r="BP32">
        <f t="shared" si="16"/>
        <v>8.2988164678322179E-2</v>
      </c>
      <c r="BQ32">
        <f t="shared" si="17"/>
        <v>8.2988164678322179E-2</v>
      </c>
      <c r="BR32">
        <f t="shared" si="18"/>
        <v>1.7001154820071671E-2</v>
      </c>
      <c r="BS32">
        <f t="shared" si="19"/>
        <v>1.7001154820071671E-2</v>
      </c>
      <c r="BT32">
        <f t="shared" si="20"/>
        <v>1.8025178162066002E-2</v>
      </c>
      <c r="BU32">
        <f t="shared" si="21"/>
        <v>1.8025178162066002E-2</v>
      </c>
      <c r="BV32">
        <f t="shared" si="22"/>
        <v>-7.0338494874121998E-2</v>
      </c>
      <c r="BW32">
        <f t="shared" si="23"/>
        <v>-7.0338494874121998E-2</v>
      </c>
      <c r="BX32">
        <f t="shared" si="24"/>
        <v>1.9544190019977634E-2</v>
      </c>
      <c r="BY32">
        <f t="shared" si="25"/>
        <v>1.9544190019977634E-2</v>
      </c>
      <c r="BZ32">
        <f t="shared" si="26"/>
        <v>-9.0532159129931428E-3</v>
      </c>
      <c r="CA32">
        <f t="shared" si="27"/>
        <v>-9.0532159129931428E-3</v>
      </c>
    </row>
    <row r="33" spans="1:79" x14ac:dyDescent="0.2">
      <c r="A33" s="4" t="s">
        <v>69</v>
      </c>
      <c r="B33" s="4" t="s">
        <v>63</v>
      </c>
      <c r="C33">
        <v>-2196.8303739306202</v>
      </c>
      <c r="D33" s="4">
        <v>14</v>
      </c>
      <c r="E33" s="4">
        <v>4421.6607478612495</v>
      </c>
      <c r="F33" s="4">
        <f>E33-4421.66074786125</f>
        <v>0</v>
      </c>
      <c r="G33">
        <v>0.51750393972320097</v>
      </c>
      <c r="H33">
        <v>0.128226647150886</v>
      </c>
      <c r="I33">
        <v>0.128226647150886</v>
      </c>
      <c r="J33">
        <v>0.62001670508469597</v>
      </c>
      <c r="K33">
        <v>0.62001670508469597</v>
      </c>
      <c r="L33">
        <v>0.25485059795735299</v>
      </c>
      <c r="M33">
        <v>0.25485059795735299</v>
      </c>
      <c r="N33">
        <v>2.0971226957424802E-2</v>
      </c>
      <c r="O33">
        <v>2.0971226957424802E-2</v>
      </c>
      <c r="P33">
        <v>0.91982320120412997</v>
      </c>
      <c r="Q33">
        <v>0.91982320120412997</v>
      </c>
      <c r="R33">
        <v>0.91982320120412997</v>
      </c>
      <c r="S33">
        <v>0.91982320120412997</v>
      </c>
      <c r="T33">
        <v>0.91982320120412997</v>
      </c>
      <c r="U33">
        <v>0.91982320120412997</v>
      </c>
      <c r="V33">
        <v>0.91982320120412997</v>
      </c>
      <c r="W33">
        <v>0.91982320120412997</v>
      </c>
      <c r="X33" s="1">
        <v>2.0611536224385599E-9</v>
      </c>
      <c r="Y33">
        <v>1.9727271649171998E-2</v>
      </c>
      <c r="Z33">
        <v>7.8134976852109305E-3</v>
      </c>
      <c r="AA33">
        <v>2.4712976354005298E-2</v>
      </c>
      <c r="AB33">
        <v>4.4343702072239003E-3</v>
      </c>
      <c r="AC33">
        <v>4.4343702072239003E-3</v>
      </c>
      <c r="AD33">
        <v>4.4343702072239003E-3</v>
      </c>
      <c r="AE33">
        <v>4.4343702072239003E-3</v>
      </c>
      <c r="AF33" s="1">
        <v>2.0611536224385599E-9</v>
      </c>
      <c r="AG33">
        <v>1.5665117839966901E-2</v>
      </c>
      <c r="AH33">
        <v>9.2747981098629596E-4</v>
      </c>
      <c r="AI33">
        <v>6.7896410980477204E-2</v>
      </c>
      <c r="AJ33">
        <v>4.4343702072239003E-3</v>
      </c>
      <c r="AK33">
        <v>4.4343702072239003E-3</v>
      </c>
      <c r="AL33">
        <v>4.4343702072239003E-3</v>
      </c>
      <c r="AM33">
        <v>4.4343702072239003E-3</v>
      </c>
      <c r="AN33">
        <v>4.4343702072239003E-3</v>
      </c>
      <c r="AO33">
        <v>4.4343702072239003E-3</v>
      </c>
      <c r="AP33">
        <v>4.4343702072239003E-3</v>
      </c>
      <c r="AQ33">
        <v>4.4343702072239003E-3</v>
      </c>
      <c r="AR33">
        <v>4.4343702072239003E-3</v>
      </c>
      <c r="AS33">
        <v>4.4343702072239003E-3</v>
      </c>
      <c r="AT33">
        <v>4.4343702072239003E-3</v>
      </c>
      <c r="AU33">
        <v>4.4343702072239003E-3</v>
      </c>
      <c r="AV33">
        <v>4.4343702072239003E-3</v>
      </c>
      <c r="AW33">
        <v>4.4343702072239003E-3</v>
      </c>
      <c r="AX33">
        <v>4.4343702072239003E-3</v>
      </c>
      <c r="AY33">
        <v>4.4343702072239003E-3</v>
      </c>
      <c r="AZ33">
        <v>4.4343702072239003E-3</v>
      </c>
      <c r="BA33">
        <v>4.4343702072239003E-3</v>
      </c>
      <c r="BB33">
        <v>4.4343702072239003E-3</v>
      </c>
      <c r="BC33">
        <v>4.4343702072239003E-3</v>
      </c>
      <c r="BD33">
        <f t="shared" si="4"/>
        <v>6.6790862341105747E-2</v>
      </c>
      <c r="BE33">
        <f t="shared" si="5"/>
        <v>6.6790862341105747E-2</v>
      </c>
      <c r="BF33">
        <f t="shared" si="6"/>
        <v>0.32295510581173104</v>
      </c>
      <c r="BG33">
        <f t="shared" si="7"/>
        <v>0.32295510581173104</v>
      </c>
      <c r="BH33">
        <f t="shared" si="8"/>
        <v>0.13274691013084355</v>
      </c>
      <c r="BI33">
        <f t="shared" si="9"/>
        <v>0.13274691013084355</v>
      </c>
      <c r="BJ33">
        <f t="shared" si="10"/>
        <v>1.0923519907599545E-2</v>
      </c>
      <c r="BK33">
        <f t="shared" si="11"/>
        <v>1.0923519907599545E-2</v>
      </c>
      <c r="BL33">
        <f t="shared" si="12"/>
        <v>6.1435784809780257E-2</v>
      </c>
      <c r="BM33">
        <f t="shared" si="13"/>
        <v>6.1435784809780257E-2</v>
      </c>
      <c r="BN33">
        <f t="shared" si="14"/>
        <v>0.29706159927296499</v>
      </c>
      <c r="BO33">
        <f t="shared" si="15"/>
        <v>0.29706159927296499</v>
      </c>
      <c r="BP33">
        <f t="shared" si="16"/>
        <v>0.12210368782650946</v>
      </c>
      <c r="BQ33">
        <f t="shared" si="17"/>
        <v>0.12210368782650946</v>
      </c>
      <c r="BR33">
        <f t="shared" si="18"/>
        <v>1.0047707049825256E-2</v>
      </c>
      <c r="BS33">
        <f t="shared" si="19"/>
        <v>1.0047707049825256E-2</v>
      </c>
      <c r="BT33">
        <f t="shared" si="20"/>
        <v>5.3550775313254903E-3</v>
      </c>
      <c r="BU33">
        <f t="shared" si="21"/>
        <v>5.3550775313254903E-3</v>
      </c>
      <c r="BV33">
        <f t="shared" si="22"/>
        <v>2.5893506538766042E-2</v>
      </c>
      <c r="BW33">
        <f t="shared" si="23"/>
        <v>2.5893506538766042E-2</v>
      </c>
      <c r="BX33">
        <f t="shared" si="24"/>
        <v>1.0643222304334093E-2</v>
      </c>
      <c r="BY33">
        <f t="shared" si="25"/>
        <v>1.0643222304334093E-2</v>
      </c>
      <c r="BZ33">
        <f t="shared" si="26"/>
        <v>8.7581285777428922E-4</v>
      </c>
      <c r="CA33">
        <f t="shared" si="27"/>
        <v>8.7581285777428922E-4</v>
      </c>
    </row>
    <row r="34" spans="1:79" x14ac:dyDescent="0.2">
      <c r="A34" s="4" t="s">
        <v>69</v>
      </c>
      <c r="B34" s="4" t="s">
        <v>64</v>
      </c>
      <c r="C34">
        <v>-2203.2386449927199</v>
      </c>
      <c r="D34" s="4">
        <v>11</v>
      </c>
      <c r="E34" s="4">
        <v>4428.4772899854497</v>
      </c>
      <c r="F34" s="4">
        <f t="shared" ref="F34:F37" si="29">E34-4421.66074786125</f>
        <v>6.8165421242001685</v>
      </c>
      <c r="G34">
        <v>1.7128539963833501E-2</v>
      </c>
      <c r="H34">
        <v>2.03124736043938E-2</v>
      </c>
      <c r="I34">
        <v>2.03124736043938E-2</v>
      </c>
      <c r="J34">
        <v>0.11715268481414</v>
      </c>
      <c r="K34">
        <v>0.11715268481414</v>
      </c>
      <c r="L34">
        <v>0.19240627554627801</v>
      </c>
      <c r="M34">
        <v>0.19240627554627801</v>
      </c>
      <c r="N34">
        <v>0.66485445716886304</v>
      </c>
      <c r="O34">
        <v>0.66485445716886304</v>
      </c>
      <c r="P34">
        <v>3</v>
      </c>
      <c r="Q34">
        <v>3</v>
      </c>
      <c r="R34">
        <v>1.17594864076992</v>
      </c>
      <c r="S34">
        <v>1.17594864076992</v>
      </c>
      <c r="T34">
        <v>0.82660481850300405</v>
      </c>
      <c r="U34">
        <v>0.82660481850300405</v>
      </c>
      <c r="V34">
        <v>0.94570116862030196</v>
      </c>
      <c r="W34">
        <v>0.94570116862030196</v>
      </c>
      <c r="X34">
        <v>1.8638408353907801E-3</v>
      </c>
      <c r="Y34">
        <v>2.6512876583099101E-2</v>
      </c>
      <c r="Z34">
        <v>1.8638408353907801E-3</v>
      </c>
      <c r="AA34">
        <v>2.6512876583099101E-2</v>
      </c>
      <c r="AB34">
        <v>5.3328115339826001E-3</v>
      </c>
      <c r="AC34">
        <v>5.3328115339826001E-3</v>
      </c>
      <c r="AD34">
        <v>5.3328115339826001E-3</v>
      </c>
      <c r="AE34">
        <v>5.3328115339826001E-3</v>
      </c>
      <c r="AF34">
        <v>1.8638408353907801E-3</v>
      </c>
      <c r="AG34">
        <v>2.6512876583099101E-2</v>
      </c>
      <c r="AH34">
        <v>1.8638408353907801E-3</v>
      </c>
      <c r="AI34">
        <v>2.6512876583099101E-2</v>
      </c>
      <c r="AJ34">
        <v>5.3328115339826001E-3</v>
      </c>
      <c r="AK34">
        <v>5.3328115339826001E-3</v>
      </c>
      <c r="AL34">
        <v>5.3328115339826001E-3</v>
      </c>
      <c r="AM34">
        <v>5.3328115339826001E-3</v>
      </c>
      <c r="AN34">
        <v>5.3328115339826001E-3</v>
      </c>
      <c r="AO34">
        <v>5.3328115339826001E-3</v>
      </c>
      <c r="AP34">
        <v>5.3328115339826001E-3</v>
      </c>
      <c r="AQ34">
        <v>5.3328115339826001E-3</v>
      </c>
      <c r="AR34">
        <v>5.3328115339826001E-3</v>
      </c>
      <c r="AS34">
        <v>5.3328115339826001E-3</v>
      </c>
      <c r="AT34">
        <v>5.3328115339826001E-3</v>
      </c>
      <c r="AU34">
        <v>5.3328115339826001E-3</v>
      </c>
      <c r="AV34">
        <v>5.3328115339826001E-3</v>
      </c>
      <c r="AW34">
        <v>5.3328115339826001E-3</v>
      </c>
      <c r="AX34">
        <v>5.3328115339826001E-3</v>
      </c>
      <c r="AY34">
        <v>5.3328115339826001E-3</v>
      </c>
      <c r="AZ34">
        <v>5.3328115339826001E-3</v>
      </c>
      <c r="BA34">
        <v>5.3328115339826001E-3</v>
      </c>
      <c r="BB34">
        <v>5.3328115339826001E-3</v>
      </c>
      <c r="BC34">
        <v>5.3328115339826001E-3</v>
      </c>
      <c r="BD34">
        <f t="shared" si="4"/>
        <v>5.07811840109845E-3</v>
      </c>
      <c r="BE34">
        <f t="shared" si="5"/>
        <v>5.07811840109845E-3</v>
      </c>
      <c r="BF34">
        <f t="shared" si="6"/>
        <v>5.3839820765570853E-2</v>
      </c>
      <c r="BG34">
        <f t="shared" si="7"/>
        <v>5.3839820765570853E-2</v>
      </c>
      <c r="BH34">
        <f t="shared" si="8"/>
        <v>0.10533546917059201</v>
      </c>
      <c r="BI34">
        <f t="shared" si="9"/>
        <v>0.10533546917059201</v>
      </c>
      <c r="BJ34">
        <f t="shared" si="10"/>
        <v>0.34170430068678626</v>
      </c>
      <c r="BK34">
        <f t="shared" si="11"/>
        <v>0.34170430068678626</v>
      </c>
      <c r="BL34">
        <f t="shared" si="12"/>
        <v>1.5234355203295351E-2</v>
      </c>
      <c r="BM34">
        <f t="shared" si="13"/>
        <v>1.5234355203295351E-2</v>
      </c>
      <c r="BN34">
        <f t="shared" si="14"/>
        <v>6.3312864048569159E-2</v>
      </c>
      <c r="BO34">
        <f t="shared" si="15"/>
        <v>6.3312864048569159E-2</v>
      </c>
      <c r="BP34">
        <f t="shared" si="16"/>
        <v>8.7070806375685983E-2</v>
      </c>
      <c r="BQ34">
        <f t="shared" si="17"/>
        <v>8.7070806375685983E-2</v>
      </c>
      <c r="BR34">
        <f t="shared" si="18"/>
        <v>0.32315015648207679</v>
      </c>
      <c r="BS34">
        <f t="shared" si="19"/>
        <v>0.32315015648207679</v>
      </c>
      <c r="BT34">
        <f t="shared" si="20"/>
        <v>-1.0156236802196902E-2</v>
      </c>
      <c r="BU34">
        <f t="shared" si="21"/>
        <v>-1.0156236802196902E-2</v>
      </c>
      <c r="BV34">
        <f t="shared" si="22"/>
        <v>-9.4730432829983058E-3</v>
      </c>
      <c r="BW34">
        <f t="shared" si="23"/>
        <v>-9.4730432829983058E-3</v>
      </c>
      <c r="BX34">
        <f t="shared" si="24"/>
        <v>1.8264662794906031E-2</v>
      </c>
      <c r="BY34">
        <f t="shared" si="25"/>
        <v>1.8264662794906031E-2</v>
      </c>
      <c r="BZ34">
        <f t="shared" si="26"/>
        <v>1.8554144204709466E-2</v>
      </c>
      <c r="CA34">
        <f t="shared" si="27"/>
        <v>1.8554144204709466E-2</v>
      </c>
    </row>
    <row r="35" spans="1:79" x14ac:dyDescent="0.2">
      <c r="A35" s="4" t="s">
        <v>69</v>
      </c>
      <c r="B35" s="4" t="s">
        <v>65</v>
      </c>
      <c r="C35">
        <v>-2229.4763110250201</v>
      </c>
      <c r="D35" s="4">
        <v>9</v>
      </c>
      <c r="E35" s="4">
        <v>4476.9526220500402</v>
      </c>
      <c r="F35" s="4">
        <f t="shared" si="29"/>
        <v>55.291874188790644</v>
      </c>
      <c r="G35" s="1">
        <v>5.0984214573237398E-13</v>
      </c>
      <c r="H35">
        <v>0.60845955308467603</v>
      </c>
      <c r="I35">
        <v>0.60845955308467603</v>
      </c>
      <c r="J35">
        <v>1.4109452687040801E-2</v>
      </c>
      <c r="K35">
        <v>1.4109452687040801E-2</v>
      </c>
      <c r="L35">
        <v>7.0050645426309593E-2</v>
      </c>
      <c r="M35">
        <v>7.0050645426309593E-2</v>
      </c>
      <c r="N35">
        <v>0.172500589424052</v>
      </c>
      <c r="O35">
        <v>0.172500589424052</v>
      </c>
      <c r="P35">
        <v>0.91393123050497704</v>
      </c>
      <c r="Q35">
        <v>0.91393123050497704</v>
      </c>
      <c r="R35">
        <v>2.1108552059241501</v>
      </c>
      <c r="S35">
        <v>2.1108552059241501</v>
      </c>
      <c r="T35">
        <v>3</v>
      </c>
      <c r="U35">
        <v>3</v>
      </c>
      <c r="V35">
        <v>0.842016801855617</v>
      </c>
      <c r="W35">
        <v>0.842016801855617</v>
      </c>
      <c r="X35">
        <v>2.4701570110341299E-3</v>
      </c>
      <c r="Y35">
        <v>2.4701570110341299E-3</v>
      </c>
      <c r="Z35">
        <v>2.4701570110341299E-3</v>
      </c>
      <c r="AA35">
        <v>2.4701570110341299E-3</v>
      </c>
      <c r="AB35">
        <v>2.4701570110341299E-3</v>
      </c>
      <c r="AC35">
        <v>2.4701570110341299E-3</v>
      </c>
      <c r="AD35">
        <v>2.4701570110341299E-3</v>
      </c>
      <c r="AE35">
        <v>2.4701570110341299E-3</v>
      </c>
      <c r="AF35">
        <v>2.4701570110341299E-3</v>
      </c>
      <c r="AG35">
        <v>2.4701570110341299E-3</v>
      </c>
      <c r="AH35">
        <v>2.4701570110341299E-3</v>
      </c>
      <c r="AI35">
        <v>2.4701570110341299E-3</v>
      </c>
      <c r="AJ35">
        <v>2.4701570110341299E-3</v>
      </c>
      <c r="AK35">
        <v>2.4701570110341299E-3</v>
      </c>
      <c r="AL35">
        <v>2.4701570110341299E-3</v>
      </c>
      <c r="AM35">
        <v>2.4701570110341299E-3</v>
      </c>
      <c r="AN35">
        <v>2.4701570110341299E-3</v>
      </c>
      <c r="AO35">
        <v>2.4701570110341299E-3</v>
      </c>
      <c r="AP35">
        <v>2.4701570110341299E-3</v>
      </c>
      <c r="AQ35">
        <v>2.4701570110341299E-3</v>
      </c>
      <c r="AR35">
        <v>2.4701570110341299E-3</v>
      </c>
      <c r="AS35">
        <v>2.4701570110341299E-3</v>
      </c>
      <c r="AT35">
        <v>2.4701570110341299E-3</v>
      </c>
      <c r="AU35">
        <v>2.4701570110341299E-3</v>
      </c>
      <c r="AV35">
        <v>2.4701570110341299E-3</v>
      </c>
      <c r="AW35">
        <v>2.4701570110341299E-3</v>
      </c>
      <c r="AX35">
        <v>2.4701570110341299E-3</v>
      </c>
      <c r="AY35">
        <v>2.4701570110341299E-3</v>
      </c>
      <c r="AZ35">
        <v>2.4701570110341299E-3</v>
      </c>
      <c r="BA35">
        <v>2.4701570110341299E-3</v>
      </c>
      <c r="BB35">
        <v>2.4701570110341299E-3</v>
      </c>
      <c r="BC35">
        <v>2.4701570110341299E-3</v>
      </c>
      <c r="BD35">
        <f t="shared" si="4"/>
        <v>0.31791087547285507</v>
      </c>
      <c r="BE35">
        <f t="shared" si="5"/>
        <v>0.31791087547285507</v>
      </c>
      <c r="BF35">
        <f t="shared" si="6"/>
        <v>4.5355542939354739E-3</v>
      </c>
      <c r="BG35">
        <f t="shared" si="7"/>
        <v>4.5355542939354739E-3</v>
      </c>
      <c r="BH35">
        <f t="shared" si="8"/>
        <v>1.7512661356577398E-2</v>
      </c>
      <c r="BI35">
        <f t="shared" si="9"/>
        <v>1.7512661356577398E-2</v>
      </c>
      <c r="BJ35">
        <f t="shared" si="10"/>
        <v>9.3647674250461652E-2</v>
      </c>
      <c r="BK35">
        <f t="shared" si="11"/>
        <v>9.3647674250461652E-2</v>
      </c>
      <c r="BL35">
        <f t="shared" si="12"/>
        <v>0.2905486776118209</v>
      </c>
      <c r="BM35">
        <f t="shared" si="13"/>
        <v>0.2905486776118209</v>
      </c>
      <c r="BN35">
        <f t="shared" si="14"/>
        <v>9.5738983931053269E-3</v>
      </c>
      <c r="BO35">
        <f t="shared" si="15"/>
        <v>9.5738983931053269E-3</v>
      </c>
      <c r="BP35">
        <f t="shared" si="16"/>
        <v>5.2537984069732195E-2</v>
      </c>
      <c r="BQ35">
        <f t="shared" si="17"/>
        <v>5.2537984069732195E-2</v>
      </c>
      <c r="BR35">
        <f t="shared" si="18"/>
        <v>7.8852915173590332E-2</v>
      </c>
      <c r="BS35">
        <f t="shared" si="19"/>
        <v>7.8852915173590332E-2</v>
      </c>
      <c r="BT35">
        <f t="shared" si="20"/>
        <v>2.7362197861034165E-2</v>
      </c>
      <c r="BU35">
        <f t="shared" si="21"/>
        <v>2.7362197861034165E-2</v>
      </c>
      <c r="BV35">
        <f t="shared" si="22"/>
        <v>-5.038344099169853E-3</v>
      </c>
      <c r="BW35">
        <f t="shared" si="23"/>
        <v>-5.038344099169853E-3</v>
      </c>
      <c r="BX35">
        <f t="shared" si="24"/>
        <v>-3.5025322713154797E-2</v>
      </c>
      <c r="BY35">
        <f t="shared" si="25"/>
        <v>-3.5025322713154797E-2</v>
      </c>
      <c r="BZ35">
        <f t="shared" si="26"/>
        <v>1.4794759076871319E-2</v>
      </c>
      <c r="CA35">
        <f t="shared" si="27"/>
        <v>1.4794759076871319E-2</v>
      </c>
    </row>
    <row r="36" spans="1:79" x14ac:dyDescent="0.2">
      <c r="A36" s="4" t="s">
        <v>69</v>
      </c>
      <c r="B36" s="4" t="s">
        <v>66</v>
      </c>
      <c r="C36">
        <v>-2204.8917140349199</v>
      </c>
      <c r="D36" s="4">
        <v>8</v>
      </c>
      <c r="E36" s="4">
        <v>4425.7834280698398</v>
      </c>
      <c r="F36" s="4">
        <f t="shared" si="29"/>
        <v>4.1226802085902818</v>
      </c>
      <c r="G36">
        <v>6.5869600246419593E-2</v>
      </c>
      <c r="H36">
        <v>0.55457892837723299</v>
      </c>
      <c r="I36">
        <v>0.55457892837723299</v>
      </c>
      <c r="J36">
        <v>5.9374237312605598E-3</v>
      </c>
      <c r="K36">
        <v>5.9374237312605598E-3</v>
      </c>
      <c r="L36">
        <v>0.224235127582045</v>
      </c>
      <c r="M36">
        <v>0.224235127582045</v>
      </c>
      <c r="N36">
        <v>0.104042317447355</v>
      </c>
      <c r="O36">
        <v>0.104042317447355</v>
      </c>
      <c r="P36">
        <v>0.81469021094424698</v>
      </c>
      <c r="Q36">
        <v>0.81469021094424698</v>
      </c>
      <c r="R36">
        <v>0.81469021094424698</v>
      </c>
      <c r="S36">
        <v>0.81469021094424698</v>
      </c>
      <c r="T36">
        <v>0.81469021094424698</v>
      </c>
      <c r="U36">
        <v>0.81469021094424698</v>
      </c>
      <c r="V36">
        <v>0.81469021094424698</v>
      </c>
      <c r="W36">
        <v>0.81469021094424698</v>
      </c>
      <c r="X36">
        <v>1.86420294670617E-3</v>
      </c>
      <c r="Y36">
        <v>2.6513561253624501E-2</v>
      </c>
      <c r="Z36">
        <v>1.86420294670617E-3</v>
      </c>
      <c r="AA36">
        <v>2.6513561253624501E-2</v>
      </c>
      <c r="AB36">
        <v>2.0353698192276501E-3</v>
      </c>
      <c r="AC36">
        <v>2.0353698192276501E-3</v>
      </c>
      <c r="AD36">
        <v>2.0353698192276501E-3</v>
      </c>
      <c r="AE36">
        <v>2.0353698192276501E-3</v>
      </c>
      <c r="AF36">
        <v>1.86420294670617E-3</v>
      </c>
      <c r="AG36">
        <v>2.6513561253624501E-2</v>
      </c>
      <c r="AH36">
        <v>1.86420294670617E-3</v>
      </c>
      <c r="AI36">
        <v>2.6513561253624501E-2</v>
      </c>
      <c r="AJ36">
        <v>2.0353698192276501E-3</v>
      </c>
      <c r="AK36">
        <v>2.0353698192276501E-3</v>
      </c>
      <c r="AL36">
        <v>2.0353698192276501E-3</v>
      </c>
      <c r="AM36">
        <v>2.0353698192276501E-3</v>
      </c>
      <c r="AN36">
        <v>2.0353698192276501E-3</v>
      </c>
      <c r="AO36">
        <v>2.0353698192276501E-3</v>
      </c>
      <c r="AP36">
        <v>2.0353698192276501E-3</v>
      </c>
      <c r="AQ36">
        <v>2.0353698192276501E-3</v>
      </c>
      <c r="AR36">
        <v>2.0353698192276501E-3</v>
      </c>
      <c r="AS36">
        <v>2.0353698192276501E-3</v>
      </c>
      <c r="AT36">
        <v>2.0353698192276501E-3</v>
      </c>
      <c r="AU36">
        <v>2.0353698192276501E-3</v>
      </c>
      <c r="AV36">
        <v>2.0353698192276501E-3</v>
      </c>
      <c r="AW36">
        <v>2.0353698192276501E-3</v>
      </c>
      <c r="AX36">
        <v>2.0353698192276501E-3</v>
      </c>
      <c r="AY36">
        <v>2.0353698192276501E-3</v>
      </c>
      <c r="AZ36">
        <v>2.0353698192276501E-3</v>
      </c>
      <c r="BA36">
        <v>2.0353698192276501E-3</v>
      </c>
      <c r="BB36">
        <v>2.0353698192276501E-3</v>
      </c>
      <c r="BC36">
        <v>2.0353698192276501E-3</v>
      </c>
      <c r="BD36">
        <f t="shared" si="4"/>
        <v>0.30560529011101356</v>
      </c>
      <c r="BE36">
        <f t="shared" si="5"/>
        <v>0.30560529011101356</v>
      </c>
      <c r="BF36">
        <f t="shared" si="6"/>
        <v>3.2718662918069688E-3</v>
      </c>
      <c r="BG36">
        <f t="shared" si="7"/>
        <v>3.2718662918069688E-3</v>
      </c>
      <c r="BH36">
        <f t="shared" si="8"/>
        <v>0.12356661551911254</v>
      </c>
      <c r="BI36">
        <f t="shared" si="9"/>
        <v>0.12356661551911254</v>
      </c>
      <c r="BJ36">
        <f t="shared" si="10"/>
        <v>5.7333376694206184E-2</v>
      </c>
      <c r="BK36">
        <f t="shared" si="11"/>
        <v>5.7333376694206184E-2</v>
      </c>
      <c r="BL36">
        <f t="shared" si="12"/>
        <v>0.2489736382662194</v>
      </c>
      <c r="BM36">
        <f t="shared" si="13"/>
        <v>0.2489736382662194</v>
      </c>
      <c r="BN36">
        <f t="shared" si="14"/>
        <v>2.6655574394535905E-3</v>
      </c>
      <c r="BO36">
        <f t="shared" si="15"/>
        <v>2.6655574394535905E-3</v>
      </c>
      <c r="BP36">
        <f t="shared" si="16"/>
        <v>0.10066851206293245</v>
      </c>
      <c r="BQ36">
        <f t="shared" si="17"/>
        <v>0.10066851206293245</v>
      </c>
      <c r="BR36">
        <f t="shared" si="18"/>
        <v>4.6708940753148805E-2</v>
      </c>
      <c r="BS36">
        <f t="shared" si="19"/>
        <v>4.6708940753148805E-2</v>
      </c>
      <c r="BT36">
        <f t="shared" si="20"/>
        <v>5.6631651844794156E-2</v>
      </c>
      <c r="BU36">
        <f t="shared" si="21"/>
        <v>5.6631651844794156E-2</v>
      </c>
      <c r="BV36">
        <f t="shared" si="22"/>
        <v>6.0630885235337826E-4</v>
      </c>
      <c r="BW36">
        <f t="shared" si="23"/>
        <v>6.0630885235337826E-4</v>
      </c>
      <c r="BX36">
        <f t="shared" si="24"/>
        <v>2.2898103456180083E-2</v>
      </c>
      <c r="BY36">
        <f t="shared" si="25"/>
        <v>2.2898103456180083E-2</v>
      </c>
      <c r="BZ36">
        <f t="shared" si="26"/>
        <v>1.0624435941057379E-2</v>
      </c>
      <c r="CA36">
        <f t="shared" si="27"/>
        <v>1.0624435941057379E-2</v>
      </c>
    </row>
    <row r="37" spans="1:79" s="2" customFormat="1" x14ac:dyDescent="0.2">
      <c r="A37" s="6" t="s">
        <v>69</v>
      </c>
      <c r="B37" s="6" t="s">
        <v>67</v>
      </c>
      <c r="C37" s="2">
        <v>-2228.8763946239001</v>
      </c>
      <c r="D37" s="6">
        <v>6</v>
      </c>
      <c r="E37" s="6">
        <v>4469.7527892478101</v>
      </c>
      <c r="F37" s="6">
        <f t="shared" si="29"/>
        <v>48.092041386560595</v>
      </c>
      <c r="G37" s="3">
        <v>1.8657762545428599E-11</v>
      </c>
      <c r="H37" s="2">
        <v>5.89932189865644E-3</v>
      </c>
      <c r="I37" s="2">
        <v>5.89932189865644E-3</v>
      </c>
      <c r="J37" s="2">
        <v>0.55288938014462496</v>
      </c>
      <c r="K37" s="2">
        <v>0.55288938014462496</v>
      </c>
      <c r="L37" s="2">
        <v>0.22303188574010799</v>
      </c>
      <c r="M37" s="2">
        <v>0.22303188574010799</v>
      </c>
      <c r="N37" s="2">
        <v>0.103113379413525</v>
      </c>
      <c r="O37" s="2">
        <v>0.103113379413525</v>
      </c>
      <c r="P37" s="2">
        <v>0.81313314819696603</v>
      </c>
      <c r="Q37" s="2">
        <v>0.81313314819696603</v>
      </c>
      <c r="R37" s="2">
        <v>0.81313314819696603</v>
      </c>
      <c r="S37" s="2">
        <v>0.81313314819696603</v>
      </c>
      <c r="T37" s="2">
        <v>0.81313314819696603</v>
      </c>
      <c r="U37" s="2">
        <v>0.81313314819696603</v>
      </c>
      <c r="V37" s="2">
        <v>0.81313314819696603</v>
      </c>
      <c r="W37" s="2">
        <v>0.81313314819696603</v>
      </c>
      <c r="X37" s="2">
        <v>2.0611369914134499E-3</v>
      </c>
      <c r="Y37" s="2">
        <v>2.0611369914134499E-3</v>
      </c>
      <c r="Z37" s="2">
        <v>2.0611369914134499E-3</v>
      </c>
      <c r="AA37" s="2">
        <v>2.0611369914134499E-3</v>
      </c>
      <c r="AB37" s="2">
        <v>2.0611369914134499E-3</v>
      </c>
      <c r="AC37" s="2">
        <v>2.0611369914134499E-3</v>
      </c>
      <c r="AD37" s="2">
        <v>2.0611369914134499E-3</v>
      </c>
      <c r="AE37" s="2">
        <v>2.0611369914134499E-3</v>
      </c>
      <c r="AF37" s="2">
        <v>2.0611369914134499E-3</v>
      </c>
      <c r="AG37" s="2">
        <v>2.0611369914134499E-3</v>
      </c>
      <c r="AH37" s="2">
        <v>2.0611369914134499E-3</v>
      </c>
      <c r="AI37" s="2">
        <v>2.0611369914134499E-3</v>
      </c>
      <c r="AJ37" s="2">
        <v>2.0611369914134499E-3</v>
      </c>
      <c r="AK37" s="2">
        <v>2.0611369914134499E-3</v>
      </c>
      <c r="AL37" s="2">
        <v>2.0611369914134499E-3</v>
      </c>
      <c r="AM37" s="2">
        <v>2.0611369914134499E-3</v>
      </c>
      <c r="AN37" s="2">
        <v>2.0611369914134499E-3</v>
      </c>
      <c r="AO37" s="2">
        <v>2.0611369914134499E-3</v>
      </c>
      <c r="AP37" s="2">
        <v>2.0611369914134499E-3</v>
      </c>
      <c r="AQ37" s="2">
        <v>2.0611369914134499E-3</v>
      </c>
      <c r="AR37" s="2">
        <v>2.0611369914134499E-3</v>
      </c>
      <c r="AS37" s="2">
        <v>2.0611369914134499E-3</v>
      </c>
      <c r="AT37" s="2">
        <v>2.0611369914134499E-3</v>
      </c>
      <c r="AU37" s="2">
        <v>2.0611369914134499E-3</v>
      </c>
      <c r="AV37" s="2">
        <v>2.0611369914134499E-3</v>
      </c>
      <c r="AW37" s="2">
        <v>2.0611369914134499E-3</v>
      </c>
      <c r="AX37" s="2">
        <v>2.0611369914134499E-3</v>
      </c>
      <c r="AY37" s="2">
        <v>2.0611369914134499E-3</v>
      </c>
      <c r="AZ37" s="2">
        <v>2.0611369914134499E-3</v>
      </c>
      <c r="BA37" s="2">
        <v>2.0611369914134499E-3</v>
      </c>
      <c r="BB37" s="2">
        <v>2.0611369914134499E-3</v>
      </c>
      <c r="BC37" s="2">
        <v>2.0611369914134499E-3</v>
      </c>
      <c r="BD37" s="2">
        <f t="shared" si="4"/>
        <v>3.2536617095787492E-3</v>
      </c>
      <c r="BE37" s="2">
        <f t="shared" si="5"/>
        <v>3.2536617095787492E-3</v>
      </c>
      <c r="BF37" s="2">
        <f t="shared" si="6"/>
        <v>0.30493589546605265</v>
      </c>
      <c r="BG37" s="2">
        <f t="shared" si="7"/>
        <v>0.30493589546605265</v>
      </c>
      <c r="BH37" s="2">
        <f t="shared" si="8"/>
        <v>0.12300910496391156</v>
      </c>
      <c r="BI37" s="2">
        <f t="shared" si="9"/>
        <v>0.12300910496391156</v>
      </c>
      <c r="BJ37" s="2">
        <f t="shared" si="10"/>
        <v>5.6870274263125152E-2</v>
      </c>
      <c r="BK37" s="2">
        <f t="shared" si="11"/>
        <v>5.6870274263125152E-2</v>
      </c>
      <c r="BL37" s="2">
        <f t="shared" si="12"/>
        <v>2.6456601890776908E-3</v>
      </c>
      <c r="BM37" s="2">
        <f t="shared" si="13"/>
        <v>2.6456601890776908E-3</v>
      </c>
      <c r="BN37" s="2">
        <f t="shared" si="14"/>
        <v>0.24795348467857234</v>
      </c>
      <c r="BO37" s="2">
        <f t="shared" si="15"/>
        <v>0.24795348467857234</v>
      </c>
      <c r="BP37" s="2">
        <f t="shared" si="16"/>
        <v>0.10002278077619643</v>
      </c>
      <c r="BQ37" s="2">
        <f t="shared" si="17"/>
        <v>0.10002278077619643</v>
      </c>
      <c r="BR37" s="2">
        <f t="shared" si="18"/>
        <v>4.6243105150399845E-2</v>
      </c>
      <c r="BS37" s="2">
        <f t="shared" si="19"/>
        <v>4.6243105150399845E-2</v>
      </c>
      <c r="BT37" s="2">
        <f t="shared" si="20"/>
        <v>6.0800152050105843E-4</v>
      </c>
      <c r="BU37" s="2">
        <f t="shared" si="21"/>
        <v>6.0800152050105843E-4</v>
      </c>
      <c r="BV37" s="2">
        <f t="shared" si="22"/>
        <v>5.6982410787480314E-2</v>
      </c>
      <c r="BW37" s="2">
        <f t="shared" si="23"/>
        <v>5.6982410787480314E-2</v>
      </c>
      <c r="BX37" s="2">
        <f t="shared" si="24"/>
        <v>2.2986324187715124E-2</v>
      </c>
      <c r="BY37" s="2">
        <f t="shared" si="25"/>
        <v>2.2986324187715124E-2</v>
      </c>
      <c r="BZ37" s="2">
        <f t="shared" si="26"/>
        <v>1.0627169112725307E-2</v>
      </c>
      <c r="CA37" s="2">
        <f t="shared" si="27"/>
        <v>1.0627169112725307E-2</v>
      </c>
    </row>
    <row r="38" spans="1:79" x14ac:dyDescent="0.2">
      <c r="A38" s="14" t="s">
        <v>70</v>
      </c>
      <c r="B38" s="14" t="s">
        <v>53</v>
      </c>
      <c r="C38">
        <v>-2191.2477157519302</v>
      </c>
      <c r="D38" s="14">
        <v>4</v>
      </c>
      <c r="E38" s="14">
        <v>4390.4954315038703</v>
      </c>
      <c r="F38">
        <f t="shared" ref="F38:F41" si="30">E38-4296.66563354701</f>
        <v>93.829797956860602</v>
      </c>
      <c r="G38" s="1">
        <v>2.5219733771317599E-21</v>
      </c>
      <c r="H38">
        <v>0.28945749997350301</v>
      </c>
      <c r="I38">
        <v>0.28945749997350301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0.94710525471751095</v>
      </c>
      <c r="Q38">
        <v>0.94710525471751095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3.57820427624165E-3</v>
      </c>
      <c r="Y38">
        <v>0.35507005897229299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f t="shared" si="4"/>
        <v>0.14866042771555149</v>
      </c>
      <c r="BE38">
        <f t="shared" si="5"/>
        <v>0.14866042771555149</v>
      </c>
      <c r="BF38">
        <f t="shared" si="6"/>
        <v>0</v>
      </c>
      <c r="BG38">
        <f t="shared" si="7"/>
        <v>0</v>
      </c>
      <c r="BH38">
        <f t="shared" si="8"/>
        <v>0</v>
      </c>
      <c r="BI38">
        <f t="shared" si="9"/>
        <v>0</v>
      </c>
      <c r="BJ38">
        <f t="shared" si="10"/>
        <v>0</v>
      </c>
      <c r="BK38">
        <f t="shared" si="11"/>
        <v>0</v>
      </c>
      <c r="BL38">
        <f t="shared" si="12"/>
        <v>0.14079707225795152</v>
      </c>
      <c r="BM38">
        <f t="shared" si="13"/>
        <v>0.14079707225795152</v>
      </c>
      <c r="BN38">
        <f t="shared" si="14"/>
        <v>0</v>
      </c>
      <c r="BO38">
        <f t="shared" si="15"/>
        <v>0</v>
      </c>
      <c r="BP38">
        <f t="shared" si="16"/>
        <v>0</v>
      </c>
      <c r="BQ38">
        <f t="shared" si="17"/>
        <v>0</v>
      </c>
      <c r="BR38">
        <f t="shared" si="18"/>
        <v>0</v>
      </c>
      <c r="BS38">
        <f t="shared" si="19"/>
        <v>0</v>
      </c>
      <c r="BT38">
        <f t="shared" si="20"/>
        <v>7.8633554575999742E-3</v>
      </c>
      <c r="BU38">
        <f t="shared" si="21"/>
        <v>7.8633554575999742E-3</v>
      </c>
      <c r="BV38">
        <f t="shared" si="22"/>
        <v>0</v>
      </c>
      <c r="BW38">
        <f t="shared" si="23"/>
        <v>0</v>
      </c>
      <c r="BX38">
        <f t="shared" si="24"/>
        <v>0</v>
      </c>
      <c r="BY38">
        <f t="shared" si="25"/>
        <v>0</v>
      </c>
      <c r="BZ38">
        <f t="shared" si="26"/>
        <v>0</v>
      </c>
      <c r="CA38">
        <f t="shared" si="27"/>
        <v>0</v>
      </c>
    </row>
    <row r="39" spans="1:79" x14ac:dyDescent="0.2">
      <c r="A39" t="s">
        <v>70</v>
      </c>
      <c r="B39" t="s">
        <v>54</v>
      </c>
      <c r="C39">
        <v>-2167.9179781944499</v>
      </c>
      <c r="D39">
        <v>6</v>
      </c>
      <c r="E39">
        <v>4347.8359563888898</v>
      </c>
      <c r="F39">
        <f t="shared" si="30"/>
        <v>51.170322841880079</v>
      </c>
      <c r="G39" s="1">
        <v>4.6251712706699499E-12</v>
      </c>
      <c r="H39">
        <v>0.23376164422708301</v>
      </c>
      <c r="I39">
        <v>0.68474980038250899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0.97718287710422103</v>
      </c>
      <c r="Q39" s="1">
        <v>2.0611536224385599E-9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4.2438223366814297E-3</v>
      </c>
      <c r="Y39">
        <v>1.1301975874322101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f t="shared" si="4"/>
        <v>0.11822965236753918</v>
      </c>
      <c r="BE39">
        <f t="shared" si="5"/>
        <v>0.68474979897113442</v>
      </c>
      <c r="BF39">
        <f t="shared" si="6"/>
        <v>0</v>
      </c>
      <c r="BG39">
        <f t="shared" si="7"/>
        <v>0</v>
      </c>
      <c r="BH39">
        <f t="shared" si="8"/>
        <v>0</v>
      </c>
      <c r="BI39">
        <f t="shared" si="9"/>
        <v>0</v>
      </c>
      <c r="BJ39">
        <f t="shared" si="10"/>
        <v>0</v>
      </c>
      <c r="BK39">
        <f t="shared" si="11"/>
        <v>0</v>
      </c>
      <c r="BL39">
        <f t="shared" si="12"/>
        <v>0.11553199185954381</v>
      </c>
      <c r="BM39">
        <f t="shared" si="13"/>
        <v>1.4113745286134294E-9</v>
      </c>
      <c r="BN39">
        <f t="shared" si="14"/>
        <v>0</v>
      </c>
      <c r="BO39">
        <f t="shared" si="15"/>
        <v>0</v>
      </c>
      <c r="BP39">
        <f t="shared" si="16"/>
        <v>0</v>
      </c>
      <c r="BQ39">
        <f t="shared" si="17"/>
        <v>0</v>
      </c>
      <c r="BR39">
        <f t="shared" si="18"/>
        <v>0</v>
      </c>
      <c r="BS39">
        <f t="shared" si="19"/>
        <v>0</v>
      </c>
      <c r="BT39">
        <f t="shared" si="20"/>
        <v>2.6976605079953725E-3</v>
      </c>
      <c r="BU39">
        <f t="shared" si="21"/>
        <v>0.68474979755975984</v>
      </c>
      <c r="BV39">
        <f t="shared" si="22"/>
        <v>0</v>
      </c>
      <c r="BW39">
        <f t="shared" si="23"/>
        <v>0</v>
      </c>
      <c r="BX39">
        <f t="shared" si="24"/>
        <v>0</v>
      </c>
      <c r="BY39">
        <f t="shared" si="25"/>
        <v>0</v>
      </c>
      <c r="BZ39">
        <f t="shared" si="26"/>
        <v>0</v>
      </c>
      <c r="CA39">
        <f t="shared" si="27"/>
        <v>0</v>
      </c>
    </row>
    <row r="40" spans="1:79" x14ac:dyDescent="0.2">
      <c r="A40" t="s">
        <v>70</v>
      </c>
      <c r="B40" t="s">
        <v>55</v>
      </c>
      <c r="C40">
        <v>-2183.6343337005601</v>
      </c>
      <c r="D40">
        <v>5</v>
      </c>
      <c r="E40">
        <v>4377.2686674011202</v>
      </c>
      <c r="F40">
        <f t="shared" si="30"/>
        <v>80.603033854110436</v>
      </c>
      <c r="G40" s="1">
        <v>1.8788660944475098E-18</v>
      </c>
      <c r="H40">
        <v>1.6420088332680799E-2</v>
      </c>
      <c r="I40">
        <v>1.6420088332680799E-2</v>
      </c>
      <c r="J40">
        <v>0.346366765308461</v>
      </c>
      <c r="K40">
        <v>0.346366765308461</v>
      </c>
      <c r="L40">
        <v>0</v>
      </c>
      <c r="M40">
        <v>0</v>
      </c>
      <c r="N40">
        <v>0</v>
      </c>
      <c r="O40">
        <v>0</v>
      </c>
      <c r="P40">
        <v>1.52608171042554</v>
      </c>
      <c r="Q40">
        <v>1.52608171042554</v>
      </c>
      <c r="R40">
        <v>0.94296859026647295</v>
      </c>
      <c r="S40">
        <v>0.94296859026647295</v>
      </c>
      <c r="T40">
        <v>0</v>
      </c>
      <c r="U40">
        <v>0</v>
      </c>
      <c r="V40">
        <v>0</v>
      </c>
      <c r="W40">
        <v>0</v>
      </c>
      <c r="X40">
        <v>1.14084632033249E-3</v>
      </c>
      <c r="Y40">
        <v>1.14084632033249E-3</v>
      </c>
      <c r="Z40">
        <v>1.14084632033249E-3</v>
      </c>
      <c r="AA40">
        <v>1.14084632033249E-3</v>
      </c>
      <c r="AB40">
        <v>1.14084632033249E-3</v>
      </c>
      <c r="AC40">
        <v>1.14084632033249E-3</v>
      </c>
      <c r="AD40">
        <v>1.14084632033249E-3</v>
      </c>
      <c r="AE40">
        <v>1.14084632033249E-3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f t="shared" si="4"/>
        <v>6.5002205846756613E-3</v>
      </c>
      <c r="BE40">
        <f t="shared" si="5"/>
        <v>6.5002205846756613E-3</v>
      </c>
      <c r="BF40">
        <f t="shared" si="6"/>
        <v>0.1782667857028804</v>
      </c>
      <c r="BG40">
        <f t="shared" si="7"/>
        <v>0.1782667857028804</v>
      </c>
      <c r="BH40">
        <f t="shared" si="8"/>
        <v>0</v>
      </c>
      <c r="BI40">
        <f t="shared" si="9"/>
        <v>0</v>
      </c>
      <c r="BJ40">
        <f t="shared" si="10"/>
        <v>0</v>
      </c>
      <c r="BK40">
        <f t="shared" si="11"/>
        <v>0</v>
      </c>
      <c r="BL40">
        <f t="shared" si="12"/>
        <v>9.9198677480051359E-3</v>
      </c>
      <c r="BM40">
        <f t="shared" si="13"/>
        <v>9.9198677480051359E-3</v>
      </c>
      <c r="BN40">
        <f t="shared" si="14"/>
        <v>0.16809997960558057</v>
      </c>
      <c r="BO40">
        <f t="shared" si="15"/>
        <v>0.16809997960558057</v>
      </c>
      <c r="BP40">
        <f t="shared" si="16"/>
        <v>0</v>
      </c>
      <c r="BQ40">
        <f t="shared" si="17"/>
        <v>0</v>
      </c>
      <c r="BR40">
        <f t="shared" si="18"/>
        <v>0</v>
      </c>
      <c r="BS40">
        <f t="shared" si="19"/>
        <v>0</v>
      </c>
      <c r="BT40">
        <f t="shared" si="20"/>
        <v>-3.4196471633294746E-3</v>
      </c>
      <c r="BU40">
        <f t="shared" si="21"/>
        <v>-3.4196471633294746E-3</v>
      </c>
      <c r="BV40">
        <f t="shared" si="22"/>
        <v>1.0166806097299835E-2</v>
      </c>
      <c r="BW40">
        <f t="shared" si="23"/>
        <v>1.0166806097299835E-2</v>
      </c>
      <c r="BX40">
        <f t="shared" si="24"/>
        <v>0</v>
      </c>
      <c r="BY40">
        <f t="shared" si="25"/>
        <v>0</v>
      </c>
      <c r="BZ40">
        <f t="shared" si="26"/>
        <v>0</v>
      </c>
      <c r="CA40">
        <f t="shared" si="27"/>
        <v>0</v>
      </c>
    </row>
    <row r="41" spans="1:79" x14ac:dyDescent="0.2">
      <c r="A41" t="s">
        <v>70</v>
      </c>
      <c r="B41" t="s">
        <v>56</v>
      </c>
      <c r="C41">
        <v>-2135.9553493411699</v>
      </c>
      <c r="D41">
        <v>13</v>
      </c>
      <c r="E41">
        <v>4297.9106986823399</v>
      </c>
      <c r="F41">
        <f t="shared" si="30"/>
        <v>1.245065135330151</v>
      </c>
      <c r="G41">
        <v>0.32081878085985899</v>
      </c>
      <c r="H41">
        <v>0.374171361146723</v>
      </c>
      <c r="I41">
        <v>2.7263365603823502</v>
      </c>
      <c r="J41">
        <v>5.8047785160785501E-2</v>
      </c>
      <c r="K41">
        <v>0.83139286078318597</v>
      </c>
      <c r="L41">
        <v>0</v>
      </c>
      <c r="M41">
        <v>0</v>
      </c>
      <c r="N41">
        <v>0</v>
      </c>
      <c r="O41">
        <v>0</v>
      </c>
      <c r="P41">
        <v>0.92660804472597502</v>
      </c>
      <c r="Q41">
        <v>0.70905094237997601</v>
      </c>
      <c r="R41">
        <v>1.25314394862394</v>
      </c>
      <c r="S41">
        <v>1.15127816795409</v>
      </c>
      <c r="T41">
        <v>0</v>
      </c>
      <c r="U41">
        <v>0</v>
      </c>
      <c r="V41">
        <v>0</v>
      </c>
      <c r="W41">
        <v>0</v>
      </c>
      <c r="X41">
        <v>3.1769914975959602E-3</v>
      </c>
      <c r="Y41">
        <v>1.0385442386464601</v>
      </c>
      <c r="Z41">
        <v>5.9205634367055504E-3</v>
      </c>
      <c r="AA41">
        <v>0.109845619741803</v>
      </c>
      <c r="AB41">
        <v>1.56295323945847E-2</v>
      </c>
      <c r="AC41">
        <v>1.56295323945847E-2</v>
      </c>
      <c r="AD41">
        <v>1.56295323945847E-2</v>
      </c>
      <c r="AE41">
        <v>1.56295323945847E-2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f t="shared" si="4"/>
        <v>0.19421249805896149</v>
      </c>
      <c r="BE41">
        <f t="shared" si="5"/>
        <v>1.5952342278257259</v>
      </c>
      <c r="BF41">
        <f t="shared" si="6"/>
        <v>2.5763016693290706E-2</v>
      </c>
      <c r="BG41">
        <f t="shared" si="7"/>
        <v>0.38646460191331633</v>
      </c>
      <c r="BH41">
        <f t="shared" si="8"/>
        <v>0</v>
      </c>
      <c r="BI41">
        <f t="shared" si="9"/>
        <v>0</v>
      </c>
      <c r="BJ41">
        <f t="shared" si="10"/>
        <v>0</v>
      </c>
      <c r="BK41">
        <f t="shared" si="11"/>
        <v>0</v>
      </c>
      <c r="BL41">
        <f t="shared" si="12"/>
        <v>0.17995886308776152</v>
      </c>
      <c r="BM41">
        <f t="shared" si="13"/>
        <v>1.1311023325566243</v>
      </c>
      <c r="BN41">
        <f t="shared" si="14"/>
        <v>3.2284768467494798E-2</v>
      </c>
      <c r="BO41">
        <f t="shared" si="15"/>
        <v>0.44492825886986959</v>
      </c>
      <c r="BP41">
        <f t="shared" si="16"/>
        <v>0</v>
      </c>
      <c r="BQ41">
        <f t="shared" si="17"/>
        <v>0</v>
      </c>
      <c r="BR41">
        <f t="shared" si="18"/>
        <v>0</v>
      </c>
      <c r="BS41">
        <f t="shared" si="19"/>
        <v>0</v>
      </c>
      <c r="BT41">
        <f t="shared" si="20"/>
        <v>1.4253634971199969E-2</v>
      </c>
      <c r="BU41">
        <f t="shared" si="21"/>
        <v>0.46413189526910159</v>
      </c>
      <c r="BV41">
        <f t="shared" si="22"/>
        <v>-6.5217517742040924E-3</v>
      </c>
      <c r="BW41">
        <f t="shared" si="23"/>
        <v>-5.8463656956553256E-2</v>
      </c>
      <c r="BX41">
        <f t="shared" si="24"/>
        <v>0</v>
      </c>
      <c r="BY41">
        <f t="shared" si="25"/>
        <v>0</v>
      </c>
      <c r="BZ41">
        <f t="shared" si="26"/>
        <v>0</v>
      </c>
      <c r="CA41">
        <f t="shared" si="27"/>
        <v>0</v>
      </c>
    </row>
    <row r="42" spans="1:79" x14ac:dyDescent="0.2">
      <c r="A42" t="s">
        <v>70</v>
      </c>
      <c r="B42" t="s">
        <v>57</v>
      </c>
      <c r="C42">
        <v>-2138.3328167734999</v>
      </c>
      <c r="D42">
        <v>10</v>
      </c>
      <c r="E42">
        <v>4296.6656335470097</v>
      </c>
      <c r="F42">
        <f>E42-4296.66563354701</f>
        <v>0</v>
      </c>
      <c r="G42">
        <v>0.59789131250647998</v>
      </c>
      <c r="H42">
        <v>6.5963347586379895E-2</v>
      </c>
      <c r="I42">
        <v>0.56211149113326198</v>
      </c>
      <c r="J42">
        <v>0.40637755535063402</v>
      </c>
      <c r="K42">
        <v>4.1740745088449698</v>
      </c>
      <c r="L42">
        <v>0</v>
      </c>
      <c r="M42">
        <v>0</v>
      </c>
      <c r="N42">
        <v>0</v>
      </c>
      <c r="O42">
        <v>0</v>
      </c>
      <c r="P42">
        <v>0.92970278699962206</v>
      </c>
      <c r="Q42">
        <v>0.92970278699962206</v>
      </c>
      <c r="R42">
        <v>0.92970278699962206</v>
      </c>
      <c r="S42">
        <v>0.92970278699962206</v>
      </c>
      <c r="T42">
        <v>0</v>
      </c>
      <c r="U42">
        <v>0</v>
      </c>
      <c r="V42">
        <v>0</v>
      </c>
      <c r="W42">
        <v>0</v>
      </c>
      <c r="X42">
        <v>3.6625462294672699E-3</v>
      </c>
      <c r="Y42">
        <v>0.150829020253199</v>
      </c>
      <c r="Z42">
        <v>5.1288614404745103E-3</v>
      </c>
      <c r="AA42">
        <v>0.83175593275467397</v>
      </c>
      <c r="AB42">
        <v>1.56207215580235E-2</v>
      </c>
      <c r="AC42">
        <v>1.56207215580235E-2</v>
      </c>
      <c r="AD42">
        <v>1.56207215580235E-2</v>
      </c>
      <c r="AE42">
        <v>1.56207215580235E-2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f t="shared" si="4"/>
        <v>3.4183164387165704E-2</v>
      </c>
      <c r="BE42">
        <f t="shared" si="5"/>
        <v>0.2912943355423428</v>
      </c>
      <c r="BF42">
        <f t="shared" si="6"/>
        <v>0.21059074904611907</v>
      </c>
      <c r="BG42">
        <f t="shared" si="7"/>
        <v>2.1630660104580071</v>
      </c>
      <c r="BH42">
        <f t="shared" si="8"/>
        <v>0</v>
      </c>
      <c r="BI42">
        <f t="shared" si="9"/>
        <v>0</v>
      </c>
      <c r="BJ42">
        <f t="shared" si="10"/>
        <v>0</v>
      </c>
      <c r="BK42">
        <f t="shared" si="11"/>
        <v>0</v>
      </c>
      <c r="BL42">
        <f t="shared" si="12"/>
        <v>3.1780183199214183E-2</v>
      </c>
      <c r="BM42">
        <f t="shared" si="13"/>
        <v>0.27081715559091912</v>
      </c>
      <c r="BN42">
        <f t="shared" si="14"/>
        <v>0.19578680630451492</v>
      </c>
      <c r="BO42">
        <f t="shared" si="15"/>
        <v>2.0110084983869627</v>
      </c>
      <c r="BP42">
        <f t="shared" si="16"/>
        <v>0</v>
      </c>
      <c r="BQ42">
        <f t="shared" si="17"/>
        <v>0</v>
      </c>
      <c r="BR42">
        <f t="shared" si="18"/>
        <v>0</v>
      </c>
      <c r="BS42">
        <f t="shared" si="19"/>
        <v>0</v>
      </c>
      <c r="BT42">
        <f t="shared" si="20"/>
        <v>2.4029811879515209E-3</v>
      </c>
      <c r="BU42">
        <f t="shared" si="21"/>
        <v>2.0477179951423674E-2</v>
      </c>
      <c r="BV42">
        <f t="shared" si="22"/>
        <v>1.4803942741604154E-2</v>
      </c>
      <c r="BW42">
        <f t="shared" si="23"/>
        <v>0.15205751207104434</v>
      </c>
      <c r="BX42">
        <f t="shared" si="24"/>
        <v>0</v>
      </c>
      <c r="BY42">
        <f t="shared" si="25"/>
        <v>0</v>
      </c>
      <c r="BZ42">
        <f t="shared" si="26"/>
        <v>0</v>
      </c>
      <c r="CA42">
        <f t="shared" si="27"/>
        <v>0</v>
      </c>
    </row>
    <row r="43" spans="1:79" x14ac:dyDescent="0.2">
      <c r="A43" t="s">
        <v>70</v>
      </c>
      <c r="B43" t="s">
        <v>58</v>
      </c>
      <c r="C43">
        <v>-2149.7241924348</v>
      </c>
      <c r="D43">
        <v>11</v>
      </c>
      <c r="E43">
        <v>4321.44838486959</v>
      </c>
      <c r="F43">
        <f t="shared" ref="F43:F52" si="31">E43-4296.66563354701</f>
        <v>24.782751322580225</v>
      </c>
      <c r="G43" s="1">
        <v>2.4837974117026501E-6</v>
      </c>
      <c r="H43">
        <v>5.4222579448925501E-2</v>
      </c>
      <c r="I43">
        <v>10000</v>
      </c>
      <c r="J43">
        <v>0.50446585333237903</v>
      </c>
      <c r="K43">
        <v>1.44505465883599</v>
      </c>
      <c r="L43">
        <v>0</v>
      </c>
      <c r="M43">
        <v>0</v>
      </c>
      <c r="N43">
        <v>0</v>
      </c>
      <c r="O43">
        <v>0</v>
      </c>
      <c r="P43">
        <v>0.36667560340644401</v>
      </c>
      <c r="Q43">
        <v>3</v>
      </c>
      <c r="R43">
        <v>0.87125214609791801</v>
      </c>
      <c r="S43">
        <v>2.9999739174771598</v>
      </c>
      <c r="T43">
        <v>0</v>
      </c>
      <c r="U43">
        <v>0</v>
      </c>
      <c r="V43">
        <v>0</v>
      </c>
      <c r="W43">
        <v>0</v>
      </c>
      <c r="X43">
        <v>2.48909585676797E-2</v>
      </c>
      <c r="Y43">
        <v>0.146126642970211</v>
      </c>
      <c r="Z43">
        <v>2.48909585676797E-2</v>
      </c>
      <c r="AA43">
        <v>0.146126642970211</v>
      </c>
      <c r="AB43">
        <v>1.46072647141119E-2</v>
      </c>
      <c r="AC43">
        <v>1.46072647141119E-2</v>
      </c>
      <c r="AD43">
        <v>1.46072647141119E-2</v>
      </c>
      <c r="AE43">
        <v>1.46072647141119E-2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f t="shared" si="4"/>
        <v>3.967479869676134E-2</v>
      </c>
      <c r="BE43">
        <f t="shared" si="5"/>
        <v>2500</v>
      </c>
      <c r="BF43">
        <f t="shared" si="6"/>
        <v>0.26958732118722262</v>
      </c>
      <c r="BG43">
        <f t="shared" si="7"/>
        <v>0.36126602039130457</v>
      </c>
      <c r="BH43">
        <f t="shared" si="8"/>
        <v>0</v>
      </c>
      <c r="BI43">
        <f t="shared" si="9"/>
        <v>0</v>
      </c>
      <c r="BJ43">
        <f t="shared" si="10"/>
        <v>0</v>
      </c>
      <c r="BK43">
        <f t="shared" si="11"/>
        <v>0</v>
      </c>
      <c r="BL43">
        <f t="shared" si="12"/>
        <v>1.4547780752164161E-2</v>
      </c>
      <c r="BM43">
        <f t="shared" si="13"/>
        <v>7500</v>
      </c>
      <c r="BN43">
        <f t="shared" si="14"/>
        <v>0.23487853214515644</v>
      </c>
      <c r="BO43">
        <f t="shared" si="15"/>
        <v>1.0837886384446855</v>
      </c>
      <c r="BP43">
        <f t="shared" si="16"/>
        <v>0</v>
      </c>
      <c r="BQ43">
        <f t="shared" si="17"/>
        <v>0</v>
      </c>
      <c r="BR43">
        <f t="shared" si="18"/>
        <v>0</v>
      </c>
      <c r="BS43">
        <f t="shared" si="19"/>
        <v>0</v>
      </c>
      <c r="BT43">
        <f t="shared" si="20"/>
        <v>2.512701794459718E-2</v>
      </c>
      <c r="BU43">
        <f t="shared" si="21"/>
        <v>-5000</v>
      </c>
      <c r="BV43">
        <f t="shared" si="22"/>
        <v>3.4708789042066174E-2</v>
      </c>
      <c r="BW43">
        <f t="shared" si="23"/>
        <v>-0.72252261805338103</v>
      </c>
      <c r="BX43">
        <f t="shared" si="24"/>
        <v>0</v>
      </c>
      <c r="BY43">
        <f t="shared" si="25"/>
        <v>0</v>
      </c>
      <c r="BZ43">
        <f t="shared" si="26"/>
        <v>0</v>
      </c>
      <c r="CA43">
        <f t="shared" si="27"/>
        <v>0</v>
      </c>
    </row>
    <row r="44" spans="1:79" x14ac:dyDescent="0.2">
      <c r="A44" t="s">
        <v>70</v>
      </c>
      <c r="B44" t="s">
        <v>59</v>
      </c>
      <c r="C44">
        <v>-2149.9032167382002</v>
      </c>
      <c r="D44">
        <v>9</v>
      </c>
      <c r="E44">
        <v>4317.8064334764003</v>
      </c>
      <c r="F44">
        <f t="shared" si="31"/>
        <v>21.140799929390596</v>
      </c>
      <c r="G44" s="1">
        <v>1.5344610425835399E-5</v>
      </c>
      <c r="H44">
        <v>6.6813186702504898E-2</v>
      </c>
      <c r="I44">
        <v>10000</v>
      </c>
      <c r="J44">
        <v>0.52147215863503604</v>
      </c>
      <c r="K44">
        <v>1.09667798788432</v>
      </c>
      <c r="L44">
        <v>0</v>
      </c>
      <c r="M44">
        <v>0</v>
      </c>
      <c r="N44">
        <v>0</v>
      </c>
      <c r="O44">
        <v>0</v>
      </c>
      <c r="P44">
        <v>0.62776338897475903</v>
      </c>
      <c r="Q44">
        <v>2.9556319338733501</v>
      </c>
      <c r="R44">
        <v>0.89665571389422705</v>
      </c>
      <c r="S44">
        <v>3</v>
      </c>
      <c r="T44">
        <v>0</v>
      </c>
      <c r="U44">
        <v>0</v>
      </c>
      <c r="V44">
        <v>0</v>
      </c>
      <c r="W44">
        <v>0</v>
      </c>
      <c r="X44">
        <v>1.5146665513786999E-2</v>
      </c>
      <c r="Y44">
        <v>1.5146665513786999E-2</v>
      </c>
      <c r="Z44">
        <v>1.5146665513786999E-2</v>
      </c>
      <c r="AA44">
        <v>1.5146665513786999E-2</v>
      </c>
      <c r="AB44">
        <v>1.5146665513786999E-2</v>
      </c>
      <c r="AC44">
        <v>1.5146665513786999E-2</v>
      </c>
      <c r="AD44">
        <v>1.5146665513786999E-2</v>
      </c>
      <c r="AE44">
        <v>1.5146665513786999E-2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f t="shared" si="4"/>
        <v>4.1046006535745312E-2</v>
      </c>
      <c r="BE44">
        <f t="shared" si="5"/>
        <v>2528.0410733786375</v>
      </c>
      <c r="BF44">
        <f t="shared" si="6"/>
        <v>0.2749429718925348</v>
      </c>
      <c r="BG44">
        <f t="shared" si="7"/>
        <v>0.27416949697108001</v>
      </c>
      <c r="BH44">
        <f t="shared" si="8"/>
        <v>0</v>
      </c>
      <c r="BI44">
        <f t="shared" si="9"/>
        <v>0</v>
      </c>
      <c r="BJ44">
        <f t="shared" si="10"/>
        <v>0</v>
      </c>
      <c r="BK44">
        <f t="shared" si="11"/>
        <v>0</v>
      </c>
      <c r="BL44">
        <f t="shared" si="12"/>
        <v>2.5767180166759586E-2</v>
      </c>
      <c r="BM44">
        <f t="shared" si="13"/>
        <v>7471.9589266213625</v>
      </c>
      <c r="BN44">
        <f t="shared" si="14"/>
        <v>0.24652918674250121</v>
      </c>
      <c r="BO44">
        <f t="shared" si="15"/>
        <v>0.82250849091324008</v>
      </c>
      <c r="BP44">
        <f t="shared" si="16"/>
        <v>0</v>
      </c>
      <c r="BQ44">
        <f t="shared" si="17"/>
        <v>0</v>
      </c>
      <c r="BR44">
        <f t="shared" si="18"/>
        <v>0</v>
      </c>
      <c r="BS44">
        <f t="shared" si="19"/>
        <v>0</v>
      </c>
      <c r="BT44">
        <f t="shared" si="20"/>
        <v>1.5278826368985726E-2</v>
      </c>
      <c r="BU44">
        <f t="shared" si="21"/>
        <v>-4943.917853242725</v>
      </c>
      <c r="BV44">
        <f t="shared" si="22"/>
        <v>2.8413785150033594E-2</v>
      </c>
      <c r="BW44">
        <f t="shared" si="23"/>
        <v>-0.54833899394216012</v>
      </c>
      <c r="BX44">
        <f t="shared" si="24"/>
        <v>0</v>
      </c>
      <c r="BY44">
        <f t="shared" si="25"/>
        <v>0</v>
      </c>
      <c r="BZ44">
        <f t="shared" si="26"/>
        <v>0</v>
      </c>
      <c r="CA44">
        <f t="shared" si="27"/>
        <v>0</v>
      </c>
    </row>
    <row r="45" spans="1:79" x14ac:dyDescent="0.2">
      <c r="A45" t="s">
        <v>70</v>
      </c>
      <c r="B45" t="s">
        <v>60</v>
      </c>
      <c r="C45">
        <v>-2142.7684452666399</v>
      </c>
      <c r="D45">
        <v>8</v>
      </c>
      <c r="E45">
        <v>4301.5368905332698</v>
      </c>
      <c r="F45">
        <f t="shared" si="31"/>
        <v>4.8712569862600503</v>
      </c>
      <c r="G45">
        <v>5.2341025640408101E-2</v>
      </c>
      <c r="H45">
        <v>0.42542255092051301</v>
      </c>
      <c r="I45">
        <v>4.6452143587069203</v>
      </c>
      <c r="J45">
        <v>7.0132513669187102E-2</v>
      </c>
      <c r="K45">
        <v>0.67258665110915095</v>
      </c>
      <c r="L45">
        <v>0</v>
      </c>
      <c r="M45">
        <v>0</v>
      </c>
      <c r="N45">
        <v>0</v>
      </c>
      <c r="O45">
        <v>0</v>
      </c>
      <c r="P45">
        <v>0.93788734476586499</v>
      </c>
      <c r="Q45">
        <v>0.93788734476586499</v>
      </c>
      <c r="R45">
        <v>0.93788734476586499</v>
      </c>
      <c r="S45">
        <v>0.93788734476586499</v>
      </c>
      <c r="T45">
        <v>0</v>
      </c>
      <c r="U45">
        <v>0</v>
      </c>
      <c r="V45">
        <v>0</v>
      </c>
      <c r="W45">
        <v>0</v>
      </c>
      <c r="X45">
        <v>5.4019201910768897E-3</v>
      </c>
      <c r="Y45">
        <v>0.53900017761405805</v>
      </c>
      <c r="Z45">
        <v>5.4019201910768897E-3</v>
      </c>
      <c r="AA45">
        <v>0.53900017761405805</v>
      </c>
      <c r="AB45">
        <v>1.5103619721328201E-2</v>
      </c>
      <c r="AC45">
        <v>1.5103619721328201E-2</v>
      </c>
      <c r="AD45">
        <v>1.5103619721328201E-2</v>
      </c>
      <c r="AE45">
        <v>1.5103619721328201E-2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f t="shared" si="4"/>
        <v>0.219529041287956</v>
      </c>
      <c r="BE45">
        <f t="shared" si="5"/>
        <v>2.3970507734897013</v>
      </c>
      <c r="BF45">
        <f t="shared" si="6"/>
        <v>3.6190191271237439E-2</v>
      </c>
      <c r="BG45">
        <f t="shared" si="7"/>
        <v>0.34707211073222249</v>
      </c>
      <c r="BH45">
        <f t="shared" si="8"/>
        <v>0</v>
      </c>
      <c r="BI45">
        <f t="shared" si="9"/>
        <v>0</v>
      </c>
      <c r="BJ45">
        <f t="shared" si="10"/>
        <v>0</v>
      </c>
      <c r="BK45">
        <f t="shared" si="11"/>
        <v>0</v>
      </c>
      <c r="BL45">
        <f t="shared" si="12"/>
        <v>0.20589350963255698</v>
      </c>
      <c r="BM45">
        <f t="shared" si="13"/>
        <v>2.2481635852172186</v>
      </c>
      <c r="BN45">
        <f t="shared" si="14"/>
        <v>3.3942322397949663E-2</v>
      </c>
      <c r="BO45">
        <f t="shared" si="15"/>
        <v>0.3255145403769284</v>
      </c>
      <c r="BP45">
        <f t="shared" si="16"/>
        <v>0</v>
      </c>
      <c r="BQ45">
        <f t="shared" si="17"/>
        <v>0</v>
      </c>
      <c r="BR45">
        <f t="shared" si="18"/>
        <v>0</v>
      </c>
      <c r="BS45">
        <f t="shared" si="19"/>
        <v>0</v>
      </c>
      <c r="BT45">
        <f t="shared" si="20"/>
        <v>1.3635531655399019E-2</v>
      </c>
      <c r="BU45">
        <f t="shared" si="21"/>
        <v>0.14888718827248271</v>
      </c>
      <c r="BV45">
        <f t="shared" si="22"/>
        <v>2.2478688732877755E-3</v>
      </c>
      <c r="BW45">
        <f t="shared" si="23"/>
        <v>2.1557570355294098E-2</v>
      </c>
      <c r="BX45">
        <f t="shared" si="24"/>
        <v>0</v>
      </c>
      <c r="BY45">
        <f t="shared" si="25"/>
        <v>0</v>
      </c>
      <c r="BZ45">
        <f t="shared" si="26"/>
        <v>0</v>
      </c>
      <c r="CA45">
        <f t="shared" si="27"/>
        <v>0</v>
      </c>
    </row>
    <row r="46" spans="1:79" x14ac:dyDescent="0.2">
      <c r="A46" t="s">
        <v>70</v>
      </c>
      <c r="B46" t="s">
        <v>61</v>
      </c>
      <c r="C46">
        <v>-2172.2959134460898</v>
      </c>
      <c r="D46">
        <v>6</v>
      </c>
      <c r="E46">
        <v>4356.5918268921696</v>
      </c>
      <c r="F46">
        <f t="shared" si="31"/>
        <v>59.926193345159845</v>
      </c>
      <c r="G46" s="1">
        <v>5.8051667276390001E-14</v>
      </c>
      <c r="H46">
        <v>0.41959543673432997</v>
      </c>
      <c r="I46">
        <v>0.25117478178250902</v>
      </c>
      <c r="J46">
        <v>9.5886620846802398E-2</v>
      </c>
      <c r="K46">
        <v>8796.35572451812</v>
      </c>
      <c r="L46">
        <v>0</v>
      </c>
      <c r="M46">
        <v>0</v>
      </c>
      <c r="N46">
        <v>0</v>
      </c>
      <c r="O46">
        <v>0</v>
      </c>
      <c r="P46">
        <v>0.83691974323707297</v>
      </c>
      <c r="Q46">
        <v>0.83691974323707297</v>
      </c>
      <c r="R46">
        <v>0.83691974323707297</v>
      </c>
      <c r="S46">
        <v>0.83691974323707297</v>
      </c>
      <c r="T46">
        <v>0</v>
      </c>
      <c r="U46">
        <v>0</v>
      </c>
      <c r="V46">
        <v>0</v>
      </c>
      <c r="W46">
        <v>0</v>
      </c>
      <c r="X46">
        <v>1.4602836512363001E-3</v>
      </c>
      <c r="Y46">
        <v>1.4602836512363001E-3</v>
      </c>
      <c r="Z46">
        <v>1.4602836512363001E-3</v>
      </c>
      <c r="AA46">
        <v>1.4602836512363001E-3</v>
      </c>
      <c r="AB46">
        <v>1.4602836512363001E-3</v>
      </c>
      <c r="AC46">
        <v>1.4602836512363001E-3</v>
      </c>
      <c r="AD46">
        <v>1.4602836512363001E-3</v>
      </c>
      <c r="AE46">
        <v>1.4602836512363001E-3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f t="shared" si="4"/>
        <v>0.22842339099415784</v>
      </c>
      <c r="BE46">
        <f t="shared" si="5"/>
        <v>0.13673693840313436</v>
      </c>
      <c r="BF46">
        <f t="shared" si="6"/>
        <v>5.2199678946140686E-2</v>
      </c>
      <c r="BG46">
        <f t="shared" si="7"/>
        <v>4788.6445539623455</v>
      </c>
      <c r="BH46">
        <f t="shared" si="8"/>
        <v>0</v>
      </c>
      <c r="BI46">
        <f t="shared" si="9"/>
        <v>0</v>
      </c>
      <c r="BJ46">
        <f t="shared" si="10"/>
        <v>0</v>
      </c>
      <c r="BK46">
        <f t="shared" si="11"/>
        <v>0</v>
      </c>
      <c r="BL46">
        <f t="shared" si="12"/>
        <v>0.19117204574017213</v>
      </c>
      <c r="BM46">
        <f t="shared" si="13"/>
        <v>0.11443784337937465</v>
      </c>
      <c r="BN46">
        <f t="shared" si="14"/>
        <v>4.3686941900661712E-2</v>
      </c>
      <c r="BO46">
        <f t="shared" si="15"/>
        <v>4007.7111705557745</v>
      </c>
      <c r="BP46">
        <f t="shared" si="16"/>
        <v>0</v>
      </c>
      <c r="BQ46">
        <f t="shared" si="17"/>
        <v>0</v>
      </c>
      <c r="BR46">
        <f t="shared" si="18"/>
        <v>0</v>
      </c>
      <c r="BS46">
        <f t="shared" si="19"/>
        <v>0</v>
      </c>
      <c r="BT46">
        <f t="shared" si="20"/>
        <v>3.7251345253985713E-2</v>
      </c>
      <c r="BU46">
        <f t="shared" si="21"/>
        <v>2.2299095023759707E-2</v>
      </c>
      <c r="BV46">
        <f t="shared" si="22"/>
        <v>8.5127370454789741E-3</v>
      </c>
      <c r="BW46">
        <f t="shared" si="23"/>
        <v>780.93338340657101</v>
      </c>
      <c r="BX46">
        <f t="shared" si="24"/>
        <v>0</v>
      </c>
      <c r="BY46">
        <f t="shared" si="25"/>
        <v>0</v>
      </c>
      <c r="BZ46">
        <f t="shared" si="26"/>
        <v>0</v>
      </c>
      <c r="CA46">
        <f t="shared" si="27"/>
        <v>0</v>
      </c>
    </row>
    <row r="47" spans="1:79" x14ac:dyDescent="0.2">
      <c r="A47" t="s">
        <v>70</v>
      </c>
      <c r="B47" t="s">
        <v>62</v>
      </c>
      <c r="C47">
        <v>-2139.4368584035201</v>
      </c>
      <c r="D47">
        <v>17</v>
      </c>
      <c r="E47">
        <v>4312.8737168070402</v>
      </c>
      <c r="F47">
        <f t="shared" si="31"/>
        <v>16.208083260030435</v>
      </c>
      <c r="G47">
        <v>1.8075140510153599E-4</v>
      </c>
      <c r="H47">
        <v>0.59268029375987097</v>
      </c>
      <c r="I47">
        <v>0.59268029375987097</v>
      </c>
      <c r="J47">
        <v>0.14468111180127</v>
      </c>
      <c r="K47">
        <v>0.14468111180127</v>
      </c>
      <c r="L47">
        <v>0.165803201168437</v>
      </c>
      <c r="M47">
        <v>0.165803201168437</v>
      </c>
      <c r="N47">
        <v>3.8996198812075701E-2</v>
      </c>
      <c r="O47">
        <v>3.8996198812075701E-2</v>
      </c>
      <c r="P47">
        <v>0.92267284266281402</v>
      </c>
      <c r="Q47">
        <v>0.92267284266281402</v>
      </c>
      <c r="R47">
        <v>0.85567973681670195</v>
      </c>
      <c r="S47">
        <v>0.85567973681670195</v>
      </c>
      <c r="T47">
        <v>3</v>
      </c>
      <c r="U47">
        <v>3</v>
      </c>
      <c r="V47">
        <v>3</v>
      </c>
      <c r="W47">
        <v>3</v>
      </c>
      <c r="X47">
        <v>7.5499464791566199E-3</v>
      </c>
      <c r="Y47">
        <v>0.30890279685004801</v>
      </c>
      <c r="Z47" s="1">
        <v>3.4591216807738901E-8</v>
      </c>
      <c r="AA47">
        <v>96.386480631512896</v>
      </c>
      <c r="AB47">
        <v>8.5256884179057794E-3</v>
      </c>
      <c r="AC47">
        <v>8.5256884179057794E-3</v>
      </c>
      <c r="AD47">
        <v>8.5256884179057794E-3</v>
      </c>
      <c r="AE47">
        <v>8.5256884179057794E-3</v>
      </c>
      <c r="AF47" s="1">
        <v>3.2851058816601199E-9</v>
      </c>
      <c r="AG47" s="1">
        <v>1.08578463239537E-6</v>
      </c>
      <c r="AH47" s="1">
        <v>2.1671117634188599E-9</v>
      </c>
      <c r="AI47">
        <v>99.896805596966701</v>
      </c>
      <c r="AJ47">
        <v>8.5256884179057794E-3</v>
      </c>
      <c r="AK47">
        <v>8.5256884179057794E-3</v>
      </c>
      <c r="AL47">
        <v>8.5256884179057794E-3</v>
      </c>
      <c r="AM47">
        <v>8.5256884179057794E-3</v>
      </c>
      <c r="AN47">
        <v>8.5256884179057794E-3</v>
      </c>
      <c r="AO47">
        <v>8.5256884179057794E-3</v>
      </c>
      <c r="AP47">
        <v>8.5256884179057794E-3</v>
      </c>
      <c r="AQ47">
        <v>8.5256884179057794E-3</v>
      </c>
      <c r="AR47">
        <v>8.5256884179057794E-3</v>
      </c>
      <c r="AS47">
        <v>8.5256884179057794E-3</v>
      </c>
      <c r="AT47">
        <v>8.5256884179057794E-3</v>
      </c>
      <c r="AU47">
        <v>8.5256884179057794E-3</v>
      </c>
      <c r="AV47">
        <v>8.5256884179057794E-3</v>
      </c>
      <c r="AW47">
        <v>8.5256884179057794E-3</v>
      </c>
      <c r="AX47">
        <v>8.5256884179057794E-3</v>
      </c>
      <c r="AY47">
        <v>8.5256884179057794E-3</v>
      </c>
      <c r="AZ47">
        <v>8.5256884179057794E-3</v>
      </c>
      <c r="BA47">
        <v>8.5256884179057794E-3</v>
      </c>
      <c r="BB47">
        <v>8.5256884179057794E-3</v>
      </c>
      <c r="BC47">
        <v>8.5256884179057794E-3</v>
      </c>
      <c r="BD47">
        <f t="shared" si="4"/>
        <v>0.30825852459591402</v>
      </c>
      <c r="BE47">
        <f t="shared" si="5"/>
        <v>0.30825852459591402</v>
      </c>
      <c r="BF47">
        <f t="shared" si="6"/>
        <v>7.7966638817461603E-2</v>
      </c>
      <c r="BG47">
        <f t="shared" si="7"/>
        <v>7.7966638817461603E-2</v>
      </c>
      <c r="BH47">
        <f t="shared" si="8"/>
        <v>4.1450800292109249E-2</v>
      </c>
      <c r="BI47">
        <f t="shared" si="9"/>
        <v>4.1450800292109249E-2</v>
      </c>
      <c r="BJ47">
        <f t="shared" si="10"/>
        <v>9.7490497030189253E-3</v>
      </c>
      <c r="BK47">
        <f t="shared" si="11"/>
        <v>9.7490497030189253E-3</v>
      </c>
      <c r="BL47">
        <f t="shared" si="12"/>
        <v>0.28442176916395695</v>
      </c>
      <c r="BM47">
        <f t="shared" si="13"/>
        <v>0.28442176916395695</v>
      </c>
      <c r="BN47">
        <f t="shared" si="14"/>
        <v>6.6714472983808393E-2</v>
      </c>
      <c r="BO47">
        <f t="shared" si="15"/>
        <v>6.6714472983808393E-2</v>
      </c>
      <c r="BP47">
        <f t="shared" si="16"/>
        <v>0.12435240087632775</v>
      </c>
      <c r="BQ47">
        <f t="shared" si="17"/>
        <v>0.12435240087632775</v>
      </c>
      <c r="BR47">
        <f t="shared" si="18"/>
        <v>2.9247149109056778E-2</v>
      </c>
      <c r="BS47">
        <f t="shared" si="19"/>
        <v>2.9247149109056778E-2</v>
      </c>
      <c r="BT47">
        <f t="shared" si="20"/>
        <v>2.3836755431957068E-2</v>
      </c>
      <c r="BU47">
        <f t="shared" si="21"/>
        <v>2.3836755431957068E-2</v>
      </c>
      <c r="BV47">
        <f t="shared" si="22"/>
        <v>1.125216583365321E-2</v>
      </c>
      <c r="BW47">
        <f t="shared" si="23"/>
        <v>1.125216583365321E-2</v>
      </c>
      <c r="BX47">
        <f t="shared" si="24"/>
        <v>-8.2901600584218499E-2</v>
      </c>
      <c r="BY47">
        <f t="shared" si="25"/>
        <v>-8.2901600584218499E-2</v>
      </c>
      <c r="BZ47">
        <f t="shared" si="26"/>
        <v>-1.9498099406037854E-2</v>
      </c>
      <c r="CA47">
        <f t="shared" si="27"/>
        <v>-1.9498099406037854E-2</v>
      </c>
    </row>
    <row r="48" spans="1:79" x14ac:dyDescent="0.2">
      <c r="A48" t="s">
        <v>70</v>
      </c>
      <c r="B48" t="s">
        <v>63</v>
      </c>
      <c r="C48">
        <v>-2140.4998565026599</v>
      </c>
      <c r="D48">
        <v>14</v>
      </c>
      <c r="E48">
        <v>4308.9997130053198</v>
      </c>
      <c r="F48">
        <f t="shared" si="31"/>
        <v>12.334079458310043</v>
      </c>
      <c r="G48">
        <v>1.25403864185707E-3</v>
      </c>
      <c r="H48">
        <v>9.7141000160131403E-3</v>
      </c>
      <c r="I48">
        <v>9.7141000160131403E-3</v>
      </c>
      <c r="J48">
        <v>0.56275739683089399</v>
      </c>
      <c r="K48">
        <v>0.56275739683089399</v>
      </c>
      <c r="L48">
        <v>0.20845074852479201</v>
      </c>
      <c r="M48">
        <v>0.20845074852479201</v>
      </c>
      <c r="N48">
        <v>0.120241376451853</v>
      </c>
      <c r="O48">
        <v>0.120241376451853</v>
      </c>
      <c r="P48">
        <v>0.87060551141630205</v>
      </c>
      <c r="Q48">
        <v>0.87060551141630205</v>
      </c>
      <c r="R48">
        <v>0.87060551141630205</v>
      </c>
      <c r="S48">
        <v>0.87060551141630205</v>
      </c>
      <c r="T48">
        <v>0.87060551141630205</v>
      </c>
      <c r="U48">
        <v>0.87060551141630205</v>
      </c>
      <c r="V48">
        <v>0.87060551141630205</v>
      </c>
      <c r="W48">
        <v>0.87060551141630205</v>
      </c>
      <c r="X48" s="1">
        <v>5.7437564522076298E-6</v>
      </c>
      <c r="Y48">
        <v>95.097813463099001</v>
      </c>
      <c r="Z48">
        <v>9.4854998564969407E-3</v>
      </c>
      <c r="AA48">
        <v>0.29918841145149599</v>
      </c>
      <c r="AB48">
        <v>2.7372965773867098E-3</v>
      </c>
      <c r="AC48">
        <v>2.7372965773867098E-3</v>
      </c>
      <c r="AD48">
        <v>2.7372965773867098E-3</v>
      </c>
      <c r="AE48">
        <v>2.7372965773867098E-3</v>
      </c>
      <c r="AF48" s="1">
        <v>2.0870714270362998E-9</v>
      </c>
      <c r="AG48">
        <v>2.1703230412062801E-2</v>
      </c>
      <c r="AH48" s="1">
        <v>3.1574366600260899E-9</v>
      </c>
      <c r="AI48">
        <v>95.693898421484704</v>
      </c>
      <c r="AJ48">
        <v>2.7372965773867098E-3</v>
      </c>
      <c r="AK48">
        <v>2.7372965773867098E-3</v>
      </c>
      <c r="AL48">
        <v>2.7372965773867098E-3</v>
      </c>
      <c r="AM48">
        <v>2.7372965773867098E-3</v>
      </c>
      <c r="AN48">
        <v>2.7372965773867098E-3</v>
      </c>
      <c r="AO48">
        <v>2.7372965773867098E-3</v>
      </c>
      <c r="AP48">
        <v>2.7372965773867098E-3</v>
      </c>
      <c r="AQ48">
        <v>2.7372965773867098E-3</v>
      </c>
      <c r="AR48">
        <v>2.7372965773867098E-3</v>
      </c>
      <c r="AS48">
        <v>2.7372965773867098E-3</v>
      </c>
      <c r="AT48">
        <v>2.7372965773867098E-3</v>
      </c>
      <c r="AU48">
        <v>2.7372965773867098E-3</v>
      </c>
      <c r="AV48">
        <v>2.7372965773867098E-3</v>
      </c>
      <c r="AW48">
        <v>2.7372965773867098E-3</v>
      </c>
      <c r="AX48">
        <v>2.7372965773867098E-3</v>
      </c>
      <c r="AY48">
        <v>2.7372965773867098E-3</v>
      </c>
      <c r="AZ48">
        <v>2.7372965773867098E-3</v>
      </c>
      <c r="BA48">
        <v>2.7372965773867098E-3</v>
      </c>
      <c r="BB48">
        <v>2.7372965773867098E-3</v>
      </c>
      <c r="BC48">
        <v>2.7372965773867098E-3</v>
      </c>
      <c r="BD48">
        <f t="shared" si="4"/>
        <v>5.193024374582458E-3</v>
      </c>
      <c r="BE48">
        <f t="shared" si="5"/>
        <v>5.193024374582458E-3</v>
      </c>
      <c r="BF48">
        <f t="shared" si="6"/>
        <v>0.30084237077052678</v>
      </c>
      <c r="BG48">
        <f t="shared" si="7"/>
        <v>0.30084237077052678</v>
      </c>
      <c r="BH48">
        <f t="shared" si="8"/>
        <v>0.11143490557074566</v>
      </c>
      <c r="BI48">
        <f t="shared" si="9"/>
        <v>0.11143490557074566</v>
      </c>
      <c r="BJ48">
        <f t="shared" si="10"/>
        <v>6.4279387459312026E-2</v>
      </c>
      <c r="BK48">
        <f t="shared" si="11"/>
        <v>6.4279387459312026E-2</v>
      </c>
      <c r="BL48">
        <f t="shared" si="12"/>
        <v>4.5210756414306831E-3</v>
      </c>
      <c r="BM48">
        <f t="shared" si="13"/>
        <v>4.5210756414306831E-3</v>
      </c>
      <c r="BN48">
        <f t="shared" si="14"/>
        <v>0.26191502606036721</v>
      </c>
      <c r="BO48">
        <f t="shared" si="15"/>
        <v>0.26191502606036721</v>
      </c>
      <c r="BP48">
        <f t="shared" si="16"/>
        <v>9.7015842954046361E-2</v>
      </c>
      <c r="BQ48">
        <f t="shared" si="17"/>
        <v>9.7015842954046361E-2</v>
      </c>
      <c r="BR48">
        <f t="shared" si="18"/>
        <v>5.5961988992540977E-2</v>
      </c>
      <c r="BS48">
        <f t="shared" si="19"/>
        <v>5.5961988992540977E-2</v>
      </c>
      <c r="BT48">
        <f t="shared" si="20"/>
        <v>6.7194873315177487E-4</v>
      </c>
      <c r="BU48">
        <f t="shared" si="21"/>
        <v>6.7194873315177487E-4</v>
      </c>
      <c r="BV48">
        <f t="shared" si="22"/>
        <v>3.8927344710159573E-2</v>
      </c>
      <c r="BW48">
        <f t="shared" si="23"/>
        <v>3.8927344710159573E-2</v>
      </c>
      <c r="BX48">
        <f t="shared" si="24"/>
        <v>1.4419062616699299E-2</v>
      </c>
      <c r="BY48">
        <f t="shared" si="25"/>
        <v>1.4419062616699299E-2</v>
      </c>
      <c r="BZ48">
        <f t="shared" si="26"/>
        <v>8.317398466771049E-3</v>
      </c>
      <c r="CA48">
        <f t="shared" si="27"/>
        <v>8.317398466771049E-3</v>
      </c>
    </row>
    <row r="49" spans="1:79" x14ac:dyDescent="0.2">
      <c r="A49" t="s">
        <v>70</v>
      </c>
      <c r="B49" t="s">
        <v>64</v>
      </c>
      <c r="C49">
        <v>-2142.1237585311801</v>
      </c>
      <c r="D49">
        <v>11</v>
      </c>
      <c r="E49">
        <v>4306.2475170623502</v>
      </c>
      <c r="F49">
        <f t="shared" si="31"/>
        <v>9.5818835153404507</v>
      </c>
      <c r="G49">
        <v>4.9652677726577804E-3</v>
      </c>
      <c r="H49">
        <v>7.1676201178787003E-3</v>
      </c>
      <c r="I49">
        <v>7.1676201178787003E-3</v>
      </c>
      <c r="J49">
        <v>9.0295958563238604E-2</v>
      </c>
      <c r="K49">
        <v>9.0295958563238604E-2</v>
      </c>
      <c r="L49">
        <v>0.221340075829667</v>
      </c>
      <c r="M49">
        <v>0.221340075829667</v>
      </c>
      <c r="N49">
        <v>0.61698960974107997</v>
      </c>
      <c r="O49">
        <v>0.61698960974107997</v>
      </c>
      <c r="P49">
        <v>1.55097832266228</v>
      </c>
      <c r="Q49">
        <v>1.55097832266228</v>
      </c>
      <c r="R49">
        <v>0.73650430361173003</v>
      </c>
      <c r="S49">
        <v>0.73650430361173003</v>
      </c>
      <c r="T49">
        <v>0.80850249021889797</v>
      </c>
      <c r="U49">
        <v>0.80850249021889797</v>
      </c>
      <c r="V49">
        <v>0.88392251269469702</v>
      </c>
      <c r="W49">
        <v>0.88392251269469702</v>
      </c>
      <c r="X49">
        <v>3.5788595513459799E-3</v>
      </c>
      <c r="Y49">
        <v>0.355091962765678</v>
      </c>
      <c r="Z49">
        <v>3.5788595513459799E-3</v>
      </c>
      <c r="AA49">
        <v>0.355091962765678</v>
      </c>
      <c r="AB49">
        <v>2.8739256263663102E-3</v>
      </c>
      <c r="AC49">
        <v>2.8739256263663102E-3</v>
      </c>
      <c r="AD49">
        <v>2.8739256263663102E-3</v>
      </c>
      <c r="AE49">
        <v>2.8739256263663102E-3</v>
      </c>
      <c r="AF49">
        <v>3.5788595513459799E-3</v>
      </c>
      <c r="AG49">
        <v>0.355091962765678</v>
      </c>
      <c r="AH49">
        <v>3.5788595513459799E-3</v>
      </c>
      <c r="AI49">
        <v>0.355091962765678</v>
      </c>
      <c r="AJ49">
        <v>2.8739256263663102E-3</v>
      </c>
      <c r="AK49">
        <v>2.8739256263663102E-3</v>
      </c>
      <c r="AL49">
        <v>2.8739256263663102E-3</v>
      </c>
      <c r="AM49">
        <v>2.8739256263663102E-3</v>
      </c>
      <c r="AN49">
        <v>2.8739256263663102E-3</v>
      </c>
      <c r="AO49">
        <v>2.8739256263663102E-3</v>
      </c>
      <c r="AP49">
        <v>2.8739256263663102E-3</v>
      </c>
      <c r="AQ49">
        <v>2.8739256263663102E-3</v>
      </c>
      <c r="AR49">
        <v>2.8739256263663102E-3</v>
      </c>
      <c r="AS49">
        <v>2.8739256263663102E-3</v>
      </c>
      <c r="AT49">
        <v>2.8739256263663102E-3</v>
      </c>
      <c r="AU49">
        <v>2.8739256263663102E-3</v>
      </c>
      <c r="AV49">
        <v>2.8739256263663102E-3</v>
      </c>
      <c r="AW49">
        <v>2.8739256263663102E-3</v>
      </c>
      <c r="AX49">
        <v>2.8739256263663102E-3</v>
      </c>
      <c r="AY49">
        <v>2.8739256263663102E-3</v>
      </c>
      <c r="AZ49">
        <v>2.8739256263663102E-3</v>
      </c>
      <c r="BA49">
        <v>2.8739256263663102E-3</v>
      </c>
      <c r="BB49">
        <v>2.8739256263663102E-3</v>
      </c>
      <c r="BC49">
        <v>2.8739256263663102E-3</v>
      </c>
      <c r="BD49">
        <f t="shared" si="4"/>
        <v>2.8097534401618713E-3</v>
      </c>
      <c r="BE49">
        <f t="shared" si="5"/>
        <v>2.8097534401618713E-3</v>
      </c>
      <c r="BF49">
        <f t="shared" si="6"/>
        <v>5.1998695526082689E-2</v>
      </c>
      <c r="BG49">
        <f t="shared" si="7"/>
        <v>5.1998695526082689E-2</v>
      </c>
      <c r="BH49">
        <f t="shared" si="8"/>
        <v>0.12238859333993861</v>
      </c>
      <c r="BI49">
        <f t="shared" si="9"/>
        <v>0.12238859333993861</v>
      </c>
      <c r="BJ49">
        <f t="shared" si="10"/>
        <v>0.32750264704813126</v>
      </c>
      <c r="BK49">
        <f t="shared" si="11"/>
        <v>0.32750264704813126</v>
      </c>
      <c r="BL49">
        <f t="shared" si="12"/>
        <v>4.3578666777168299E-3</v>
      </c>
      <c r="BM49">
        <f t="shared" si="13"/>
        <v>4.3578666777168299E-3</v>
      </c>
      <c r="BN49">
        <f t="shared" si="14"/>
        <v>3.8297263037155915E-2</v>
      </c>
      <c r="BO49">
        <f t="shared" si="15"/>
        <v>3.8297263037155915E-2</v>
      </c>
      <c r="BP49">
        <f t="shared" si="16"/>
        <v>9.895148248972839E-2</v>
      </c>
      <c r="BQ49">
        <f t="shared" si="17"/>
        <v>9.895148248972839E-2</v>
      </c>
      <c r="BR49">
        <f t="shared" si="18"/>
        <v>0.28948696269294871</v>
      </c>
      <c r="BS49">
        <f t="shared" si="19"/>
        <v>0.28948696269294871</v>
      </c>
      <c r="BT49">
        <f t="shared" si="20"/>
        <v>-1.5481132375549586E-3</v>
      </c>
      <c r="BU49">
        <f t="shared" si="21"/>
        <v>-1.5481132375549586E-3</v>
      </c>
      <c r="BV49">
        <f t="shared" si="22"/>
        <v>1.3701432488926774E-2</v>
      </c>
      <c r="BW49">
        <f t="shared" si="23"/>
        <v>1.3701432488926774E-2</v>
      </c>
      <c r="BX49">
        <f t="shared" si="24"/>
        <v>2.3437110850210219E-2</v>
      </c>
      <c r="BY49">
        <f t="shared" si="25"/>
        <v>2.3437110850210219E-2</v>
      </c>
      <c r="BZ49">
        <f t="shared" si="26"/>
        <v>3.8015684355182544E-2</v>
      </c>
      <c r="CA49">
        <f t="shared" si="27"/>
        <v>3.8015684355182544E-2</v>
      </c>
    </row>
    <row r="50" spans="1:79" x14ac:dyDescent="0.2">
      <c r="A50" t="s">
        <v>70</v>
      </c>
      <c r="B50" t="s">
        <v>65</v>
      </c>
      <c r="C50">
        <v>-2162.38324506444</v>
      </c>
      <c r="D50">
        <v>9</v>
      </c>
      <c r="E50">
        <v>4342.7664901288699</v>
      </c>
      <c r="F50">
        <f t="shared" si="31"/>
        <v>46.100856581860171</v>
      </c>
      <c r="G50" s="1">
        <v>5.8337582869000605E-11</v>
      </c>
      <c r="H50">
        <v>0.55128125482709101</v>
      </c>
      <c r="I50">
        <v>0.55128125482709101</v>
      </c>
      <c r="J50">
        <v>0.20050337217325401</v>
      </c>
      <c r="K50">
        <v>0.20050337217325401</v>
      </c>
      <c r="L50">
        <v>2.8270075635328301E-3</v>
      </c>
      <c r="M50">
        <v>2.8270075635328301E-3</v>
      </c>
      <c r="N50">
        <v>9.9644977260971296E-2</v>
      </c>
      <c r="O50">
        <v>9.9644977260971296E-2</v>
      </c>
      <c r="P50">
        <v>0.81320257225192005</v>
      </c>
      <c r="Q50">
        <v>0.81320257225192005</v>
      </c>
      <c r="R50">
        <v>0.70833287742448503</v>
      </c>
      <c r="S50">
        <v>0.70833287742448503</v>
      </c>
      <c r="T50">
        <v>0.323557582105574</v>
      </c>
      <c r="U50">
        <v>0.323557582105574</v>
      </c>
      <c r="V50">
        <v>0.81911959712964399</v>
      </c>
      <c r="W50">
        <v>0.81911959712964399</v>
      </c>
      <c r="X50">
        <v>1.04426604903829E-3</v>
      </c>
      <c r="Y50">
        <v>1.04426604903829E-3</v>
      </c>
      <c r="Z50">
        <v>1.04426604903829E-3</v>
      </c>
      <c r="AA50">
        <v>1.04426604903829E-3</v>
      </c>
      <c r="AB50">
        <v>1.04426604903829E-3</v>
      </c>
      <c r="AC50">
        <v>1.04426604903829E-3</v>
      </c>
      <c r="AD50">
        <v>1.04426604903829E-3</v>
      </c>
      <c r="AE50">
        <v>1.04426604903829E-3</v>
      </c>
      <c r="AF50">
        <v>1.04426604903829E-3</v>
      </c>
      <c r="AG50">
        <v>1.04426604903829E-3</v>
      </c>
      <c r="AH50">
        <v>1.04426604903829E-3</v>
      </c>
      <c r="AI50">
        <v>1.04426604903829E-3</v>
      </c>
      <c r="AJ50">
        <v>1.04426604903829E-3</v>
      </c>
      <c r="AK50">
        <v>1.04426604903829E-3</v>
      </c>
      <c r="AL50">
        <v>1.04426604903829E-3</v>
      </c>
      <c r="AM50">
        <v>1.04426604903829E-3</v>
      </c>
      <c r="AN50">
        <v>1.04426604903829E-3</v>
      </c>
      <c r="AO50">
        <v>1.04426604903829E-3</v>
      </c>
      <c r="AP50">
        <v>1.04426604903829E-3</v>
      </c>
      <c r="AQ50">
        <v>1.04426604903829E-3</v>
      </c>
      <c r="AR50">
        <v>1.04426604903829E-3</v>
      </c>
      <c r="AS50">
        <v>1.04426604903829E-3</v>
      </c>
      <c r="AT50">
        <v>1.04426604903829E-3</v>
      </c>
      <c r="AU50">
        <v>1.04426604903829E-3</v>
      </c>
      <c r="AV50">
        <v>1.04426604903829E-3</v>
      </c>
      <c r="AW50">
        <v>1.04426604903829E-3</v>
      </c>
      <c r="AX50">
        <v>1.04426604903829E-3</v>
      </c>
      <c r="AY50">
        <v>1.04426604903829E-3</v>
      </c>
      <c r="AZ50">
        <v>1.04426604903829E-3</v>
      </c>
      <c r="BA50">
        <v>1.04426604903829E-3</v>
      </c>
      <c r="BB50">
        <v>1.04426604903829E-3</v>
      </c>
      <c r="BC50">
        <v>1.04426604903829E-3</v>
      </c>
      <c r="BD50">
        <f t="shared" si="4"/>
        <v>0.30403732228463765</v>
      </c>
      <c r="BE50">
        <f t="shared" si="5"/>
        <v>0.30403732228463765</v>
      </c>
      <c r="BF50">
        <f t="shared" si="6"/>
        <v>0.11736785893598013</v>
      </c>
      <c r="BG50">
        <f t="shared" si="7"/>
        <v>0.11736785893598013</v>
      </c>
      <c r="BH50">
        <f t="shared" si="8"/>
        <v>2.1359158088426356E-3</v>
      </c>
      <c r="BI50">
        <f t="shared" si="9"/>
        <v>2.1359158088426356E-3</v>
      </c>
      <c r="BJ50">
        <f t="shared" si="10"/>
        <v>5.4776484964594578E-2</v>
      </c>
      <c r="BK50">
        <f t="shared" si="11"/>
        <v>5.4776484964594578E-2</v>
      </c>
      <c r="BL50">
        <f t="shared" si="12"/>
        <v>0.24724393254245336</v>
      </c>
      <c r="BM50">
        <f t="shared" si="13"/>
        <v>0.24724393254245336</v>
      </c>
      <c r="BN50">
        <f t="shared" si="14"/>
        <v>8.3135513237273861E-2</v>
      </c>
      <c r="BO50">
        <f t="shared" si="15"/>
        <v>8.3135513237273861E-2</v>
      </c>
      <c r="BP50">
        <f t="shared" si="16"/>
        <v>6.9109175469019458E-4</v>
      </c>
      <c r="BQ50">
        <f t="shared" si="17"/>
        <v>6.9109175469019458E-4</v>
      </c>
      <c r="BR50">
        <f t="shared" si="18"/>
        <v>4.4868492296376711E-2</v>
      </c>
      <c r="BS50">
        <f t="shared" si="19"/>
        <v>4.4868492296376711E-2</v>
      </c>
      <c r="BT50">
        <f t="shared" si="20"/>
        <v>5.6793389742184286E-2</v>
      </c>
      <c r="BU50">
        <f t="shared" si="21"/>
        <v>5.6793389742184286E-2</v>
      </c>
      <c r="BV50">
        <f t="shared" si="22"/>
        <v>3.4232345698706271E-2</v>
      </c>
      <c r="BW50">
        <f t="shared" si="23"/>
        <v>3.4232345698706271E-2</v>
      </c>
      <c r="BX50">
        <f t="shared" si="24"/>
        <v>1.4448240541524411E-3</v>
      </c>
      <c r="BY50">
        <f t="shared" si="25"/>
        <v>1.4448240541524411E-3</v>
      </c>
      <c r="BZ50">
        <f t="shared" si="26"/>
        <v>9.9079926682178673E-3</v>
      </c>
      <c r="CA50">
        <f t="shared" si="27"/>
        <v>9.9079926682178673E-3</v>
      </c>
    </row>
    <row r="51" spans="1:79" x14ac:dyDescent="0.2">
      <c r="A51" t="s">
        <v>70</v>
      </c>
      <c r="B51" t="s">
        <v>66</v>
      </c>
      <c r="C51">
        <v>-2143.6113338878699</v>
      </c>
      <c r="D51">
        <v>8</v>
      </c>
      <c r="E51">
        <v>4303.2226677757499</v>
      </c>
      <c r="F51">
        <f t="shared" si="31"/>
        <v>6.5570342287401218</v>
      </c>
      <c r="G51">
        <v>2.25309939769789E-2</v>
      </c>
      <c r="H51">
        <v>0.57448611140747996</v>
      </c>
      <c r="I51">
        <v>0.57448611140747996</v>
      </c>
      <c r="J51">
        <v>1.01338981446786E-2</v>
      </c>
      <c r="K51">
        <v>1.01338981446786E-2</v>
      </c>
      <c r="L51">
        <v>0.119674107094069</v>
      </c>
      <c r="M51">
        <v>0.119674107094069</v>
      </c>
      <c r="N51">
        <v>0.20641635731180899</v>
      </c>
      <c r="O51">
        <v>0.20641635731180899</v>
      </c>
      <c r="P51">
        <v>0.86818555613358395</v>
      </c>
      <c r="Q51">
        <v>0.86818555613358395</v>
      </c>
      <c r="R51">
        <v>0.86818555613358395</v>
      </c>
      <c r="S51">
        <v>0.86818555613358395</v>
      </c>
      <c r="T51">
        <v>0.86818555613358395</v>
      </c>
      <c r="U51">
        <v>0.86818555613358395</v>
      </c>
      <c r="V51">
        <v>0.86818555613358395</v>
      </c>
      <c r="W51">
        <v>0.86818555613358395</v>
      </c>
      <c r="X51">
        <v>3.5771718574895898E-3</v>
      </c>
      <c r="Y51">
        <v>0.35491813211954998</v>
      </c>
      <c r="Z51">
        <v>3.5771718574895898E-3</v>
      </c>
      <c r="AA51">
        <v>0.35491813211954998</v>
      </c>
      <c r="AB51">
        <v>3.1078099551604199E-3</v>
      </c>
      <c r="AC51">
        <v>3.1078099551604199E-3</v>
      </c>
      <c r="AD51">
        <v>3.1078099551604199E-3</v>
      </c>
      <c r="AE51">
        <v>3.1078099551604199E-3</v>
      </c>
      <c r="AF51">
        <v>3.5771718574895898E-3</v>
      </c>
      <c r="AG51">
        <v>0.35491813211954998</v>
      </c>
      <c r="AH51">
        <v>3.5771718574895898E-3</v>
      </c>
      <c r="AI51">
        <v>0.35491813211954998</v>
      </c>
      <c r="AJ51">
        <v>3.1078099551604199E-3</v>
      </c>
      <c r="AK51">
        <v>3.1078099551604199E-3</v>
      </c>
      <c r="AL51">
        <v>3.1078099551604199E-3</v>
      </c>
      <c r="AM51">
        <v>3.1078099551604199E-3</v>
      </c>
      <c r="AN51">
        <v>3.1078099551604199E-3</v>
      </c>
      <c r="AO51">
        <v>3.1078099551604199E-3</v>
      </c>
      <c r="AP51">
        <v>3.1078099551604199E-3</v>
      </c>
      <c r="AQ51">
        <v>3.1078099551604199E-3</v>
      </c>
      <c r="AR51">
        <v>3.1078099551604199E-3</v>
      </c>
      <c r="AS51">
        <v>3.1078099551604199E-3</v>
      </c>
      <c r="AT51">
        <v>3.1078099551604199E-3</v>
      </c>
      <c r="AU51">
        <v>3.1078099551604199E-3</v>
      </c>
      <c r="AV51">
        <v>3.1078099551604199E-3</v>
      </c>
      <c r="AW51">
        <v>3.1078099551604199E-3</v>
      </c>
      <c r="AX51">
        <v>3.1078099551604199E-3</v>
      </c>
      <c r="AY51">
        <v>3.1078099551604199E-3</v>
      </c>
      <c r="AZ51">
        <v>3.1078099551604199E-3</v>
      </c>
      <c r="BA51">
        <v>3.1078099551604199E-3</v>
      </c>
      <c r="BB51">
        <v>3.1078099551604199E-3</v>
      </c>
      <c r="BC51">
        <v>3.1078099551604199E-3</v>
      </c>
      <c r="BD51">
        <f t="shared" si="4"/>
        <v>0.30751019861027207</v>
      </c>
      <c r="BE51">
        <f t="shared" si="5"/>
        <v>0.30751019861027207</v>
      </c>
      <c r="BF51">
        <f t="shared" si="6"/>
        <v>5.4244601728169976E-3</v>
      </c>
      <c r="BG51">
        <f t="shared" si="7"/>
        <v>5.4244601728169976E-3</v>
      </c>
      <c r="BH51">
        <f t="shared" si="8"/>
        <v>6.4059004578617851E-2</v>
      </c>
      <c r="BI51">
        <f t="shared" si="9"/>
        <v>6.4059004578617851E-2</v>
      </c>
      <c r="BJ51">
        <f t="shared" si="10"/>
        <v>0.11049028648899865</v>
      </c>
      <c r="BK51">
        <f t="shared" si="11"/>
        <v>0.11049028648899865</v>
      </c>
      <c r="BL51">
        <f t="shared" si="12"/>
        <v>0.26697591279720789</v>
      </c>
      <c r="BM51">
        <f t="shared" si="13"/>
        <v>0.26697591279720789</v>
      </c>
      <c r="BN51">
        <f t="shared" si="14"/>
        <v>4.7094379718616011E-3</v>
      </c>
      <c r="BO51">
        <f t="shared" si="15"/>
        <v>4.7094379718616011E-3</v>
      </c>
      <c r="BP51">
        <f t="shared" si="16"/>
        <v>5.561510251545114E-2</v>
      </c>
      <c r="BQ51">
        <f t="shared" si="17"/>
        <v>5.561510251545114E-2</v>
      </c>
      <c r="BR51">
        <f t="shared" si="18"/>
        <v>9.5926070822810322E-2</v>
      </c>
      <c r="BS51">
        <f t="shared" si="19"/>
        <v>9.5926070822810322E-2</v>
      </c>
      <c r="BT51">
        <f t="shared" si="20"/>
        <v>4.0534285813064175E-2</v>
      </c>
      <c r="BU51">
        <f t="shared" si="21"/>
        <v>4.0534285813064175E-2</v>
      </c>
      <c r="BV51">
        <f t="shared" si="22"/>
        <v>7.1502220095539647E-4</v>
      </c>
      <c r="BW51">
        <f t="shared" si="23"/>
        <v>7.1502220095539647E-4</v>
      </c>
      <c r="BX51">
        <f t="shared" si="24"/>
        <v>8.4439020631667111E-3</v>
      </c>
      <c r="BY51">
        <f t="shared" si="25"/>
        <v>8.4439020631667111E-3</v>
      </c>
      <c r="BZ51">
        <f t="shared" si="26"/>
        <v>1.4564215666188332E-2</v>
      </c>
      <c r="CA51">
        <f t="shared" si="27"/>
        <v>1.4564215666188332E-2</v>
      </c>
    </row>
    <row r="52" spans="1:79" s="2" customFormat="1" x14ac:dyDescent="0.2">
      <c r="A52" s="2" t="s">
        <v>70</v>
      </c>
      <c r="B52" s="2" t="s">
        <v>67</v>
      </c>
      <c r="C52" s="2">
        <v>-2162.8622178158898</v>
      </c>
      <c r="D52" s="2">
        <v>6</v>
      </c>
      <c r="E52" s="2">
        <v>4337.7244356317897</v>
      </c>
      <c r="F52" s="2">
        <f t="shared" si="31"/>
        <v>41.058802084779927</v>
      </c>
      <c r="G52" s="3">
        <v>7.2579948145148895E-10</v>
      </c>
      <c r="H52" s="2">
        <v>3.3415696388128199E-3</v>
      </c>
      <c r="I52" s="2">
        <v>3.3415696388128199E-3</v>
      </c>
      <c r="J52" s="2">
        <v>0.53946178265703104</v>
      </c>
      <c r="K52" s="2">
        <v>0.53946178265703104</v>
      </c>
      <c r="L52" s="2">
        <v>0.225817716627121</v>
      </c>
      <c r="M52" s="2">
        <v>0.225817716627121</v>
      </c>
      <c r="N52" s="2">
        <v>9.4625760757664795E-2</v>
      </c>
      <c r="O52" s="2">
        <v>9.4625760757664795E-2</v>
      </c>
      <c r="P52" s="2">
        <v>0.79459083290782895</v>
      </c>
      <c r="Q52" s="2">
        <v>0.79459083290782895</v>
      </c>
      <c r="R52" s="2">
        <v>0.79459083290782895</v>
      </c>
      <c r="S52" s="2">
        <v>0.79459083290782895</v>
      </c>
      <c r="T52" s="2">
        <v>0.79459083290782895</v>
      </c>
      <c r="U52" s="2">
        <v>0.79459083290782895</v>
      </c>
      <c r="V52" s="2">
        <v>0.79459083290782895</v>
      </c>
      <c r="W52" s="2">
        <v>0.79459083290782895</v>
      </c>
      <c r="X52" s="2">
        <v>1.10736355858439E-3</v>
      </c>
      <c r="Y52" s="2">
        <v>1.10736355858439E-3</v>
      </c>
      <c r="Z52" s="2">
        <v>1.10736355858439E-3</v>
      </c>
      <c r="AA52" s="2">
        <v>1.10736355858439E-3</v>
      </c>
      <c r="AB52" s="2">
        <v>1.10736355858439E-3</v>
      </c>
      <c r="AC52" s="2">
        <v>1.10736355858439E-3</v>
      </c>
      <c r="AD52" s="2">
        <v>1.10736355858439E-3</v>
      </c>
      <c r="AE52" s="2">
        <v>1.10736355858439E-3</v>
      </c>
      <c r="AF52" s="2">
        <v>1.10736355858439E-3</v>
      </c>
      <c r="AG52" s="2">
        <v>1.10736355858439E-3</v>
      </c>
      <c r="AH52" s="2">
        <v>1.10736355858439E-3</v>
      </c>
      <c r="AI52" s="2">
        <v>1.10736355858439E-3</v>
      </c>
      <c r="AJ52" s="2">
        <v>1.10736355858439E-3</v>
      </c>
      <c r="AK52" s="2">
        <v>1.10736355858439E-3</v>
      </c>
      <c r="AL52" s="2">
        <v>1.10736355858439E-3</v>
      </c>
      <c r="AM52" s="2">
        <v>1.10736355858439E-3</v>
      </c>
      <c r="AN52" s="2">
        <v>1.10736355858439E-3</v>
      </c>
      <c r="AO52" s="2">
        <v>1.10736355858439E-3</v>
      </c>
      <c r="AP52" s="2">
        <v>1.10736355858439E-3</v>
      </c>
      <c r="AQ52" s="2">
        <v>1.10736355858439E-3</v>
      </c>
      <c r="AR52" s="2">
        <v>1.10736355858439E-3</v>
      </c>
      <c r="AS52" s="2">
        <v>1.10736355858439E-3</v>
      </c>
      <c r="AT52" s="2">
        <v>1.10736355858439E-3</v>
      </c>
      <c r="AU52" s="2">
        <v>1.10736355858439E-3</v>
      </c>
      <c r="AV52" s="2">
        <v>1.10736355858439E-3</v>
      </c>
      <c r="AW52" s="2">
        <v>1.10736355858439E-3</v>
      </c>
      <c r="AX52" s="2">
        <v>1.10736355858439E-3</v>
      </c>
      <c r="AY52" s="2">
        <v>1.10736355858439E-3</v>
      </c>
      <c r="AZ52" s="2">
        <v>1.10736355858439E-3</v>
      </c>
      <c r="BA52" s="2">
        <v>1.10736355858439E-3</v>
      </c>
      <c r="BB52" s="2">
        <v>1.10736355858439E-3</v>
      </c>
      <c r="BC52" s="2">
        <v>1.10736355858439E-3</v>
      </c>
      <c r="BD52" s="2">
        <f t="shared" si="4"/>
        <v>1.8620231294720119E-3</v>
      </c>
      <c r="BE52" s="2">
        <f t="shared" si="5"/>
        <v>1.8620231294720119E-3</v>
      </c>
      <c r="BF52" s="2">
        <f t="shared" si="6"/>
        <v>0.30060433429436673</v>
      </c>
      <c r="BG52" s="2">
        <f t="shared" si="7"/>
        <v>0.30060433429436673</v>
      </c>
      <c r="BH52" s="2">
        <f t="shared" si="8"/>
        <v>0.12583242513348952</v>
      </c>
      <c r="BI52" s="2">
        <f t="shared" si="9"/>
        <v>0.12583242513348952</v>
      </c>
      <c r="BJ52" s="2">
        <f t="shared" si="10"/>
        <v>5.2728320585667912E-2</v>
      </c>
      <c r="BK52" s="2">
        <f t="shared" si="11"/>
        <v>5.2728320585667912E-2</v>
      </c>
      <c r="BL52" s="2">
        <f t="shared" si="12"/>
        <v>1.4795465093408082E-3</v>
      </c>
      <c r="BM52" s="2">
        <f t="shared" si="13"/>
        <v>1.4795465093408082E-3</v>
      </c>
      <c r="BN52" s="2">
        <f t="shared" si="14"/>
        <v>0.23885744836266432</v>
      </c>
      <c r="BO52" s="2">
        <f t="shared" si="15"/>
        <v>0.23885744836266432</v>
      </c>
      <c r="BP52" s="2">
        <f t="shared" si="16"/>
        <v>9.9985291493631487E-2</v>
      </c>
      <c r="BQ52" s="2">
        <f t="shared" si="17"/>
        <v>9.9985291493631487E-2</v>
      </c>
      <c r="BR52" s="2">
        <f t="shared" si="18"/>
        <v>4.189744017199689E-2</v>
      </c>
      <c r="BS52" s="2">
        <f t="shared" si="19"/>
        <v>4.189744017199689E-2</v>
      </c>
      <c r="BT52" s="2">
        <f t="shared" si="20"/>
        <v>3.8247662013120363E-4</v>
      </c>
      <c r="BU52" s="2">
        <f t="shared" si="21"/>
        <v>3.8247662013120363E-4</v>
      </c>
      <c r="BV52" s="2">
        <f t="shared" si="22"/>
        <v>6.1746885931702411E-2</v>
      </c>
      <c r="BW52" s="2">
        <f t="shared" si="23"/>
        <v>6.1746885931702411E-2</v>
      </c>
      <c r="BX52" s="2">
        <f t="shared" si="24"/>
        <v>2.5847133639858036E-2</v>
      </c>
      <c r="BY52" s="2">
        <f t="shared" si="25"/>
        <v>2.5847133639858036E-2</v>
      </c>
      <c r="BZ52" s="2">
        <f t="shared" si="26"/>
        <v>1.0830880413671022E-2</v>
      </c>
      <c r="CA52" s="2">
        <f t="shared" si="27"/>
        <v>1.0830880413671022E-2</v>
      </c>
    </row>
    <row r="53" spans="1:79" x14ac:dyDescent="0.2">
      <c r="A53" s="14" t="s">
        <v>71</v>
      </c>
      <c r="B53" s="14" t="s">
        <v>53</v>
      </c>
      <c r="C53">
        <v>-2262.8642207426701</v>
      </c>
      <c r="D53" s="14">
        <v>4</v>
      </c>
      <c r="E53" s="14">
        <v>4533.7284414853402</v>
      </c>
      <c r="F53">
        <f t="shared" ref="F53:F65" si="32">E53-4445.63547592991</f>
        <v>88.092965555430055</v>
      </c>
      <c r="G53" s="1">
        <v>5.4328116727109196E-20</v>
      </c>
      <c r="H53">
        <v>0.289462388418328</v>
      </c>
      <c r="I53">
        <v>0.289462388418328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0.94710612179964304</v>
      </c>
      <c r="Q53">
        <v>0.94710612179964304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1.1218591974547901E-2</v>
      </c>
      <c r="Y53">
        <v>0.204243519264314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f t="shared" si="4"/>
        <v>0.14866287213497531</v>
      </c>
      <c r="BE53">
        <f t="shared" si="5"/>
        <v>0.14866287213497531</v>
      </c>
      <c r="BF53">
        <f t="shared" si="6"/>
        <v>0</v>
      </c>
      <c r="BG53">
        <f t="shared" si="7"/>
        <v>0</v>
      </c>
      <c r="BH53">
        <f t="shared" si="8"/>
        <v>0</v>
      </c>
      <c r="BI53">
        <f t="shared" si="9"/>
        <v>0</v>
      </c>
      <c r="BJ53">
        <f t="shared" si="10"/>
        <v>0</v>
      </c>
      <c r="BK53">
        <f t="shared" si="11"/>
        <v>0</v>
      </c>
      <c r="BL53">
        <f t="shared" si="12"/>
        <v>0.14079951628335269</v>
      </c>
      <c r="BM53">
        <f t="shared" si="13"/>
        <v>0.14079951628335269</v>
      </c>
      <c r="BN53">
        <f t="shared" si="14"/>
        <v>0</v>
      </c>
      <c r="BO53">
        <f t="shared" si="15"/>
        <v>0</v>
      </c>
      <c r="BP53">
        <f t="shared" si="16"/>
        <v>0</v>
      </c>
      <c r="BQ53">
        <f t="shared" si="17"/>
        <v>0</v>
      </c>
      <c r="BR53">
        <f t="shared" si="18"/>
        <v>0</v>
      </c>
      <c r="BS53">
        <f t="shared" si="19"/>
        <v>0</v>
      </c>
      <c r="BT53">
        <f t="shared" si="20"/>
        <v>7.8633558516226221E-3</v>
      </c>
      <c r="BU53">
        <f t="shared" si="21"/>
        <v>7.8633558516226221E-3</v>
      </c>
      <c r="BV53">
        <f t="shared" si="22"/>
        <v>0</v>
      </c>
      <c r="BW53">
        <f t="shared" si="23"/>
        <v>0</v>
      </c>
      <c r="BX53">
        <f t="shared" si="24"/>
        <v>0</v>
      </c>
      <c r="BY53">
        <f t="shared" si="25"/>
        <v>0</v>
      </c>
      <c r="BZ53">
        <f t="shared" si="26"/>
        <v>0</v>
      </c>
      <c r="CA53">
        <f t="shared" si="27"/>
        <v>0</v>
      </c>
    </row>
    <row r="54" spans="1:79" x14ac:dyDescent="0.2">
      <c r="A54" t="s">
        <v>71</v>
      </c>
      <c r="B54" t="s">
        <v>54</v>
      </c>
      <c r="C54">
        <v>-2263.8440601326201</v>
      </c>
      <c r="D54">
        <v>6</v>
      </c>
      <c r="E54">
        <v>4539.6881202652403</v>
      </c>
      <c r="F54">
        <f t="shared" si="32"/>
        <v>94.052644335330115</v>
      </c>
      <c r="G54" s="1">
        <v>2.7599222427684501E-21</v>
      </c>
      <c r="H54">
        <v>0.285840807158322</v>
      </c>
      <c r="I54">
        <v>0.32833005444889002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0.97248484118106704</v>
      </c>
      <c r="Q54">
        <v>0.63560679056652003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1.114007233978E-2</v>
      </c>
      <c r="Y54">
        <v>0.25829444466021101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f t="shared" si="4"/>
        <v>0.14491407041038082</v>
      </c>
      <c r="BE54">
        <f t="shared" si="5"/>
        <v>0.20073898955577665</v>
      </c>
      <c r="BF54">
        <f t="shared" si="6"/>
        <v>0</v>
      </c>
      <c r="BG54">
        <f t="shared" si="7"/>
        <v>0</v>
      </c>
      <c r="BH54">
        <f t="shared" si="8"/>
        <v>0</v>
      </c>
      <c r="BI54">
        <f t="shared" si="9"/>
        <v>0</v>
      </c>
      <c r="BJ54">
        <f t="shared" si="10"/>
        <v>0</v>
      </c>
      <c r="BK54">
        <f t="shared" si="11"/>
        <v>0</v>
      </c>
      <c r="BL54">
        <f t="shared" si="12"/>
        <v>0.14092673674794118</v>
      </c>
      <c r="BM54">
        <f t="shared" si="13"/>
        <v>0.12759106489311339</v>
      </c>
      <c r="BN54">
        <f t="shared" si="14"/>
        <v>0</v>
      </c>
      <c r="BO54">
        <f t="shared" si="15"/>
        <v>0</v>
      </c>
      <c r="BP54">
        <f t="shared" si="16"/>
        <v>0</v>
      </c>
      <c r="BQ54">
        <f t="shared" si="17"/>
        <v>0</v>
      </c>
      <c r="BR54">
        <f t="shared" si="18"/>
        <v>0</v>
      </c>
      <c r="BS54">
        <f t="shared" si="19"/>
        <v>0</v>
      </c>
      <c r="BT54">
        <f t="shared" si="20"/>
        <v>3.9873336624396405E-3</v>
      </c>
      <c r="BU54">
        <f t="shared" si="21"/>
        <v>7.3147924662663261E-2</v>
      </c>
      <c r="BV54">
        <f t="shared" si="22"/>
        <v>0</v>
      </c>
      <c r="BW54">
        <f t="shared" si="23"/>
        <v>0</v>
      </c>
      <c r="BX54">
        <f t="shared" si="24"/>
        <v>0</v>
      </c>
      <c r="BY54">
        <f t="shared" si="25"/>
        <v>0</v>
      </c>
      <c r="BZ54">
        <f t="shared" si="26"/>
        <v>0</v>
      </c>
      <c r="CA54">
        <f t="shared" si="27"/>
        <v>0</v>
      </c>
    </row>
    <row r="55" spans="1:79" x14ac:dyDescent="0.2">
      <c r="A55" t="s">
        <v>71</v>
      </c>
      <c r="B55" t="s">
        <v>55</v>
      </c>
      <c r="C55">
        <v>-2258.1645153690502</v>
      </c>
      <c r="D55">
        <v>5</v>
      </c>
      <c r="E55">
        <v>4526.3290307381003</v>
      </c>
      <c r="F55">
        <f t="shared" si="32"/>
        <v>80.693554808190129</v>
      </c>
      <c r="G55" s="1">
        <v>2.19677854830351E-18</v>
      </c>
      <c r="H55">
        <v>0.42326127674627201</v>
      </c>
      <c r="I55">
        <v>0.42326127674627201</v>
      </c>
      <c r="J55">
        <v>7.0708703259647496E-2</v>
      </c>
      <c r="K55">
        <v>7.0708703259647496E-2</v>
      </c>
      <c r="L55">
        <v>0</v>
      </c>
      <c r="M55">
        <v>0</v>
      </c>
      <c r="N55">
        <v>0</v>
      </c>
      <c r="O55">
        <v>0</v>
      </c>
      <c r="P55">
        <v>0.85078042962181399</v>
      </c>
      <c r="Q55">
        <v>0.85078042962181399</v>
      </c>
      <c r="R55">
        <v>0.73550033672846404</v>
      </c>
      <c r="S55">
        <v>0.73550033672846404</v>
      </c>
      <c r="T55">
        <v>0</v>
      </c>
      <c r="U55">
        <v>0</v>
      </c>
      <c r="V55">
        <v>0</v>
      </c>
      <c r="W55">
        <v>0</v>
      </c>
      <c r="X55">
        <v>3.11431769005012E-3</v>
      </c>
      <c r="Y55">
        <v>3.11431769005012E-3</v>
      </c>
      <c r="Z55">
        <v>3.11431769005012E-3</v>
      </c>
      <c r="AA55">
        <v>3.11431769005012E-3</v>
      </c>
      <c r="AB55">
        <v>3.11431769005012E-3</v>
      </c>
      <c r="AC55">
        <v>3.11431769005012E-3</v>
      </c>
      <c r="AD55">
        <v>3.11431769005012E-3</v>
      </c>
      <c r="AE55">
        <v>3.11431769005012E-3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f t="shared" si="4"/>
        <v>0.2286934041293924</v>
      </c>
      <c r="BE55">
        <f t="shared" si="5"/>
        <v>0.2286934041293924</v>
      </c>
      <c r="BF55">
        <f t="shared" si="6"/>
        <v>4.0742546551698289E-2</v>
      </c>
      <c r="BG55">
        <f t="shared" si="7"/>
        <v>4.0742546551698289E-2</v>
      </c>
      <c r="BH55">
        <f t="shared" si="8"/>
        <v>0</v>
      </c>
      <c r="BI55">
        <f t="shared" si="9"/>
        <v>0</v>
      </c>
      <c r="BJ55">
        <f t="shared" si="10"/>
        <v>0</v>
      </c>
      <c r="BK55">
        <f t="shared" si="11"/>
        <v>0</v>
      </c>
      <c r="BL55">
        <f t="shared" si="12"/>
        <v>0.19456787261687961</v>
      </c>
      <c r="BM55">
        <f t="shared" si="13"/>
        <v>0.19456787261687961</v>
      </c>
      <c r="BN55">
        <f t="shared" si="14"/>
        <v>2.996615670794921E-2</v>
      </c>
      <c r="BO55">
        <f t="shared" si="15"/>
        <v>2.996615670794921E-2</v>
      </c>
      <c r="BP55">
        <f t="shared" si="16"/>
        <v>0</v>
      </c>
      <c r="BQ55">
        <f t="shared" si="17"/>
        <v>0</v>
      </c>
      <c r="BR55">
        <f t="shared" si="18"/>
        <v>0</v>
      </c>
      <c r="BS55">
        <f t="shared" si="19"/>
        <v>0</v>
      </c>
      <c r="BT55">
        <f t="shared" si="20"/>
        <v>3.4125531512512797E-2</v>
      </c>
      <c r="BU55">
        <f t="shared" si="21"/>
        <v>3.4125531512512797E-2</v>
      </c>
      <c r="BV55">
        <f t="shared" si="22"/>
        <v>1.0776389843749078E-2</v>
      </c>
      <c r="BW55">
        <f t="shared" si="23"/>
        <v>1.0776389843749078E-2</v>
      </c>
      <c r="BX55">
        <f t="shared" si="24"/>
        <v>0</v>
      </c>
      <c r="BY55">
        <f t="shared" si="25"/>
        <v>0</v>
      </c>
      <c r="BZ55">
        <f t="shared" si="26"/>
        <v>0</v>
      </c>
      <c r="CA55">
        <f t="shared" si="27"/>
        <v>0</v>
      </c>
    </row>
    <row r="56" spans="1:79" x14ac:dyDescent="0.2">
      <c r="A56" t="s">
        <v>71</v>
      </c>
      <c r="B56" t="s">
        <v>56</v>
      </c>
      <c r="C56">
        <v>-2222.4267951401998</v>
      </c>
      <c r="D56">
        <v>13</v>
      </c>
      <c r="E56">
        <v>4470.8535902803997</v>
      </c>
      <c r="F56">
        <f t="shared" si="32"/>
        <v>25.218114350489486</v>
      </c>
      <c r="G56" s="1">
        <v>2.44413457675552E-6</v>
      </c>
      <c r="H56">
        <v>5.93371348965267E-2</v>
      </c>
      <c r="I56">
        <v>0.54160808230376301</v>
      </c>
      <c r="J56">
        <v>0.49172658557212501</v>
      </c>
      <c r="K56">
        <v>0.91177885939008396</v>
      </c>
      <c r="L56">
        <v>0</v>
      </c>
      <c r="M56">
        <v>0</v>
      </c>
      <c r="N56">
        <v>0</v>
      </c>
      <c r="O56">
        <v>0</v>
      </c>
      <c r="P56">
        <v>0.55574741474117195</v>
      </c>
      <c r="Q56">
        <v>3</v>
      </c>
      <c r="R56">
        <v>0.84362001642232798</v>
      </c>
      <c r="S56">
        <v>3</v>
      </c>
      <c r="T56">
        <v>0</v>
      </c>
      <c r="U56">
        <v>0</v>
      </c>
      <c r="V56">
        <v>0</v>
      </c>
      <c r="W56">
        <v>0</v>
      </c>
      <c r="X56">
        <v>1.8701713506442199E-2</v>
      </c>
      <c r="Y56" s="1">
        <v>2.06129973056708E-9</v>
      </c>
      <c r="Z56">
        <v>2.79997800796262E-2</v>
      </c>
      <c r="AA56" s="1">
        <v>2.7262181548189901E-6</v>
      </c>
      <c r="AB56">
        <v>1.4858783117497E-2</v>
      </c>
      <c r="AC56">
        <v>1.4858783117497E-2</v>
      </c>
      <c r="AD56">
        <v>1.4858783117497E-2</v>
      </c>
      <c r="AE56">
        <v>1.4858783117497E-2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f t="shared" si="4"/>
        <v>3.8140596818152878E-2</v>
      </c>
      <c r="BE56">
        <f t="shared" si="5"/>
        <v>0.13540202057594075</v>
      </c>
      <c r="BF56">
        <f t="shared" si="6"/>
        <v>0.26671796855750918</v>
      </c>
      <c r="BG56">
        <f t="shared" si="7"/>
        <v>0.22794471484752099</v>
      </c>
      <c r="BH56">
        <f t="shared" si="8"/>
        <v>0</v>
      </c>
      <c r="BI56">
        <f t="shared" si="9"/>
        <v>0</v>
      </c>
      <c r="BJ56">
        <f t="shared" si="10"/>
        <v>0</v>
      </c>
      <c r="BK56">
        <f t="shared" si="11"/>
        <v>0</v>
      </c>
      <c r="BL56">
        <f t="shared" si="12"/>
        <v>2.1196538078373829E-2</v>
      </c>
      <c r="BM56">
        <f t="shared" si="13"/>
        <v>0.40620606172782225</v>
      </c>
      <c r="BN56">
        <f t="shared" si="14"/>
        <v>0.22500861701461586</v>
      </c>
      <c r="BO56">
        <f t="shared" si="15"/>
        <v>0.68383414454256297</v>
      </c>
      <c r="BP56">
        <f t="shared" si="16"/>
        <v>0</v>
      </c>
      <c r="BQ56">
        <f t="shared" si="17"/>
        <v>0</v>
      </c>
      <c r="BR56">
        <f t="shared" si="18"/>
        <v>0</v>
      </c>
      <c r="BS56">
        <f t="shared" si="19"/>
        <v>0</v>
      </c>
      <c r="BT56">
        <f t="shared" si="20"/>
        <v>1.6944058739779048E-2</v>
      </c>
      <c r="BU56">
        <f t="shared" si="21"/>
        <v>-0.2708040411518815</v>
      </c>
      <c r="BV56">
        <f t="shared" si="22"/>
        <v>4.1709351542893319E-2</v>
      </c>
      <c r="BW56">
        <f t="shared" si="23"/>
        <v>-0.45588942969504198</v>
      </c>
      <c r="BX56">
        <f t="shared" si="24"/>
        <v>0</v>
      </c>
      <c r="BY56">
        <f t="shared" si="25"/>
        <v>0</v>
      </c>
      <c r="BZ56">
        <f t="shared" si="26"/>
        <v>0</v>
      </c>
      <c r="CA56">
        <f t="shared" si="27"/>
        <v>0</v>
      </c>
    </row>
    <row r="57" spans="1:79" x14ac:dyDescent="0.2">
      <c r="A57" t="s">
        <v>71</v>
      </c>
      <c r="B57" t="s">
        <v>57</v>
      </c>
      <c r="C57">
        <v>-2218.3869891652098</v>
      </c>
      <c r="D57">
        <v>10</v>
      </c>
      <c r="E57">
        <v>4456.7739783304096</v>
      </c>
      <c r="F57">
        <f t="shared" si="32"/>
        <v>11.138502400499419</v>
      </c>
      <c r="G57">
        <v>2.78916369484021E-3</v>
      </c>
      <c r="H57">
        <v>7.3473390829004198E-2</v>
      </c>
      <c r="I57">
        <v>0.12795429697211599</v>
      </c>
      <c r="J57">
        <v>0.50955840475732495</v>
      </c>
      <c r="K57">
        <v>0.81303629513467401</v>
      </c>
      <c r="L57">
        <v>0</v>
      </c>
      <c r="M57">
        <v>0</v>
      </c>
      <c r="N57">
        <v>0</v>
      </c>
      <c r="O57">
        <v>0</v>
      </c>
      <c r="P57">
        <v>0.94736647167245602</v>
      </c>
      <c r="Q57">
        <v>0.94736647167245602</v>
      </c>
      <c r="R57">
        <v>0.94736647167245602</v>
      </c>
      <c r="S57">
        <v>0.94736647167245602</v>
      </c>
      <c r="T57">
        <v>0</v>
      </c>
      <c r="U57">
        <v>0</v>
      </c>
      <c r="V57">
        <v>0</v>
      </c>
      <c r="W57">
        <v>0</v>
      </c>
      <c r="X57">
        <v>3.6658529525276498E-2</v>
      </c>
      <c r="Y57">
        <v>0.47127187594528702</v>
      </c>
      <c r="Z57">
        <v>7.7047854488019396E-3</v>
      </c>
      <c r="AA57">
        <v>0.194079238538795</v>
      </c>
      <c r="AB57">
        <v>1.46902021350533E-2</v>
      </c>
      <c r="AC57">
        <v>1.46902021350533E-2</v>
      </c>
      <c r="AD57">
        <v>1.46902021350533E-2</v>
      </c>
      <c r="AE57">
        <v>1.46902021350533E-2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f t="shared" si="4"/>
        <v>3.7729616842947428E-2</v>
      </c>
      <c r="BE57">
        <f t="shared" si="5"/>
        <v>6.5706326381507973E-2</v>
      </c>
      <c r="BF57">
        <f t="shared" si="6"/>
        <v>0.26166538870298056</v>
      </c>
      <c r="BG57">
        <f t="shared" si="7"/>
        <v>0.41750554246546845</v>
      </c>
      <c r="BH57">
        <f t="shared" si="8"/>
        <v>0</v>
      </c>
      <c r="BI57">
        <f t="shared" si="9"/>
        <v>0</v>
      </c>
      <c r="BJ57">
        <f t="shared" si="10"/>
        <v>0</v>
      </c>
      <c r="BK57">
        <f t="shared" si="11"/>
        <v>0</v>
      </c>
      <c r="BL57">
        <f t="shared" si="12"/>
        <v>3.5743773986056777E-2</v>
      </c>
      <c r="BM57">
        <f t="shared" si="13"/>
        <v>6.2247970590608027E-2</v>
      </c>
      <c r="BN57">
        <f t="shared" si="14"/>
        <v>0.24789301605434441</v>
      </c>
      <c r="BO57">
        <f t="shared" si="15"/>
        <v>0.39553075266920562</v>
      </c>
      <c r="BP57">
        <f t="shared" si="16"/>
        <v>0</v>
      </c>
      <c r="BQ57">
        <f t="shared" si="17"/>
        <v>0</v>
      </c>
      <c r="BR57">
        <f t="shared" si="18"/>
        <v>0</v>
      </c>
      <c r="BS57">
        <f t="shared" si="19"/>
        <v>0</v>
      </c>
      <c r="BT57">
        <f t="shared" si="20"/>
        <v>1.9858428568906503E-3</v>
      </c>
      <c r="BU57">
        <f t="shared" si="21"/>
        <v>3.458355790899946E-3</v>
      </c>
      <c r="BV57">
        <f t="shared" si="22"/>
        <v>1.377237264863615E-2</v>
      </c>
      <c r="BW57">
        <f t="shared" si="23"/>
        <v>2.1974789796262828E-2</v>
      </c>
      <c r="BX57">
        <f t="shared" si="24"/>
        <v>0</v>
      </c>
      <c r="BY57">
        <f t="shared" si="25"/>
        <v>0</v>
      </c>
      <c r="BZ57">
        <f t="shared" si="26"/>
        <v>0</v>
      </c>
      <c r="CA57">
        <f t="shared" si="27"/>
        <v>0</v>
      </c>
    </row>
    <row r="58" spans="1:79" x14ac:dyDescent="0.2">
      <c r="A58" t="s">
        <v>71</v>
      </c>
      <c r="B58" t="s">
        <v>58</v>
      </c>
      <c r="C58">
        <v>-2222.8072981362502</v>
      </c>
      <c r="D58">
        <v>11</v>
      </c>
      <c r="E58">
        <v>4467.6145962725004</v>
      </c>
      <c r="F58">
        <f t="shared" si="32"/>
        <v>21.979120342590249</v>
      </c>
      <c r="G58" s="1">
        <v>1.2344222105403701E-5</v>
      </c>
      <c r="H58">
        <v>3.5917024059429897E-2</v>
      </c>
      <c r="I58">
        <v>0.94868480473016803</v>
      </c>
      <c r="J58">
        <v>0.46092564775577999</v>
      </c>
      <c r="K58">
        <v>1.1963935494631901</v>
      </c>
      <c r="L58">
        <v>0</v>
      </c>
      <c r="M58">
        <v>0</v>
      </c>
      <c r="N58">
        <v>0</v>
      </c>
      <c r="O58">
        <v>0</v>
      </c>
      <c r="P58">
        <v>7.1850327793780804E-3</v>
      </c>
      <c r="Q58">
        <v>3</v>
      </c>
      <c r="R58">
        <v>0.79779149595426502</v>
      </c>
      <c r="S58">
        <v>3</v>
      </c>
      <c r="T58">
        <v>0</v>
      </c>
      <c r="U58">
        <v>0</v>
      </c>
      <c r="V58">
        <v>0</v>
      </c>
      <c r="W58">
        <v>0</v>
      </c>
      <c r="X58">
        <v>3.7299901174307898E-2</v>
      </c>
      <c r="Y58" s="1">
        <v>1.8092640202763899E-7</v>
      </c>
      <c r="Z58">
        <v>3.7299901174307898E-2</v>
      </c>
      <c r="AA58" s="1">
        <v>1.8092640202763899E-7</v>
      </c>
      <c r="AB58">
        <v>1.4724174011428399E-2</v>
      </c>
      <c r="AC58">
        <v>1.4724174011428399E-2</v>
      </c>
      <c r="AD58">
        <v>1.4724174011428399E-2</v>
      </c>
      <c r="AE58">
        <v>1.4724174011428399E-2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f t="shared" si="4"/>
        <v>3.5660800042187926E-2</v>
      </c>
      <c r="BE58">
        <f t="shared" si="5"/>
        <v>0.23717120118254201</v>
      </c>
      <c r="BF58">
        <f t="shared" si="6"/>
        <v>0.25638437426867533</v>
      </c>
      <c r="BG58">
        <f t="shared" si="7"/>
        <v>0.29909838736579752</v>
      </c>
      <c r="BH58">
        <f t="shared" si="8"/>
        <v>0</v>
      </c>
      <c r="BI58">
        <f t="shared" si="9"/>
        <v>0</v>
      </c>
      <c r="BJ58">
        <f t="shared" si="10"/>
        <v>0</v>
      </c>
      <c r="BK58">
        <f t="shared" si="11"/>
        <v>0</v>
      </c>
      <c r="BL58">
        <f t="shared" si="12"/>
        <v>2.562240172419675E-4</v>
      </c>
      <c r="BM58">
        <f t="shared" si="13"/>
        <v>0.71151360354762605</v>
      </c>
      <c r="BN58">
        <f t="shared" si="14"/>
        <v>0.20454127348710469</v>
      </c>
      <c r="BO58">
        <f t="shared" si="15"/>
        <v>0.89729516209739257</v>
      </c>
      <c r="BP58">
        <f t="shared" si="16"/>
        <v>0</v>
      </c>
      <c r="BQ58">
        <f t="shared" si="17"/>
        <v>0</v>
      </c>
      <c r="BR58">
        <f t="shared" si="18"/>
        <v>0</v>
      </c>
      <c r="BS58">
        <f t="shared" si="19"/>
        <v>0</v>
      </c>
      <c r="BT58">
        <f t="shared" si="20"/>
        <v>3.5404576024945962E-2</v>
      </c>
      <c r="BU58">
        <f t="shared" si="21"/>
        <v>-0.47434240236508407</v>
      </c>
      <c r="BV58">
        <f t="shared" si="22"/>
        <v>5.1843100781570645E-2</v>
      </c>
      <c r="BW58">
        <f t="shared" si="23"/>
        <v>-0.59819677473159505</v>
      </c>
      <c r="BX58">
        <f t="shared" si="24"/>
        <v>0</v>
      </c>
      <c r="BY58">
        <f t="shared" si="25"/>
        <v>0</v>
      </c>
      <c r="BZ58">
        <f t="shared" si="26"/>
        <v>0</v>
      </c>
      <c r="CA58">
        <f t="shared" si="27"/>
        <v>0</v>
      </c>
    </row>
    <row r="59" spans="1:79" x14ac:dyDescent="0.2">
      <c r="A59" t="s">
        <v>71</v>
      </c>
      <c r="B59" t="s">
        <v>59</v>
      </c>
      <c r="C59">
        <v>-2233.5699133856401</v>
      </c>
      <c r="D59">
        <v>9</v>
      </c>
      <c r="E59">
        <v>4485.1398267712802</v>
      </c>
      <c r="F59">
        <f t="shared" si="32"/>
        <v>39.504350841370069</v>
      </c>
      <c r="G59" s="1">
        <v>1.9315603300917301E-9</v>
      </c>
      <c r="H59">
        <v>0.51250230553883802</v>
      </c>
      <c r="I59">
        <v>0.70677575250095004</v>
      </c>
      <c r="J59">
        <v>6.2388723196824203E-2</v>
      </c>
      <c r="K59">
        <v>0.50420800400113897</v>
      </c>
      <c r="L59">
        <v>0</v>
      </c>
      <c r="M59">
        <v>0</v>
      </c>
      <c r="N59">
        <v>0</v>
      </c>
      <c r="O59">
        <v>0</v>
      </c>
      <c r="P59">
        <v>0.883762955811914</v>
      </c>
      <c r="Q59">
        <v>2.6776706111385402</v>
      </c>
      <c r="R59">
        <v>0.617021084372255</v>
      </c>
      <c r="S59">
        <v>3</v>
      </c>
      <c r="T59">
        <v>0</v>
      </c>
      <c r="U59">
        <v>0</v>
      </c>
      <c r="V59">
        <v>0</v>
      </c>
      <c r="W59">
        <v>0</v>
      </c>
      <c r="X59">
        <v>1.83322776769483E-2</v>
      </c>
      <c r="Y59">
        <v>1.83322776769483E-2</v>
      </c>
      <c r="Z59">
        <v>1.83322776769483E-2</v>
      </c>
      <c r="AA59">
        <v>1.83322776769483E-2</v>
      </c>
      <c r="AB59">
        <v>1.83322776769483E-2</v>
      </c>
      <c r="AC59">
        <v>1.83322776769483E-2</v>
      </c>
      <c r="AD59">
        <v>1.83322776769483E-2</v>
      </c>
      <c r="AE59">
        <v>1.83322776769483E-2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f t="shared" si="4"/>
        <v>0.2720630554697081</v>
      </c>
      <c r="BE59">
        <f t="shared" si="5"/>
        <v>0.19218027584100172</v>
      </c>
      <c r="BF59">
        <f t="shared" si="6"/>
        <v>3.8582504458217488E-2</v>
      </c>
      <c r="BG59">
        <f t="shared" si="7"/>
        <v>0.12605200100028474</v>
      </c>
      <c r="BH59">
        <f t="shared" si="8"/>
        <v>0</v>
      </c>
      <c r="BI59">
        <f t="shared" si="9"/>
        <v>0</v>
      </c>
      <c r="BJ59">
        <f t="shared" si="10"/>
        <v>0</v>
      </c>
      <c r="BK59">
        <f t="shared" si="11"/>
        <v>0</v>
      </c>
      <c r="BL59">
        <f t="shared" si="12"/>
        <v>0.24043925006912995</v>
      </c>
      <c r="BM59">
        <f t="shared" si="13"/>
        <v>0.51459547665994831</v>
      </c>
      <c r="BN59">
        <f t="shared" si="14"/>
        <v>2.3806218738606718E-2</v>
      </c>
      <c r="BO59">
        <f t="shared" si="15"/>
        <v>0.37815600300085422</v>
      </c>
      <c r="BP59">
        <f t="shared" si="16"/>
        <v>0</v>
      </c>
      <c r="BQ59">
        <f t="shared" si="17"/>
        <v>0</v>
      </c>
      <c r="BR59">
        <f t="shared" si="18"/>
        <v>0</v>
      </c>
      <c r="BS59">
        <f t="shared" si="19"/>
        <v>0</v>
      </c>
      <c r="BT59">
        <f t="shared" si="20"/>
        <v>3.1623805400578159E-2</v>
      </c>
      <c r="BU59">
        <f t="shared" si="21"/>
        <v>-0.32241520081894659</v>
      </c>
      <c r="BV59">
        <f t="shared" si="22"/>
        <v>1.477628571961077E-2</v>
      </c>
      <c r="BW59">
        <f t="shared" si="23"/>
        <v>-0.25210400200056948</v>
      </c>
      <c r="BX59">
        <f t="shared" si="24"/>
        <v>0</v>
      </c>
      <c r="BY59">
        <f t="shared" si="25"/>
        <v>0</v>
      </c>
      <c r="BZ59">
        <f t="shared" si="26"/>
        <v>0</v>
      </c>
      <c r="CA59">
        <f t="shared" si="27"/>
        <v>0</v>
      </c>
    </row>
    <row r="60" spans="1:79" x14ac:dyDescent="0.2">
      <c r="A60" t="s">
        <v>71</v>
      </c>
      <c r="B60" t="s">
        <v>60</v>
      </c>
      <c r="C60">
        <v>-2219.1427210618899</v>
      </c>
      <c r="D60">
        <v>8</v>
      </c>
      <c r="E60">
        <v>4454.2854421237898</v>
      </c>
      <c r="F60">
        <f t="shared" si="32"/>
        <v>8.6499661938796635</v>
      </c>
      <c r="G60">
        <v>9.6794966721402906E-3</v>
      </c>
      <c r="H60">
        <v>0.51973785805846995</v>
      </c>
      <c r="I60">
        <v>0.80532391718243201</v>
      </c>
      <c r="J60">
        <v>8.1797517683657395E-2</v>
      </c>
      <c r="K60">
        <v>4.9137758625042001E-2</v>
      </c>
      <c r="L60">
        <v>0</v>
      </c>
      <c r="M60">
        <v>0</v>
      </c>
      <c r="N60">
        <v>0</v>
      </c>
      <c r="O60">
        <v>0</v>
      </c>
      <c r="P60">
        <v>0.94961981479100399</v>
      </c>
      <c r="Q60">
        <v>0.94961981479100399</v>
      </c>
      <c r="R60">
        <v>0.94961981479100399</v>
      </c>
      <c r="S60">
        <v>0.94961981479100399</v>
      </c>
      <c r="T60">
        <v>0</v>
      </c>
      <c r="U60">
        <v>0</v>
      </c>
      <c r="V60">
        <v>0</v>
      </c>
      <c r="W60">
        <v>0</v>
      </c>
      <c r="X60">
        <v>1.10375016135881E-2</v>
      </c>
      <c r="Y60">
        <v>0.19248552257151999</v>
      </c>
      <c r="Z60">
        <v>1.10375016135881E-2</v>
      </c>
      <c r="AA60">
        <v>0.19248552257151999</v>
      </c>
      <c r="AB60">
        <v>1.49554167170675E-2</v>
      </c>
      <c r="AC60">
        <v>1.49554167170675E-2</v>
      </c>
      <c r="AD60">
        <v>1.49554167170675E-2</v>
      </c>
      <c r="AE60">
        <v>1.49554167170675E-2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f t="shared" si="4"/>
        <v>0.26658420996515414</v>
      </c>
      <c r="BE60">
        <f t="shared" si="5"/>
        <v>0.41306715856740583</v>
      </c>
      <c r="BF60">
        <f t="shared" si="6"/>
        <v>4.1955624918813182E-2</v>
      </c>
      <c r="BG60">
        <f t="shared" si="7"/>
        <v>2.5203764473592759E-2</v>
      </c>
      <c r="BH60">
        <f t="shared" si="8"/>
        <v>0</v>
      </c>
      <c r="BI60">
        <f t="shared" si="9"/>
        <v>0</v>
      </c>
      <c r="BJ60">
        <f t="shared" si="10"/>
        <v>0</v>
      </c>
      <c r="BK60">
        <f t="shared" si="11"/>
        <v>0</v>
      </c>
      <c r="BL60">
        <f t="shared" si="12"/>
        <v>0.25315364809331581</v>
      </c>
      <c r="BM60">
        <f t="shared" si="13"/>
        <v>0.39225675861502624</v>
      </c>
      <c r="BN60">
        <f t="shared" si="14"/>
        <v>3.9841892764844213E-2</v>
      </c>
      <c r="BO60">
        <f t="shared" si="15"/>
        <v>2.3933994151449242E-2</v>
      </c>
      <c r="BP60">
        <f t="shared" si="16"/>
        <v>0</v>
      </c>
      <c r="BQ60">
        <f t="shared" si="17"/>
        <v>0</v>
      </c>
      <c r="BR60">
        <f t="shared" si="18"/>
        <v>0</v>
      </c>
      <c r="BS60">
        <f t="shared" si="19"/>
        <v>0</v>
      </c>
      <c r="BT60">
        <f t="shared" si="20"/>
        <v>1.3430561871838331E-2</v>
      </c>
      <c r="BU60">
        <f t="shared" si="21"/>
        <v>2.0810399952379599E-2</v>
      </c>
      <c r="BV60">
        <f t="shared" si="22"/>
        <v>2.1137321539689696E-3</v>
      </c>
      <c r="BW60">
        <f t="shared" si="23"/>
        <v>1.2697703221435166E-3</v>
      </c>
      <c r="BX60">
        <f t="shared" si="24"/>
        <v>0</v>
      </c>
      <c r="BY60">
        <f t="shared" si="25"/>
        <v>0</v>
      </c>
      <c r="BZ60">
        <f t="shared" si="26"/>
        <v>0</v>
      </c>
      <c r="CA60">
        <f t="shared" si="27"/>
        <v>0</v>
      </c>
    </row>
    <row r="61" spans="1:79" x14ac:dyDescent="0.2">
      <c r="A61" t="s">
        <v>71</v>
      </c>
      <c r="B61" t="s">
        <v>61</v>
      </c>
      <c r="C61">
        <v>-2258.6986629756698</v>
      </c>
      <c r="D61">
        <v>6</v>
      </c>
      <c r="E61">
        <v>4529.3973259513496</v>
      </c>
      <c r="F61">
        <f t="shared" si="32"/>
        <v>83.761850021439386</v>
      </c>
      <c r="G61" s="1">
        <v>4.7371205744847904E-19</v>
      </c>
      <c r="H61">
        <v>0.53568965324379303</v>
      </c>
      <c r="I61">
        <v>1.0701526064113001</v>
      </c>
      <c r="J61">
        <v>7.4288634763217301E-2</v>
      </c>
      <c r="K61">
        <v>1.11490504497161</v>
      </c>
      <c r="L61">
        <v>0</v>
      </c>
      <c r="M61">
        <v>0</v>
      </c>
      <c r="N61">
        <v>0</v>
      </c>
      <c r="O61">
        <v>0</v>
      </c>
      <c r="P61">
        <v>0.98691990523335904</v>
      </c>
      <c r="Q61">
        <v>0.98691990523335904</v>
      </c>
      <c r="R61">
        <v>0.98691990523335904</v>
      </c>
      <c r="S61">
        <v>0.98691990523335904</v>
      </c>
      <c r="T61">
        <v>0</v>
      </c>
      <c r="U61">
        <v>0</v>
      </c>
      <c r="V61">
        <v>0</v>
      </c>
      <c r="W61">
        <v>0</v>
      </c>
      <c r="X61">
        <v>9.3206934651384396E-3</v>
      </c>
      <c r="Y61">
        <v>9.3206934651384396E-3</v>
      </c>
      <c r="Z61">
        <v>9.3206934651384396E-3</v>
      </c>
      <c r="AA61">
        <v>9.3206934651384396E-3</v>
      </c>
      <c r="AB61">
        <v>9.3206934651384396E-3</v>
      </c>
      <c r="AC61">
        <v>9.3206934651384396E-3</v>
      </c>
      <c r="AD61">
        <v>9.3206934651384396E-3</v>
      </c>
      <c r="AE61">
        <v>9.3206934651384396E-3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f t="shared" si="4"/>
        <v>0.26960807621527028</v>
      </c>
      <c r="BE61">
        <f t="shared" si="5"/>
        <v>0.5385987646470396</v>
      </c>
      <c r="BF61">
        <f t="shared" si="6"/>
        <v>3.7388842181080406E-2</v>
      </c>
      <c r="BG61">
        <f t="shared" si="7"/>
        <v>0.56112228884267334</v>
      </c>
      <c r="BH61">
        <f t="shared" si="8"/>
        <v>0</v>
      </c>
      <c r="BI61">
        <f t="shared" si="9"/>
        <v>0</v>
      </c>
      <c r="BJ61">
        <f t="shared" si="10"/>
        <v>0</v>
      </c>
      <c r="BK61">
        <f t="shared" si="11"/>
        <v>0</v>
      </c>
      <c r="BL61">
        <f t="shared" si="12"/>
        <v>0.26608157702852275</v>
      </c>
      <c r="BM61">
        <f t="shared" si="13"/>
        <v>0.53155384176426057</v>
      </c>
      <c r="BN61">
        <f t="shared" si="14"/>
        <v>3.6899792582136888E-2</v>
      </c>
      <c r="BO61">
        <f t="shared" si="15"/>
        <v>0.55378275612893668</v>
      </c>
      <c r="BP61">
        <f t="shared" si="16"/>
        <v>0</v>
      </c>
      <c r="BQ61">
        <f t="shared" si="17"/>
        <v>0</v>
      </c>
      <c r="BR61">
        <f t="shared" si="18"/>
        <v>0</v>
      </c>
      <c r="BS61">
        <f t="shared" si="19"/>
        <v>0</v>
      </c>
      <c r="BT61">
        <f t="shared" si="20"/>
        <v>3.5264991867475226E-3</v>
      </c>
      <c r="BU61">
        <f t="shared" si="21"/>
        <v>7.0449228827790256E-3</v>
      </c>
      <c r="BV61">
        <f t="shared" si="22"/>
        <v>4.8904959894351813E-4</v>
      </c>
      <c r="BW61">
        <f t="shared" si="23"/>
        <v>7.3395327137366628E-3</v>
      </c>
      <c r="BX61">
        <f t="shared" si="24"/>
        <v>0</v>
      </c>
      <c r="BY61">
        <f t="shared" si="25"/>
        <v>0</v>
      </c>
      <c r="BZ61">
        <f t="shared" si="26"/>
        <v>0</v>
      </c>
      <c r="CA61">
        <f t="shared" si="27"/>
        <v>0</v>
      </c>
    </row>
    <row r="62" spans="1:79" x14ac:dyDescent="0.2">
      <c r="A62" t="s">
        <v>71</v>
      </c>
      <c r="B62" t="s">
        <v>62</v>
      </c>
      <c r="C62">
        <v>-2211.6396655931699</v>
      </c>
      <c r="D62">
        <v>17</v>
      </c>
      <c r="E62">
        <v>4457.2793311863497</v>
      </c>
      <c r="F62">
        <f t="shared" si="32"/>
        <v>11.643855256439565</v>
      </c>
      <c r="G62">
        <v>2.1663968982407701E-3</v>
      </c>
      <c r="H62">
        <v>0.66929526343982204</v>
      </c>
      <c r="I62">
        <v>0.66929526343982204</v>
      </c>
      <c r="J62">
        <v>0.194336814476926</v>
      </c>
      <c r="K62">
        <v>0.194336814476926</v>
      </c>
      <c r="L62">
        <v>2.19787587439556E-2</v>
      </c>
      <c r="M62">
        <v>2.19787587439556E-2</v>
      </c>
      <c r="N62">
        <v>9.9132668067973995E-2</v>
      </c>
      <c r="O62">
        <v>9.9132668067973995E-2</v>
      </c>
      <c r="P62">
        <v>0.94768180656902701</v>
      </c>
      <c r="Q62">
        <v>0.94768180656902701</v>
      </c>
      <c r="R62">
        <v>0.82444491046158297</v>
      </c>
      <c r="S62">
        <v>0.82444491046158297</v>
      </c>
      <c r="T62">
        <v>3</v>
      </c>
      <c r="U62">
        <v>3</v>
      </c>
      <c r="V62">
        <v>1.3448074415316</v>
      </c>
      <c r="W62">
        <v>1.3448074415316</v>
      </c>
      <c r="X62">
        <v>1.09927487286062E-2</v>
      </c>
      <c r="Y62">
        <v>0.177002499360289</v>
      </c>
      <c r="Z62">
        <v>2.2396597211754E-2</v>
      </c>
      <c r="AA62">
        <v>1.4288041730736301</v>
      </c>
      <c r="AB62">
        <v>5.3823654239184499E-3</v>
      </c>
      <c r="AC62">
        <v>5.3823654239184499E-3</v>
      </c>
      <c r="AD62">
        <v>5.3823654239184499E-3</v>
      </c>
      <c r="AE62">
        <v>5.3823654239184499E-3</v>
      </c>
      <c r="AF62" s="1">
        <v>6.0848128456950901E-6</v>
      </c>
      <c r="AG62">
        <v>78.009137713925497</v>
      </c>
      <c r="AH62">
        <v>8.5613310493092606E-2</v>
      </c>
      <c r="AI62">
        <v>0.27022913804316101</v>
      </c>
      <c r="AJ62">
        <v>5.3823654239184499E-3</v>
      </c>
      <c r="AK62">
        <v>5.3823654239184499E-3</v>
      </c>
      <c r="AL62">
        <v>5.3823654239184499E-3</v>
      </c>
      <c r="AM62">
        <v>5.3823654239184499E-3</v>
      </c>
      <c r="AN62">
        <v>5.3823654239184499E-3</v>
      </c>
      <c r="AO62">
        <v>5.3823654239184499E-3</v>
      </c>
      <c r="AP62">
        <v>5.3823654239184499E-3</v>
      </c>
      <c r="AQ62">
        <v>5.3823654239184499E-3</v>
      </c>
      <c r="AR62">
        <v>5.3823654239184499E-3</v>
      </c>
      <c r="AS62">
        <v>5.3823654239184499E-3</v>
      </c>
      <c r="AT62">
        <v>5.3823654239184499E-3</v>
      </c>
      <c r="AU62">
        <v>5.3823654239184499E-3</v>
      </c>
      <c r="AV62">
        <v>5.3823654239184499E-3</v>
      </c>
      <c r="AW62">
        <v>5.3823654239184499E-3</v>
      </c>
      <c r="AX62">
        <v>5.3823654239184499E-3</v>
      </c>
      <c r="AY62">
        <v>5.3823654239184499E-3</v>
      </c>
      <c r="AZ62">
        <v>5.3823654239184499E-3</v>
      </c>
      <c r="BA62">
        <v>5.3823654239184499E-3</v>
      </c>
      <c r="BB62">
        <v>5.3823654239184499E-3</v>
      </c>
      <c r="BC62">
        <v>5.3823654239184499E-3</v>
      </c>
      <c r="BD62">
        <f t="shared" si="4"/>
        <v>0.34363686161798207</v>
      </c>
      <c r="BE62">
        <f t="shared" si="5"/>
        <v>0.34363686161798207</v>
      </c>
      <c r="BF62">
        <f t="shared" si="6"/>
        <v>0.10651832421060001</v>
      </c>
      <c r="BG62">
        <f t="shared" si="7"/>
        <v>0.10651832421060001</v>
      </c>
      <c r="BH62">
        <f t="shared" si="8"/>
        <v>5.4946896859888999E-3</v>
      </c>
      <c r="BI62">
        <f t="shared" si="9"/>
        <v>5.4946896859888999E-3</v>
      </c>
      <c r="BJ62">
        <f t="shared" si="10"/>
        <v>4.2277530475262282E-2</v>
      </c>
      <c r="BK62">
        <f t="shared" si="11"/>
        <v>4.2277530475262282E-2</v>
      </c>
      <c r="BL62">
        <f t="shared" si="12"/>
        <v>0.32565840182184003</v>
      </c>
      <c r="BM62">
        <f t="shared" si="13"/>
        <v>0.32565840182184003</v>
      </c>
      <c r="BN62">
        <f t="shared" si="14"/>
        <v>8.7818490266325988E-2</v>
      </c>
      <c r="BO62">
        <f t="shared" si="15"/>
        <v>8.7818490266325988E-2</v>
      </c>
      <c r="BP62">
        <f t="shared" si="16"/>
        <v>1.6484069057966698E-2</v>
      </c>
      <c r="BQ62">
        <f t="shared" si="17"/>
        <v>1.6484069057966698E-2</v>
      </c>
      <c r="BR62">
        <f t="shared" si="18"/>
        <v>5.6855137592711713E-2</v>
      </c>
      <c r="BS62">
        <f t="shared" si="19"/>
        <v>5.6855137592711713E-2</v>
      </c>
      <c r="BT62">
        <f t="shared" si="20"/>
        <v>1.7978459796142043E-2</v>
      </c>
      <c r="BU62">
        <f t="shared" si="21"/>
        <v>1.7978459796142043E-2</v>
      </c>
      <c r="BV62">
        <f t="shared" si="22"/>
        <v>1.8699833944274019E-2</v>
      </c>
      <c r="BW62">
        <f t="shared" si="23"/>
        <v>1.8699833944274019E-2</v>
      </c>
      <c r="BX62">
        <f t="shared" si="24"/>
        <v>-1.0989379371977798E-2</v>
      </c>
      <c r="BY62">
        <f t="shared" si="25"/>
        <v>-1.0989379371977798E-2</v>
      </c>
      <c r="BZ62">
        <f t="shared" si="26"/>
        <v>-1.4577607117449431E-2</v>
      </c>
      <c r="CA62">
        <f t="shared" si="27"/>
        <v>-1.4577607117449431E-2</v>
      </c>
    </row>
    <row r="63" spans="1:79" x14ac:dyDescent="0.2">
      <c r="A63" t="s">
        <v>71</v>
      </c>
      <c r="B63" t="s">
        <v>63</v>
      </c>
      <c r="C63">
        <v>-2214.0882967906</v>
      </c>
      <c r="D63">
        <v>14</v>
      </c>
      <c r="E63">
        <v>4456.1765935812</v>
      </c>
      <c r="F63">
        <f t="shared" si="32"/>
        <v>10.541117651289824</v>
      </c>
      <c r="G63">
        <v>3.7600572169108099E-3</v>
      </c>
      <c r="H63">
        <v>1.1615847472904299E-2</v>
      </c>
      <c r="I63">
        <v>1.1615847472904299E-2</v>
      </c>
      <c r="J63">
        <v>0.584680475808113</v>
      </c>
      <c r="K63">
        <v>0.584680475808113</v>
      </c>
      <c r="L63">
        <v>0.12008242234729501</v>
      </c>
      <c r="M63">
        <v>0.12008242234729501</v>
      </c>
      <c r="N63">
        <v>0.217313235461882</v>
      </c>
      <c r="O63">
        <v>0.217313235461882</v>
      </c>
      <c r="P63">
        <v>0.87720428555346197</v>
      </c>
      <c r="Q63">
        <v>0.87720428555346197</v>
      </c>
      <c r="R63">
        <v>0.87720428555346197</v>
      </c>
      <c r="S63">
        <v>0.87720428555346197</v>
      </c>
      <c r="T63">
        <v>0.87720428555346197</v>
      </c>
      <c r="U63">
        <v>0.87720428555346197</v>
      </c>
      <c r="V63">
        <v>0.87720428555346197</v>
      </c>
      <c r="W63">
        <v>0.87720428555346197</v>
      </c>
      <c r="X63">
        <v>5.3082226641240696E-3</v>
      </c>
      <c r="Y63">
        <v>5.9199404393686698E-2</v>
      </c>
      <c r="Z63">
        <v>1.07577623088108E-2</v>
      </c>
      <c r="AA63">
        <v>0.180775311249981</v>
      </c>
      <c r="AB63">
        <v>3.2685506118984198E-3</v>
      </c>
      <c r="AC63">
        <v>3.2685506118984198E-3</v>
      </c>
      <c r="AD63">
        <v>3.2685506118984198E-3</v>
      </c>
      <c r="AE63">
        <v>3.2685506118984198E-3</v>
      </c>
      <c r="AF63">
        <v>2.9444176398555798E-2</v>
      </c>
      <c r="AG63">
        <v>0.36701634931471799</v>
      </c>
      <c r="AH63">
        <v>3.0439720137142901E-2</v>
      </c>
      <c r="AI63">
        <v>1.2881990072781599</v>
      </c>
      <c r="AJ63">
        <v>3.2685506118984198E-3</v>
      </c>
      <c r="AK63">
        <v>3.2685506118984198E-3</v>
      </c>
      <c r="AL63">
        <v>3.2685506118984198E-3</v>
      </c>
      <c r="AM63">
        <v>3.2685506118984198E-3</v>
      </c>
      <c r="AN63">
        <v>3.2685506118984198E-3</v>
      </c>
      <c r="AO63">
        <v>3.2685506118984198E-3</v>
      </c>
      <c r="AP63">
        <v>3.2685506118984198E-3</v>
      </c>
      <c r="AQ63">
        <v>3.2685506118984198E-3</v>
      </c>
      <c r="AR63">
        <v>3.2685506118984198E-3</v>
      </c>
      <c r="AS63">
        <v>3.2685506118984198E-3</v>
      </c>
      <c r="AT63">
        <v>3.2685506118984198E-3</v>
      </c>
      <c r="AU63">
        <v>3.2685506118984198E-3</v>
      </c>
      <c r="AV63">
        <v>3.2685506118984198E-3</v>
      </c>
      <c r="AW63">
        <v>3.2685506118984198E-3</v>
      </c>
      <c r="AX63">
        <v>3.2685506118984198E-3</v>
      </c>
      <c r="AY63">
        <v>3.2685506118984198E-3</v>
      </c>
      <c r="AZ63">
        <v>3.2685506118984198E-3</v>
      </c>
      <c r="BA63">
        <v>3.2685506118984198E-3</v>
      </c>
      <c r="BB63">
        <v>3.2685506118984198E-3</v>
      </c>
      <c r="BC63">
        <v>3.2685506118984198E-3</v>
      </c>
      <c r="BD63">
        <f t="shared" si="4"/>
        <v>6.1878441053524243E-3</v>
      </c>
      <c r="BE63">
        <f t="shared" si="5"/>
        <v>6.1878441053524243E-3</v>
      </c>
      <c r="BF63">
        <f t="shared" si="6"/>
        <v>0.31146342478955602</v>
      </c>
      <c r="BG63">
        <f t="shared" si="7"/>
        <v>0.31146342478955602</v>
      </c>
      <c r="BH63">
        <f t="shared" si="8"/>
        <v>6.396875570305377E-2</v>
      </c>
      <c r="BI63">
        <f t="shared" si="9"/>
        <v>6.396875570305377E-2</v>
      </c>
      <c r="BJ63">
        <f t="shared" si="10"/>
        <v>0.11576429754304063</v>
      </c>
      <c r="BK63">
        <f t="shared" si="11"/>
        <v>0.11576429754304063</v>
      </c>
      <c r="BL63">
        <f t="shared" si="12"/>
        <v>5.4280033675518742E-3</v>
      </c>
      <c r="BM63">
        <f t="shared" si="13"/>
        <v>5.4280033675518742E-3</v>
      </c>
      <c r="BN63">
        <f t="shared" si="14"/>
        <v>0.27321705101855692</v>
      </c>
      <c r="BO63">
        <f t="shared" si="15"/>
        <v>0.27321705101855692</v>
      </c>
      <c r="BP63">
        <f t="shared" si="16"/>
        <v>5.6113666644241229E-2</v>
      </c>
      <c r="BQ63">
        <f t="shared" si="17"/>
        <v>5.6113666644241229E-2</v>
      </c>
      <c r="BR63">
        <f t="shared" si="18"/>
        <v>0.10154893791884136</v>
      </c>
      <c r="BS63">
        <f t="shared" si="19"/>
        <v>0.10154893791884136</v>
      </c>
      <c r="BT63">
        <f t="shared" si="20"/>
        <v>7.5984073780055016E-4</v>
      </c>
      <c r="BU63">
        <f t="shared" si="21"/>
        <v>7.5984073780055016E-4</v>
      </c>
      <c r="BV63">
        <f t="shared" si="22"/>
        <v>3.8246373770999098E-2</v>
      </c>
      <c r="BW63">
        <f t="shared" si="23"/>
        <v>3.8246373770999098E-2</v>
      </c>
      <c r="BX63">
        <f t="shared" si="24"/>
        <v>7.8550890588125408E-3</v>
      </c>
      <c r="BY63">
        <f t="shared" si="25"/>
        <v>7.8550890588125408E-3</v>
      </c>
      <c r="BZ63">
        <f t="shared" si="26"/>
        <v>1.4215359624199272E-2</v>
      </c>
      <c r="CA63">
        <f t="shared" si="27"/>
        <v>1.4215359624199272E-2</v>
      </c>
    </row>
    <row r="64" spans="1:79" x14ac:dyDescent="0.2">
      <c r="A64" t="s">
        <v>71</v>
      </c>
      <c r="B64" t="s">
        <v>64</v>
      </c>
      <c r="C64">
        <v>-2212.8906049549801</v>
      </c>
      <c r="D64">
        <v>11</v>
      </c>
      <c r="E64">
        <v>4447.7812099099701</v>
      </c>
      <c r="F64">
        <f t="shared" si="32"/>
        <v>2.1457339800599584</v>
      </c>
      <c r="G64">
        <v>0.25016632838197</v>
      </c>
      <c r="H64">
        <v>2.17644999872251E-2</v>
      </c>
      <c r="I64">
        <v>2.17644999872251E-2</v>
      </c>
      <c r="J64">
        <v>0.16107510757605001</v>
      </c>
      <c r="K64">
        <v>0.16107510757605001</v>
      </c>
      <c r="L64">
        <v>0.17206897290335901</v>
      </c>
      <c r="M64">
        <v>0.17206897290335901</v>
      </c>
      <c r="N64">
        <v>0.66052293802445505</v>
      </c>
      <c r="O64">
        <v>0.66052293802445505</v>
      </c>
      <c r="P64">
        <v>1.8167905152552599</v>
      </c>
      <c r="Q64">
        <v>1.8167905152552599</v>
      </c>
      <c r="R64">
        <v>3</v>
      </c>
      <c r="S64">
        <v>3</v>
      </c>
      <c r="T64">
        <v>0.78046283040392295</v>
      </c>
      <c r="U64">
        <v>0.78046283040392295</v>
      </c>
      <c r="V64">
        <v>0.94106991461044298</v>
      </c>
      <c r="W64">
        <v>0.94106991461044298</v>
      </c>
      <c r="X64">
        <v>1.1219233869789499E-2</v>
      </c>
      <c r="Y64">
        <v>0.20425274568427501</v>
      </c>
      <c r="Z64">
        <v>1.1219233869789499E-2</v>
      </c>
      <c r="AA64">
        <v>0.20425274568427501</v>
      </c>
      <c r="AB64">
        <v>6.5646355640207798E-3</v>
      </c>
      <c r="AC64">
        <v>6.5646355640207798E-3</v>
      </c>
      <c r="AD64">
        <v>6.5646355640207798E-3</v>
      </c>
      <c r="AE64">
        <v>6.5646355640207798E-3</v>
      </c>
      <c r="AF64">
        <v>1.1219233869789499E-2</v>
      </c>
      <c r="AG64">
        <v>0.20425274568427501</v>
      </c>
      <c r="AH64">
        <v>1.1219233869789499E-2</v>
      </c>
      <c r="AI64">
        <v>0.20425274568427501</v>
      </c>
      <c r="AJ64">
        <v>6.5646355640207798E-3</v>
      </c>
      <c r="AK64">
        <v>6.5646355640207798E-3</v>
      </c>
      <c r="AL64">
        <v>6.5646355640207798E-3</v>
      </c>
      <c r="AM64">
        <v>6.5646355640207798E-3</v>
      </c>
      <c r="AN64">
        <v>6.5646355640207798E-3</v>
      </c>
      <c r="AO64">
        <v>6.5646355640207798E-3</v>
      </c>
      <c r="AP64">
        <v>6.5646355640207798E-3</v>
      </c>
      <c r="AQ64">
        <v>6.5646355640207798E-3</v>
      </c>
      <c r="AR64">
        <v>6.5646355640207798E-3</v>
      </c>
      <c r="AS64">
        <v>6.5646355640207798E-3</v>
      </c>
      <c r="AT64">
        <v>6.5646355640207798E-3</v>
      </c>
      <c r="AU64">
        <v>6.5646355640207798E-3</v>
      </c>
      <c r="AV64">
        <v>6.5646355640207798E-3</v>
      </c>
      <c r="AW64">
        <v>6.5646355640207798E-3</v>
      </c>
      <c r="AX64">
        <v>6.5646355640207798E-3</v>
      </c>
      <c r="AY64">
        <v>6.5646355640207798E-3</v>
      </c>
      <c r="AZ64">
        <v>6.5646355640207798E-3</v>
      </c>
      <c r="BA64">
        <v>6.5646355640207798E-3</v>
      </c>
      <c r="BB64">
        <v>6.5646355640207798E-3</v>
      </c>
      <c r="BC64">
        <v>6.5646355640207798E-3</v>
      </c>
      <c r="BD64">
        <f t="shared" si="4"/>
        <v>7.7267016731816787E-3</v>
      </c>
      <c r="BE64">
        <f t="shared" si="5"/>
        <v>7.7267016731816787E-3</v>
      </c>
      <c r="BF64">
        <f t="shared" si="6"/>
        <v>4.0268776894012502E-2</v>
      </c>
      <c r="BG64">
        <f t="shared" si="7"/>
        <v>4.0268776894012502E-2</v>
      </c>
      <c r="BH64">
        <f t="shared" si="8"/>
        <v>9.6642833517800966E-2</v>
      </c>
      <c r="BI64">
        <f t="shared" si="9"/>
        <v>9.6642833517800966E-2</v>
      </c>
      <c r="BJ64">
        <f t="shared" si="10"/>
        <v>0.3402880715695481</v>
      </c>
      <c r="BK64">
        <f t="shared" si="11"/>
        <v>0.3402880715695481</v>
      </c>
      <c r="BL64">
        <f t="shared" si="12"/>
        <v>1.4037798314043422E-2</v>
      </c>
      <c r="BM64">
        <f t="shared" si="13"/>
        <v>1.4037798314043422E-2</v>
      </c>
      <c r="BN64">
        <f t="shared" si="14"/>
        <v>0.1208063306820375</v>
      </c>
      <c r="BO64">
        <f t="shared" si="15"/>
        <v>0.1208063306820375</v>
      </c>
      <c r="BP64">
        <f t="shared" si="16"/>
        <v>7.5426139385558047E-2</v>
      </c>
      <c r="BQ64">
        <f t="shared" si="17"/>
        <v>7.5426139385558047E-2</v>
      </c>
      <c r="BR64">
        <f t="shared" si="18"/>
        <v>0.32023486645490695</v>
      </c>
      <c r="BS64">
        <f t="shared" si="19"/>
        <v>0.32023486645490695</v>
      </c>
      <c r="BT64">
        <f t="shared" si="20"/>
        <v>-6.3110966408617434E-3</v>
      </c>
      <c r="BU64">
        <f t="shared" si="21"/>
        <v>-6.3110966408617434E-3</v>
      </c>
      <c r="BV64">
        <f t="shared" si="22"/>
        <v>-8.053755378802499E-2</v>
      </c>
      <c r="BW64">
        <f t="shared" si="23"/>
        <v>-8.053755378802499E-2</v>
      </c>
      <c r="BX64">
        <f t="shared" si="24"/>
        <v>2.1216694132242919E-2</v>
      </c>
      <c r="BY64">
        <f t="shared" si="25"/>
        <v>2.1216694132242919E-2</v>
      </c>
      <c r="BZ64">
        <f t="shared" si="26"/>
        <v>2.0053205114641148E-2</v>
      </c>
      <c r="CA64">
        <f t="shared" si="27"/>
        <v>2.0053205114641148E-2</v>
      </c>
    </row>
    <row r="65" spans="1:79" x14ac:dyDescent="0.2">
      <c r="A65" t="s">
        <v>71</v>
      </c>
      <c r="B65" t="s">
        <v>65</v>
      </c>
      <c r="C65">
        <v>-2245.5736758940202</v>
      </c>
      <c r="D65">
        <v>9</v>
      </c>
      <c r="E65">
        <v>4509.1473517880404</v>
      </c>
      <c r="F65">
        <f t="shared" si="32"/>
        <v>63.511875858130225</v>
      </c>
      <c r="G65" s="1">
        <v>1.1823347603444401E-14</v>
      </c>
      <c r="H65">
        <v>0.63384880130099397</v>
      </c>
      <c r="I65">
        <v>0.63384880130099397</v>
      </c>
      <c r="J65">
        <v>0.105682715196314</v>
      </c>
      <c r="K65">
        <v>0.105682715196314</v>
      </c>
      <c r="L65">
        <v>1.31308958312715E-2</v>
      </c>
      <c r="M65">
        <v>1.31308958312715E-2</v>
      </c>
      <c r="N65">
        <v>0.21185268955695</v>
      </c>
      <c r="O65">
        <v>0.21185268955695</v>
      </c>
      <c r="P65">
        <v>0.92189226184236195</v>
      </c>
      <c r="Q65">
        <v>0.92189226184236195</v>
      </c>
      <c r="R65">
        <v>0.83561282058758801</v>
      </c>
      <c r="S65">
        <v>0.83561282058758801</v>
      </c>
      <c r="T65">
        <v>2.6694595694900101</v>
      </c>
      <c r="U65">
        <v>2.6694595694900101</v>
      </c>
      <c r="V65">
        <v>0.86090791810847</v>
      </c>
      <c r="W65">
        <v>0.86090791810847</v>
      </c>
      <c r="X65">
        <v>2.9117560885919599E-3</v>
      </c>
      <c r="Y65">
        <v>2.9117560885919599E-3</v>
      </c>
      <c r="Z65">
        <v>2.9117560885919599E-3</v>
      </c>
      <c r="AA65">
        <v>2.9117560885919599E-3</v>
      </c>
      <c r="AB65">
        <v>2.9117560885919599E-3</v>
      </c>
      <c r="AC65">
        <v>2.9117560885919599E-3</v>
      </c>
      <c r="AD65">
        <v>2.9117560885919599E-3</v>
      </c>
      <c r="AE65">
        <v>2.9117560885919599E-3</v>
      </c>
      <c r="AF65">
        <v>2.9117560885919599E-3</v>
      </c>
      <c r="AG65">
        <v>2.9117560885919599E-3</v>
      </c>
      <c r="AH65">
        <v>2.9117560885919599E-3</v>
      </c>
      <c r="AI65">
        <v>2.9117560885919599E-3</v>
      </c>
      <c r="AJ65">
        <v>2.9117560885919599E-3</v>
      </c>
      <c r="AK65">
        <v>2.9117560885919599E-3</v>
      </c>
      <c r="AL65">
        <v>2.9117560885919599E-3</v>
      </c>
      <c r="AM65">
        <v>2.9117560885919599E-3</v>
      </c>
      <c r="AN65">
        <v>2.9117560885919599E-3</v>
      </c>
      <c r="AO65">
        <v>2.9117560885919599E-3</v>
      </c>
      <c r="AP65">
        <v>2.9117560885919599E-3</v>
      </c>
      <c r="AQ65">
        <v>2.9117560885919599E-3</v>
      </c>
      <c r="AR65">
        <v>2.9117560885919599E-3</v>
      </c>
      <c r="AS65">
        <v>2.9117560885919599E-3</v>
      </c>
      <c r="AT65">
        <v>2.9117560885919599E-3</v>
      </c>
      <c r="AU65">
        <v>2.9117560885919599E-3</v>
      </c>
      <c r="AV65">
        <v>2.9117560885919599E-3</v>
      </c>
      <c r="AW65">
        <v>2.9117560885919599E-3</v>
      </c>
      <c r="AX65">
        <v>2.9117560885919599E-3</v>
      </c>
      <c r="AY65">
        <v>2.9117560885919599E-3</v>
      </c>
      <c r="AZ65">
        <v>2.9117560885919599E-3</v>
      </c>
      <c r="BA65">
        <v>2.9117560885919599E-3</v>
      </c>
      <c r="BB65">
        <v>2.9117560885919599E-3</v>
      </c>
      <c r="BC65">
        <v>2.9117560885919599E-3</v>
      </c>
      <c r="BD65">
        <f t="shared" si="4"/>
        <v>0.32980454413889704</v>
      </c>
      <c r="BE65">
        <f t="shared" si="5"/>
        <v>0.32980454413889704</v>
      </c>
      <c r="BF65">
        <f t="shared" si="6"/>
        <v>5.7573532942793729E-2</v>
      </c>
      <c r="BG65">
        <f t="shared" si="7"/>
        <v>5.7573532942793729E-2</v>
      </c>
      <c r="BH65">
        <f t="shared" si="8"/>
        <v>3.5784277173808625E-3</v>
      </c>
      <c r="BI65">
        <f t="shared" si="9"/>
        <v>3.5784277173808625E-3</v>
      </c>
      <c r="BJ65">
        <f t="shared" si="10"/>
        <v>0.11384372514911367</v>
      </c>
      <c r="BK65">
        <f t="shared" si="11"/>
        <v>0.11384372514911367</v>
      </c>
      <c r="BL65">
        <f t="shared" si="12"/>
        <v>0.30404425716209688</v>
      </c>
      <c r="BM65">
        <f t="shared" si="13"/>
        <v>0.30404425716209688</v>
      </c>
      <c r="BN65">
        <f t="shared" si="14"/>
        <v>4.8109182253520281E-2</v>
      </c>
      <c r="BO65">
        <f t="shared" si="15"/>
        <v>4.8109182253520281E-2</v>
      </c>
      <c r="BP65">
        <f t="shared" si="16"/>
        <v>9.552468113890638E-3</v>
      </c>
      <c r="BQ65">
        <f t="shared" si="17"/>
        <v>9.552468113890638E-3</v>
      </c>
      <c r="BR65">
        <f t="shared" si="18"/>
        <v>9.8008964407836324E-2</v>
      </c>
      <c r="BS65">
        <f t="shared" si="19"/>
        <v>9.8008964407836324E-2</v>
      </c>
      <c r="BT65">
        <f t="shared" si="20"/>
        <v>2.5760286976800162E-2</v>
      </c>
      <c r="BU65">
        <f t="shared" si="21"/>
        <v>2.5760286976800162E-2</v>
      </c>
      <c r="BV65">
        <f t="shared" si="22"/>
        <v>9.4643506892734472E-3</v>
      </c>
      <c r="BW65">
        <f t="shared" si="23"/>
        <v>9.4643506892734472E-3</v>
      </c>
      <c r="BX65">
        <f t="shared" si="24"/>
        <v>-5.9740403965097754E-3</v>
      </c>
      <c r="BY65">
        <f t="shared" si="25"/>
        <v>-5.9740403965097754E-3</v>
      </c>
      <c r="BZ65">
        <f t="shared" si="26"/>
        <v>1.5834760741277348E-2</v>
      </c>
      <c r="CA65">
        <f t="shared" si="27"/>
        <v>1.5834760741277348E-2</v>
      </c>
    </row>
    <row r="66" spans="1:79" x14ac:dyDescent="0.2">
      <c r="A66" t="s">
        <v>71</v>
      </c>
      <c r="B66" t="s">
        <v>66</v>
      </c>
      <c r="C66">
        <v>-2214.8177379649601</v>
      </c>
      <c r="D66">
        <v>8</v>
      </c>
      <c r="E66">
        <v>4445.6354759299102</v>
      </c>
      <c r="F66">
        <f>E66-4445.63547592991</f>
        <v>0</v>
      </c>
      <c r="G66">
        <v>0.73142376684754096</v>
      </c>
      <c r="H66">
        <v>0.55646895323808598</v>
      </c>
      <c r="I66">
        <v>0.55646895323808598</v>
      </c>
      <c r="J66">
        <v>6.1614472155828897E-3</v>
      </c>
      <c r="K66">
        <v>6.1614472155828897E-3</v>
      </c>
      <c r="L66">
        <v>0.226224144017238</v>
      </c>
      <c r="M66">
        <v>0.226224144017238</v>
      </c>
      <c r="N66">
        <v>0.106294422180466</v>
      </c>
      <c r="O66">
        <v>0.106294422180466</v>
      </c>
      <c r="P66">
        <v>0.81847181524213197</v>
      </c>
      <c r="Q66">
        <v>0.81847181524213197</v>
      </c>
      <c r="R66">
        <v>0.81847181524213197</v>
      </c>
      <c r="S66">
        <v>0.81847181524213197</v>
      </c>
      <c r="T66">
        <v>0.81847181524213197</v>
      </c>
      <c r="U66">
        <v>0.81847181524213197</v>
      </c>
      <c r="V66">
        <v>0.81847181524213197</v>
      </c>
      <c r="W66">
        <v>0.81847181524213197</v>
      </c>
      <c r="X66">
        <v>1.12097555021081E-2</v>
      </c>
      <c r="Y66">
        <v>0.20405396873225001</v>
      </c>
      <c r="Z66">
        <v>1.12097555021081E-2</v>
      </c>
      <c r="AA66">
        <v>0.20405396873225001</v>
      </c>
      <c r="AB66">
        <v>2.0574010831576998E-3</v>
      </c>
      <c r="AC66">
        <v>2.0574010831576998E-3</v>
      </c>
      <c r="AD66">
        <v>2.0574010831576998E-3</v>
      </c>
      <c r="AE66">
        <v>2.0574010831576998E-3</v>
      </c>
      <c r="AF66">
        <v>1.12097555021081E-2</v>
      </c>
      <c r="AG66">
        <v>0.20405396873225001</v>
      </c>
      <c r="AH66">
        <v>1.12097555021081E-2</v>
      </c>
      <c r="AI66">
        <v>0.20405396873225001</v>
      </c>
      <c r="AJ66">
        <v>2.0574010831576998E-3</v>
      </c>
      <c r="AK66">
        <v>2.0574010831576998E-3</v>
      </c>
      <c r="AL66">
        <v>2.0574010831576998E-3</v>
      </c>
      <c r="AM66">
        <v>2.0574010831576998E-3</v>
      </c>
      <c r="AN66">
        <v>2.0574010831576998E-3</v>
      </c>
      <c r="AO66">
        <v>2.0574010831576998E-3</v>
      </c>
      <c r="AP66">
        <v>2.0574010831576998E-3</v>
      </c>
      <c r="AQ66">
        <v>2.0574010831576998E-3</v>
      </c>
      <c r="AR66">
        <v>2.0574010831576998E-3</v>
      </c>
      <c r="AS66">
        <v>2.0574010831576998E-3</v>
      </c>
      <c r="AT66">
        <v>2.0574010831576998E-3</v>
      </c>
      <c r="AU66">
        <v>2.0574010831576998E-3</v>
      </c>
      <c r="AV66">
        <v>2.0574010831576998E-3</v>
      </c>
      <c r="AW66">
        <v>2.0574010831576998E-3</v>
      </c>
      <c r="AX66">
        <v>2.0574010831576998E-3</v>
      </c>
      <c r="AY66">
        <v>2.0574010831576998E-3</v>
      </c>
      <c r="AZ66">
        <v>2.0574010831576998E-3</v>
      </c>
      <c r="BA66">
        <v>2.0574010831576998E-3</v>
      </c>
      <c r="BB66">
        <v>2.0574010831576998E-3</v>
      </c>
      <c r="BC66">
        <v>2.0574010831576998E-3</v>
      </c>
      <c r="BD66">
        <f t="shared" si="4"/>
        <v>0.30600911632165789</v>
      </c>
      <c r="BE66">
        <f t="shared" si="5"/>
        <v>0.30600911632165789</v>
      </c>
      <c r="BF66">
        <f t="shared" si="6"/>
        <v>3.3882555472890211E-3</v>
      </c>
      <c r="BG66">
        <f t="shared" si="7"/>
        <v>3.3882555472890211E-3</v>
      </c>
      <c r="BH66">
        <f t="shared" si="8"/>
        <v>0.12440343706240833</v>
      </c>
      <c r="BI66">
        <f t="shared" si="9"/>
        <v>0.12440343706240833</v>
      </c>
      <c r="BJ66">
        <f t="shared" si="10"/>
        <v>5.8452609102612213E-2</v>
      </c>
      <c r="BK66">
        <f t="shared" si="11"/>
        <v>5.8452609102612213E-2</v>
      </c>
      <c r="BL66">
        <f t="shared" si="12"/>
        <v>0.25045983691642809</v>
      </c>
      <c r="BM66">
        <f t="shared" si="13"/>
        <v>0.25045983691642809</v>
      </c>
      <c r="BN66">
        <f t="shared" si="14"/>
        <v>2.7731916682938685E-3</v>
      </c>
      <c r="BO66">
        <f t="shared" si="15"/>
        <v>2.7731916682938685E-3</v>
      </c>
      <c r="BP66">
        <f t="shared" si="16"/>
        <v>0.10182070695482967</v>
      </c>
      <c r="BQ66">
        <f t="shared" si="17"/>
        <v>0.10182070695482967</v>
      </c>
      <c r="BR66">
        <f t="shared" si="18"/>
        <v>4.784181307785379E-2</v>
      </c>
      <c r="BS66">
        <f t="shared" si="19"/>
        <v>4.784181307785379E-2</v>
      </c>
      <c r="BT66">
        <f t="shared" si="20"/>
        <v>5.5549279405229801E-2</v>
      </c>
      <c r="BU66">
        <f t="shared" si="21"/>
        <v>5.5549279405229801E-2</v>
      </c>
      <c r="BV66">
        <f t="shared" si="22"/>
        <v>6.150638789951526E-4</v>
      </c>
      <c r="BW66">
        <f t="shared" si="23"/>
        <v>6.150638789951526E-4</v>
      </c>
      <c r="BX66">
        <f t="shared" si="24"/>
        <v>2.2582730107578664E-2</v>
      </c>
      <c r="BY66">
        <f t="shared" si="25"/>
        <v>2.2582730107578664E-2</v>
      </c>
      <c r="BZ66">
        <f t="shared" si="26"/>
        <v>1.0610796024758423E-2</v>
      </c>
      <c r="CA66">
        <f t="shared" si="27"/>
        <v>1.0610796024758423E-2</v>
      </c>
    </row>
    <row r="67" spans="1:79" s="2" customFormat="1" x14ac:dyDescent="0.2">
      <c r="A67" s="2" t="s">
        <v>71</v>
      </c>
      <c r="B67" s="2" t="s">
        <v>67</v>
      </c>
      <c r="C67" s="2">
        <v>-2246.4132291513702</v>
      </c>
      <c r="D67" s="2">
        <v>6</v>
      </c>
      <c r="E67" s="2">
        <v>4504.8264583027303</v>
      </c>
      <c r="F67" s="2">
        <f>E67-4445.63547592991</f>
        <v>59.190982372820145</v>
      </c>
      <c r="G67" s="3">
        <v>1.02567685779616E-13</v>
      </c>
      <c r="H67" s="2">
        <v>6.5365219572000198E-3</v>
      </c>
      <c r="I67" s="2">
        <v>6.5365219572000198E-3</v>
      </c>
      <c r="J67" s="2">
        <v>0.55750628222084297</v>
      </c>
      <c r="K67" s="2">
        <v>0.55750628222084297</v>
      </c>
      <c r="L67" s="2">
        <v>0.107353620511613</v>
      </c>
      <c r="M67" s="2">
        <v>0.107353620511613</v>
      </c>
      <c r="N67" s="2">
        <v>0.22148318202030101</v>
      </c>
      <c r="O67" s="2">
        <v>0.22148318202030101</v>
      </c>
      <c r="P67" s="2">
        <v>0.82123106331872697</v>
      </c>
      <c r="Q67" s="2">
        <v>0.82123106331872697</v>
      </c>
      <c r="R67" s="2">
        <v>0.82123106331872697</v>
      </c>
      <c r="S67" s="2">
        <v>0.82123106331872697</v>
      </c>
      <c r="T67" s="2">
        <v>0.82123106331872697</v>
      </c>
      <c r="U67" s="2">
        <v>0.82123106331872697</v>
      </c>
      <c r="V67" s="2">
        <v>0.82123106331872697</v>
      </c>
      <c r="W67" s="2">
        <v>0.82123106331872697</v>
      </c>
      <c r="X67" s="2">
        <v>2.3980493328811399E-3</v>
      </c>
      <c r="Y67" s="2">
        <v>2.3980493328811399E-3</v>
      </c>
      <c r="Z67" s="2">
        <v>2.3980493328811399E-3</v>
      </c>
      <c r="AA67" s="2">
        <v>2.3980493328811399E-3</v>
      </c>
      <c r="AB67" s="2">
        <v>2.3980493328811399E-3</v>
      </c>
      <c r="AC67" s="2">
        <v>2.3980493328811399E-3</v>
      </c>
      <c r="AD67" s="2">
        <v>2.3980493328811399E-3</v>
      </c>
      <c r="AE67" s="2">
        <v>2.3980493328811399E-3</v>
      </c>
      <c r="AF67" s="2">
        <v>2.3980493328811399E-3</v>
      </c>
      <c r="AG67" s="2">
        <v>2.3980493328811399E-3</v>
      </c>
      <c r="AH67" s="2">
        <v>2.3980493328811399E-3</v>
      </c>
      <c r="AI67" s="2">
        <v>2.3980493328811399E-3</v>
      </c>
      <c r="AJ67" s="2">
        <v>2.3980493328811399E-3</v>
      </c>
      <c r="AK67" s="2">
        <v>2.3980493328811399E-3</v>
      </c>
      <c r="AL67" s="2">
        <v>2.3980493328811399E-3</v>
      </c>
      <c r="AM67" s="2">
        <v>2.3980493328811399E-3</v>
      </c>
      <c r="AN67" s="2">
        <v>2.3980493328811399E-3</v>
      </c>
      <c r="AO67" s="2">
        <v>2.3980493328811399E-3</v>
      </c>
      <c r="AP67" s="2">
        <v>2.3980493328811399E-3</v>
      </c>
      <c r="AQ67" s="2">
        <v>2.3980493328811399E-3</v>
      </c>
      <c r="AR67" s="2">
        <v>2.3980493328811399E-3</v>
      </c>
      <c r="AS67" s="2">
        <v>2.3980493328811399E-3</v>
      </c>
      <c r="AT67" s="2">
        <v>2.3980493328811399E-3</v>
      </c>
      <c r="AU67" s="2">
        <v>2.3980493328811399E-3</v>
      </c>
      <c r="AV67" s="2">
        <v>2.3980493328811399E-3</v>
      </c>
      <c r="AW67" s="2">
        <v>2.3980493328811399E-3</v>
      </c>
      <c r="AX67" s="2">
        <v>2.3980493328811399E-3</v>
      </c>
      <c r="AY67" s="2">
        <v>2.3980493328811399E-3</v>
      </c>
      <c r="AZ67" s="2">
        <v>2.3980493328811399E-3</v>
      </c>
      <c r="BA67" s="2">
        <v>2.3980493328811399E-3</v>
      </c>
      <c r="BB67" s="2">
        <v>2.3980493328811399E-3</v>
      </c>
      <c r="BC67" s="2">
        <v>2.3980493328811399E-3</v>
      </c>
      <c r="BD67" s="2">
        <f t="shared" si="4"/>
        <v>3.5890679051393311E-3</v>
      </c>
      <c r="BE67" s="2">
        <f t="shared" si="5"/>
        <v>3.5890679051393311E-3</v>
      </c>
      <c r="BF67" s="2">
        <f t="shared" si="6"/>
        <v>0.30611507427560047</v>
      </c>
      <c r="BG67" s="2">
        <f t="shared" si="7"/>
        <v>0.30611507427560047</v>
      </c>
      <c r="BH67" s="2">
        <f t="shared" si="8"/>
        <v>5.8945634452329476E-2</v>
      </c>
      <c r="BI67" s="2">
        <f t="shared" si="9"/>
        <v>5.8945634452329476E-2</v>
      </c>
      <c r="BJ67" s="2">
        <f t="shared" si="10"/>
        <v>0.12161179681215445</v>
      </c>
      <c r="BK67" s="2">
        <f t="shared" si="11"/>
        <v>0.12161179681215445</v>
      </c>
      <c r="BL67" s="2">
        <f t="shared" si="12"/>
        <v>2.9474540520606891E-3</v>
      </c>
      <c r="BM67" s="2">
        <f t="shared" si="13"/>
        <v>2.9474540520606891E-3</v>
      </c>
      <c r="BN67" s="2">
        <f t="shared" si="14"/>
        <v>0.25139120794524245</v>
      </c>
      <c r="BO67" s="2">
        <f t="shared" si="15"/>
        <v>0.25139120794524245</v>
      </c>
      <c r="BP67" s="2">
        <f t="shared" si="16"/>
        <v>4.8407986059283523E-2</v>
      </c>
      <c r="BQ67" s="2">
        <f t="shared" si="17"/>
        <v>4.8407986059283523E-2</v>
      </c>
      <c r="BR67" s="2">
        <f t="shared" si="18"/>
        <v>9.9871385208146563E-2</v>
      </c>
      <c r="BS67" s="2">
        <f t="shared" si="19"/>
        <v>9.9871385208146563E-2</v>
      </c>
      <c r="BT67" s="2">
        <f t="shared" si="20"/>
        <v>6.4161385307864209E-4</v>
      </c>
      <c r="BU67" s="2">
        <f t="shared" si="21"/>
        <v>6.4161385307864209E-4</v>
      </c>
      <c r="BV67" s="2">
        <f t="shared" si="22"/>
        <v>5.4723866330358029E-2</v>
      </c>
      <c r="BW67" s="2">
        <f t="shared" si="23"/>
        <v>5.4723866330358029E-2</v>
      </c>
      <c r="BX67" s="2">
        <f t="shared" si="24"/>
        <v>1.0537648393045954E-2</v>
      </c>
      <c r="BY67" s="2">
        <f t="shared" si="25"/>
        <v>1.0537648393045954E-2</v>
      </c>
      <c r="BZ67" s="2">
        <f t="shared" si="26"/>
        <v>2.1740411604007887E-2</v>
      </c>
      <c r="CA67" s="2">
        <f t="shared" si="27"/>
        <v>2.1740411604007887E-2</v>
      </c>
    </row>
    <row r="68" spans="1:79" x14ac:dyDescent="0.2">
      <c r="A68" s="14" t="s">
        <v>72</v>
      </c>
      <c r="B68" s="14" t="s">
        <v>53</v>
      </c>
      <c r="C68">
        <v>-2357.9100743915501</v>
      </c>
      <c r="D68" s="14">
        <v>4</v>
      </c>
      <c r="E68" s="14">
        <v>4723.8201487831002</v>
      </c>
      <c r="F68">
        <f t="shared" ref="F68:F73" si="33">E68-4610.42747827033</f>
        <v>113.39267051277056</v>
      </c>
      <c r="G68" s="1">
        <v>1.93432303492737E-25</v>
      </c>
      <c r="H68">
        <v>0.28945797104420001</v>
      </c>
      <c r="I68">
        <v>0.28945797104420001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0.94710299788046404</v>
      </c>
      <c r="Q68">
        <v>0.94710299788046404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7.27410232918335E-3</v>
      </c>
      <c r="Y68">
        <v>2.79667931582324E-2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f t="shared" si="4"/>
        <v>0.14866084195817683</v>
      </c>
      <c r="BE68">
        <f t="shared" si="5"/>
        <v>0.14866084195817683</v>
      </c>
      <c r="BF68">
        <f t="shared" si="6"/>
        <v>0</v>
      </c>
      <c r="BG68">
        <f t="shared" si="7"/>
        <v>0</v>
      </c>
      <c r="BH68">
        <f t="shared" si="8"/>
        <v>0</v>
      </c>
      <c r="BI68">
        <f t="shared" si="9"/>
        <v>0</v>
      </c>
      <c r="BJ68">
        <f t="shared" si="10"/>
        <v>0</v>
      </c>
      <c r="BK68">
        <f t="shared" si="11"/>
        <v>0</v>
      </c>
      <c r="BL68">
        <f t="shared" si="12"/>
        <v>0.14079712908602315</v>
      </c>
      <c r="BM68">
        <f t="shared" si="13"/>
        <v>0.14079712908602315</v>
      </c>
      <c r="BN68">
        <f t="shared" si="14"/>
        <v>0</v>
      </c>
      <c r="BO68">
        <f t="shared" si="15"/>
        <v>0</v>
      </c>
      <c r="BP68">
        <f t="shared" si="16"/>
        <v>0</v>
      </c>
      <c r="BQ68">
        <f t="shared" si="17"/>
        <v>0</v>
      </c>
      <c r="BR68">
        <f t="shared" si="18"/>
        <v>0</v>
      </c>
      <c r="BS68">
        <f t="shared" si="19"/>
        <v>0</v>
      </c>
      <c r="BT68">
        <f t="shared" si="20"/>
        <v>7.8637128721536775E-3</v>
      </c>
      <c r="BU68">
        <f t="shared" si="21"/>
        <v>7.8637128721536775E-3</v>
      </c>
      <c r="BV68">
        <f t="shared" si="22"/>
        <v>0</v>
      </c>
      <c r="BW68">
        <f t="shared" si="23"/>
        <v>0</v>
      </c>
      <c r="BX68">
        <f t="shared" si="24"/>
        <v>0</v>
      </c>
      <c r="BY68">
        <f t="shared" si="25"/>
        <v>0</v>
      </c>
      <c r="BZ68">
        <f t="shared" si="26"/>
        <v>0</v>
      </c>
      <c r="CA68">
        <f t="shared" si="27"/>
        <v>0</v>
      </c>
    </row>
    <row r="69" spans="1:79" x14ac:dyDescent="0.2">
      <c r="A69" t="s">
        <v>72</v>
      </c>
      <c r="B69" t="s">
        <v>54</v>
      </c>
      <c r="C69">
        <v>-2357.7393133261498</v>
      </c>
      <c r="D69">
        <v>6</v>
      </c>
      <c r="E69">
        <v>4727.4786266522897</v>
      </c>
      <c r="F69">
        <f t="shared" si="33"/>
        <v>117.05114838196005</v>
      </c>
      <c r="G69" s="1">
        <v>3.1052790139668298E-26</v>
      </c>
      <c r="H69">
        <v>0.28058179800723299</v>
      </c>
      <c r="I69">
        <v>0.32405815535476901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0.94196721377023795</v>
      </c>
      <c r="Q69">
        <v>0.96358314314206905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7.7508203817805302E-3</v>
      </c>
      <c r="Y69">
        <v>2.5802252952796902E-2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f t="shared" si="4"/>
        <v>0.14448328273395339</v>
      </c>
      <c r="BE69">
        <f t="shared" si="5"/>
        <v>0.16503408907667666</v>
      </c>
      <c r="BF69">
        <f t="shared" si="6"/>
        <v>0</v>
      </c>
      <c r="BG69">
        <f t="shared" si="7"/>
        <v>0</v>
      </c>
      <c r="BH69">
        <f t="shared" si="8"/>
        <v>0</v>
      </c>
      <c r="BI69">
        <f t="shared" si="9"/>
        <v>0</v>
      </c>
      <c r="BJ69">
        <f t="shared" si="10"/>
        <v>0</v>
      </c>
      <c r="BK69">
        <f t="shared" si="11"/>
        <v>0</v>
      </c>
      <c r="BL69">
        <f t="shared" si="12"/>
        <v>0.1360985152732796</v>
      </c>
      <c r="BM69">
        <f t="shared" si="13"/>
        <v>0.15902406627809232</v>
      </c>
      <c r="BN69">
        <f t="shared" si="14"/>
        <v>0</v>
      </c>
      <c r="BO69">
        <f t="shared" si="15"/>
        <v>0</v>
      </c>
      <c r="BP69">
        <f t="shared" si="16"/>
        <v>0</v>
      </c>
      <c r="BQ69">
        <f t="shared" si="17"/>
        <v>0</v>
      </c>
      <c r="BR69">
        <f t="shared" si="18"/>
        <v>0</v>
      </c>
      <c r="BS69">
        <f t="shared" si="19"/>
        <v>0</v>
      </c>
      <c r="BT69">
        <f t="shared" si="20"/>
        <v>8.3847674606737921E-3</v>
      </c>
      <c r="BU69">
        <f t="shared" si="21"/>
        <v>6.0100227985843413E-3</v>
      </c>
      <c r="BV69">
        <f t="shared" si="22"/>
        <v>0</v>
      </c>
      <c r="BW69">
        <f t="shared" si="23"/>
        <v>0</v>
      </c>
      <c r="BX69">
        <f t="shared" si="24"/>
        <v>0</v>
      </c>
      <c r="BY69">
        <f t="shared" si="25"/>
        <v>0</v>
      </c>
      <c r="BZ69">
        <f t="shared" si="26"/>
        <v>0</v>
      </c>
      <c r="CA69">
        <f t="shared" si="27"/>
        <v>0</v>
      </c>
    </row>
    <row r="70" spans="1:79" x14ac:dyDescent="0.2">
      <c r="A70" t="s">
        <v>72</v>
      </c>
      <c r="B70" t="s">
        <v>55</v>
      </c>
      <c r="C70">
        <v>-2334.6834754054298</v>
      </c>
      <c r="D70">
        <v>5</v>
      </c>
      <c r="E70">
        <v>4679.3669508108596</v>
      </c>
      <c r="F70">
        <f t="shared" si="33"/>
        <v>68.939472540530005</v>
      </c>
      <c r="G70" s="1">
        <v>8.6979777985325803E-16</v>
      </c>
      <c r="H70">
        <v>7.6175891674795396E-2</v>
      </c>
      <c r="I70">
        <v>7.6175891674795396E-2</v>
      </c>
      <c r="J70">
        <v>0.50451959463067697</v>
      </c>
      <c r="K70">
        <v>0.50451959463067697</v>
      </c>
      <c r="L70">
        <v>0</v>
      </c>
      <c r="M70">
        <v>0</v>
      </c>
      <c r="N70">
        <v>0</v>
      </c>
      <c r="O70">
        <v>0</v>
      </c>
      <c r="P70">
        <v>1.0017932695026801</v>
      </c>
      <c r="Q70">
        <v>1.0017932695026801</v>
      </c>
      <c r="R70">
        <v>0.94828183553588996</v>
      </c>
      <c r="S70">
        <v>0.94828183553588996</v>
      </c>
      <c r="T70">
        <v>0</v>
      </c>
      <c r="U70">
        <v>0</v>
      </c>
      <c r="V70">
        <v>0</v>
      </c>
      <c r="W70">
        <v>0</v>
      </c>
      <c r="X70">
        <v>9.4052228496562893E-3</v>
      </c>
      <c r="Y70">
        <v>9.4052228496562893E-3</v>
      </c>
      <c r="Z70">
        <v>9.4052228496562893E-3</v>
      </c>
      <c r="AA70">
        <v>9.4052228496562893E-3</v>
      </c>
      <c r="AB70">
        <v>9.4052228496562893E-3</v>
      </c>
      <c r="AC70">
        <v>9.4052228496562893E-3</v>
      </c>
      <c r="AD70">
        <v>9.4052228496562893E-3</v>
      </c>
      <c r="AE70">
        <v>9.4052228496562893E-3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f t="shared" si="4"/>
        <v>3.8053825455073256E-2</v>
      </c>
      <c r="BE70">
        <f t="shared" si="5"/>
        <v>3.8053825455073256E-2</v>
      </c>
      <c r="BF70">
        <f t="shared" si="6"/>
        <v>0.25895616610925543</v>
      </c>
      <c r="BG70">
        <f t="shared" si="7"/>
        <v>0.25895616610925543</v>
      </c>
      <c r="BH70">
        <f t="shared" si="8"/>
        <v>0</v>
      </c>
      <c r="BI70">
        <f t="shared" si="9"/>
        <v>0</v>
      </c>
      <c r="BJ70">
        <f t="shared" si="10"/>
        <v>0</v>
      </c>
      <c r="BK70">
        <f t="shared" si="11"/>
        <v>0</v>
      </c>
      <c r="BL70">
        <f t="shared" si="12"/>
        <v>3.8122066219722146E-2</v>
      </c>
      <c r="BM70">
        <f t="shared" si="13"/>
        <v>3.8122066219722146E-2</v>
      </c>
      <c r="BN70">
        <f t="shared" si="14"/>
        <v>0.24556342852142155</v>
      </c>
      <c r="BO70">
        <f t="shared" si="15"/>
        <v>0.24556342852142155</v>
      </c>
      <c r="BP70">
        <f t="shared" si="16"/>
        <v>0</v>
      </c>
      <c r="BQ70">
        <f t="shared" si="17"/>
        <v>0</v>
      </c>
      <c r="BR70">
        <f t="shared" si="18"/>
        <v>0</v>
      </c>
      <c r="BS70">
        <f t="shared" si="19"/>
        <v>0</v>
      </c>
      <c r="BT70">
        <f t="shared" si="20"/>
        <v>-6.8240764648890007E-5</v>
      </c>
      <c r="BU70">
        <f t="shared" si="21"/>
        <v>-6.8240764648890007E-5</v>
      </c>
      <c r="BV70">
        <f t="shared" si="22"/>
        <v>1.3392737587833881E-2</v>
      </c>
      <c r="BW70">
        <f t="shared" si="23"/>
        <v>1.3392737587833881E-2</v>
      </c>
      <c r="BX70">
        <f t="shared" si="24"/>
        <v>0</v>
      </c>
      <c r="BY70">
        <f t="shared" si="25"/>
        <v>0</v>
      </c>
      <c r="BZ70">
        <f t="shared" si="26"/>
        <v>0</v>
      </c>
      <c r="CA70">
        <f t="shared" si="27"/>
        <v>0</v>
      </c>
    </row>
    <row r="71" spans="1:79" x14ac:dyDescent="0.2">
      <c r="A71" t="s">
        <v>72</v>
      </c>
      <c r="B71" t="s">
        <v>56</v>
      </c>
      <c r="C71">
        <v>-2313.0430825087201</v>
      </c>
      <c r="D71">
        <v>13</v>
      </c>
      <c r="E71">
        <v>4652.0861650174402</v>
      </c>
      <c r="F71">
        <f t="shared" si="33"/>
        <v>41.658686747110551</v>
      </c>
      <c r="G71" s="1">
        <v>7.3007194671164402E-10</v>
      </c>
      <c r="H71">
        <v>7.5610221609947695E-2</v>
      </c>
      <c r="I71">
        <v>8.1851830093661607E-2</v>
      </c>
      <c r="J71">
        <v>0.54281597387267</v>
      </c>
      <c r="K71">
        <v>0.47192302025120397</v>
      </c>
      <c r="L71">
        <v>0</v>
      </c>
      <c r="M71">
        <v>0</v>
      </c>
      <c r="N71">
        <v>0</v>
      </c>
      <c r="O71">
        <v>0</v>
      </c>
      <c r="P71">
        <v>0.89409315558554903</v>
      </c>
      <c r="Q71">
        <v>2.4025096718256602</v>
      </c>
      <c r="R71">
        <v>0.94919923042441401</v>
      </c>
      <c r="S71">
        <v>0.932949862989087</v>
      </c>
      <c r="T71">
        <v>0</v>
      </c>
      <c r="U71">
        <v>0</v>
      </c>
      <c r="V71">
        <v>0</v>
      </c>
      <c r="W71">
        <v>0</v>
      </c>
      <c r="X71">
        <v>4.0270233778101402E-3</v>
      </c>
      <c r="Y71">
        <v>1.4190828511591499E-2</v>
      </c>
      <c r="Z71">
        <v>1.1746313201852999E-2</v>
      </c>
      <c r="AA71">
        <v>2.6169743409176299E-2</v>
      </c>
      <c r="AB71">
        <v>1.6040490939756999E-2</v>
      </c>
      <c r="AC71">
        <v>1.6040490939756999E-2</v>
      </c>
      <c r="AD71">
        <v>1.6040490939756999E-2</v>
      </c>
      <c r="AE71">
        <v>1.6040490939756999E-2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f t="shared" si="4"/>
        <v>3.9918956143724191E-2</v>
      </c>
      <c r="BE71">
        <f t="shared" si="5"/>
        <v>2.4056310778903078E-2</v>
      </c>
      <c r="BF71">
        <f t="shared" si="6"/>
        <v>0.27848152482313393</v>
      </c>
      <c r="BG71">
        <f t="shared" si="7"/>
        <v>0.24414653959075208</v>
      </c>
      <c r="BH71">
        <f t="shared" si="8"/>
        <v>0</v>
      </c>
      <c r="BI71">
        <f t="shared" si="9"/>
        <v>0</v>
      </c>
      <c r="BJ71">
        <f t="shared" si="10"/>
        <v>0</v>
      </c>
      <c r="BK71">
        <f t="shared" si="11"/>
        <v>0</v>
      </c>
      <c r="BL71">
        <f t="shared" si="12"/>
        <v>3.5691265466223497E-2</v>
      </c>
      <c r="BM71">
        <f t="shared" si="13"/>
        <v>5.7795519314758528E-2</v>
      </c>
      <c r="BN71">
        <f t="shared" si="14"/>
        <v>0.26433444904953612</v>
      </c>
      <c r="BO71">
        <f t="shared" si="15"/>
        <v>0.22777648066045184</v>
      </c>
      <c r="BP71">
        <f t="shared" si="16"/>
        <v>0</v>
      </c>
      <c r="BQ71">
        <f t="shared" si="17"/>
        <v>0</v>
      </c>
      <c r="BR71">
        <f t="shared" si="18"/>
        <v>0</v>
      </c>
      <c r="BS71">
        <f t="shared" si="19"/>
        <v>0</v>
      </c>
      <c r="BT71">
        <f t="shared" si="20"/>
        <v>4.2276906775006937E-3</v>
      </c>
      <c r="BU71">
        <f t="shared" si="21"/>
        <v>-3.373920853585545E-2</v>
      </c>
      <c r="BV71">
        <f t="shared" si="22"/>
        <v>1.4147075773597806E-2</v>
      </c>
      <c r="BW71">
        <f t="shared" si="23"/>
        <v>1.6370058930300246E-2</v>
      </c>
      <c r="BX71">
        <f t="shared" si="24"/>
        <v>0</v>
      </c>
      <c r="BY71">
        <f t="shared" si="25"/>
        <v>0</v>
      </c>
      <c r="BZ71">
        <f t="shared" si="26"/>
        <v>0</v>
      </c>
      <c r="CA71">
        <f t="shared" si="27"/>
        <v>0</v>
      </c>
    </row>
    <row r="72" spans="1:79" x14ac:dyDescent="0.2">
      <c r="A72" t="s">
        <v>72</v>
      </c>
      <c r="B72" t="s">
        <v>57</v>
      </c>
      <c r="C72">
        <v>-2311.7679293083602</v>
      </c>
      <c r="D72">
        <v>10</v>
      </c>
      <c r="E72">
        <v>4643.5358586167204</v>
      </c>
      <c r="F72">
        <f t="shared" si="33"/>
        <v>33.108380346390732</v>
      </c>
      <c r="G72" s="1">
        <v>5.2485713450071601E-8</v>
      </c>
      <c r="H72">
        <v>7.8940410293119906E-2</v>
      </c>
      <c r="I72">
        <v>0.56272528202772998</v>
      </c>
      <c r="J72">
        <v>0.536924079162028</v>
      </c>
      <c r="K72">
        <v>0.104534055513348</v>
      </c>
      <c r="L72">
        <v>0</v>
      </c>
      <c r="M72">
        <v>0</v>
      </c>
      <c r="N72">
        <v>0</v>
      </c>
      <c r="O72">
        <v>0</v>
      </c>
      <c r="P72">
        <v>0.95081509732096903</v>
      </c>
      <c r="Q72">
        <v>0.95081509732096903</v>
      </c>
      <c r="R72">
        <v>0.95081509732096903</v>
      </c>
      <c r="S72">
        <v>0.95081509732096903</v>
      </c>
      <c r="T72">
        <v>0</v>
      </c>
      <c r="U72">
        <v>0</v>
      </c>
      <c r="V72">
        <v>0</v>
      </c>
      <c r="W72">
        <v>0</v>
      </c>
      <c r="X72">
        <v>1.63421660064053E-4</v>
      </c>
      <c r="Y72">
        <v>4.4207551467662998E-3</v>
      </c>
      <c r="Z72">
        <v>1.53479854075152E-2</v>
      </c>
      <c r="AA72">
        <v>6.1014594530194602E-2</v>
      </c>
      <c r="AB72">
        <v>2.0980592205829901E-2</v>
      </c>
      <c r="AC72">
        <v>2.0980592205829901E-2</v>
      </c>
      <c r="AD72">
        <v>2.0980592205829901E-2</v>
      </c>
      <c r="AE72">
        <v>2.0980592205829901E-2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f t="shared" si="4"/>
        <v>4.0465347229231424E-2</v>
      </c>
      <c r="BE72">
        <f t="shared" si="5"/>
        <v>0.28845649328863299</v>
      </c>
      <c r="BF72">
        <f t="shared" si="6"/>
        <v>0.27523063559400346</v>
      </c>
      <c r="BG72">
        <f t="shared" si="7"/>
        <v>5.3584809578777287E-2</v>
      </c>
      <c r="BH72">
        <f t="shared" si="8"/>
        <v>0</v>
      </c>
      <c r="BI72">
        <f t="shared" si="9"/>
        <v>0</v>
      </c>
      <c r="BJ72">
        <f t="shared" si="10"/>
        <v>0</v>
      </c>
      <c r="BK72">
        <f t="shared" si="11"/>
        <v>0</v>
      </c>
      <c r="BL72">
        <f t="shared" si="12"/>
        <v>3.8475063063888482E-2</v>
      </c>
      <c r="BM72">
        <f t="shared" si="13"/>
        <v>0.27426878873909699</v>
      </c>
      <c r="BN72">
        <f t="shared" si="14"/>
        <v>0.26169344356802454</v>
      </c>
      <c r="BO72">
        <f t="shared" si="15"/>
        <v>5.0949245934570724E-2</v>
      </c>
      <c r="BP72">
        <f t="shared" si="16"/>
        <v>0</v>
      </c>
      <c r="BQ72">
        <f t="shared" si="17"/>
        <v>0</v>
      </c>
      <c r="BR72">
        <f t="shared" si="18"/>
        <v>0</v>
      </c>
      <c r="BS72">
        <f t="shared" si="19"/>
        <v>0</v>
      </c>
      <c r="BT72">
        <f t="shared" si="20"/>
        <v>1.9902841653429426E-3</v>
      </c>
      <c r="BU72">
        <f t="shared" si="21"/>
        <v>1.4187704549535995E-2</v>
      </c>
      <c r="BV72">
        <f t="shared" si="22"/>
        <v>1.3537192025978917E-2</v>
      </c>
      <c r="BW72">
        <f t="shared" si="23"/>
        <v>2.6355636442065636E-3</v>
      </c>
      <c r="BX72">
        <f t="shared" si="24"/>
        <v>0</v>
      </c>
      <c r="BY72">
        <f t="shared" si="25"/>
        <v>0</v>
      </c>
      <c r="BZ72">
        <f t="shared" si="26"/>
        <v>0</v>
      </c>
      <c r="CA72">
        <f t="shared" si="27"/>
        <v>0</v>
      </c>
    </row>
    <row r="73" spans="1:79" x14ac:dyDescent="0.2">
      <c r="A73" t="s">
        <v>72</v>
      </c>
      <c r="B73" t="s">
        <v>58</v>
      </c>
      <c r="C73">
        <v>-2313.4926759322402</v>
      </c>
      <c r="D73">
        <v>11</v>
      </c>
      <c r="E73">
        <v>4648.9853518644804</v>
      </c>
      <c r="F73">
        <f t="shared" si="33"/>
        <v>38.557873594150806</v>
      </c>
      <c r="G73" s="1">
        <v>3.4411109985116798E-9</v>
      </c>
      <c r="H73">
        <v>7.1003407829277401E-2</v>
      </c>
      <c r="I73">
        <v>0.108634581123444</v>
      </c>
      <c r="J73">
        <v>0.54936819643880497</v>
      </c>
      <c r="K73">
        <v>0.44964500327325202</v>
      </c>
      <c r="L73">
        <v>0</v>
      </c>
      <c r="M73">
        <v>0</v>
      </c>
      <c r="N73">
        <v>0</v>
      </c>
      <c r="O73">
        <v>0</v>
      </c>
      <c r="P73">
        <v>0.81116346732594802</v>
      </c>
      <c r="Q73">
        <v>3</v>
      </c>
      <c r="R73">
        <v>0.95432334647011996</v>
      </c>
      <c r="S73">
        <v>0.91730515022668302</v>
      </c>
      <c r="T73">
        <v>0</v>
      </c>
      <c r="U73">
        <v>0</v>
      </c>
      <c r="V73">
        <v>0</v>
      </c>
      <c r="W73">
        <v>0</v>
      </c>
      <c r="X73">
        <v>9.1675858413316595E-3</v>
      </c>
      <c r="Y73">
        <v>2.3469233647991802E-2</v>
      </c>
      <c r="Z73">
        <v>9.1675858413316595E-3</v>
      </c>
      <c r="AA73">
        <v>2.3469233647991802E-2</v>
      </c>
      <c r="AB73">
        <v>1.55306917275205E-2</v>
      </c>
      <c r="AC73">
        <v>1.55306917275205E-2</v>
      </c>
      <c r="AD73">
        <v>1.55306917275205E-2</v>
      </c>
      <c r="AE73">
        <v>1.55306917275205E-2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f t="shared" ref="BD73:BD96" si="34">H73/(1+P73)</f>
        <v>3.9203202311776313E-2</v>
      </c>
      <c r="BE73">
        <f t="shared" ref="BE73:BE97" si="35">I73/(1+Q73)</f>
        <v>2.7158645280861E-2</v>
      </c>
      <c r="BF73">
        <f t="shared" ref="BF73:BF97" si="36">J73/(1+R73)</f>
        <v>0.28110404423662466</v>
      </c>
      <c r="BG73">
        <f t="shared" ref="BG73:BG97" si="37">K73/(1+S73)</f>
        <v>0.23451926951747379</v>
      </c>
      <c r="BH73">
        <f t="shared" ref="BH73:BH97" si="38">L73/(1+T73)</f>
        <v>0</v>
      </c>
      <c r="BI73">
        <f t="shared" ref="BI73:BI97" si="39">M73/(1+U73)</f>
        <v>0</v>
      </c>
      <c r="BJ73">
        <f t="shared" ref="BJ73:BJ97" si="40">N73/(1+V73)</f>
        <v>0</v>
      </c>
      <c r="BK73">
        <f t="shared" ref="BK73:BK97" si="41">O73/(1+W73)</f>
        <v>0</v>
      </c>
      <c r="BL73">
        <f t="shared" ref="BL73:BL97" si="42">(P73*H73)/(1+P73)</f>
        <v>3.1800205517501089E-2</v>
      </c>
      <c r="BM73">
        <f t="shared" ref="BM73:BM97" si="43">(Q73*I73)/(1+Q73)</f>
        <v>8.1475935842583003E-2</v>
      </c>
      <c r="BN73">
        <f t="shared" ref="BN73:BN97" si="44">(R73*J73)/(1+R73)</f>
        <v>0.26826415220218031</v>
      </c>
      <c r="BO73">
        <f t="shared" ref="BO73:BO97" si="45">(S73*K73)/(1+S73)</f>
        <v>0.21512573375577826</v>
      </c>
      <c r="BP73">
        <f t="shared" ref="BP73:BP97" si="46">(T73*L73)/(1+T73)</f>
        <v>0</v>
      </c>
      <c r="BQ73">
        <f t="shared" ref="BQ73:BQ97" si="47">(U73*M73)/(1+U73)</f>
        <v>0</v>
      </c>
      <c r="BR73">
        <f t="shared" ref="BR73:BR97" si="48">(V73*N73)/(1+V73)</f>
        <v>0</v>
      </c>
      <c r="BS73">
        <f t="shared" ref="BS73:BS97" si="49">(W73*O73)/(1+W73)</f>
        <v>0</v>
      </c>
      <c r="BT73">
        <f t="shared" ref="BT73:BT96" si="50">BD73-BL73</f>
        <v>7.4029967942752239E-3</v>
      </c>
      <c r="BU73">
        <f t="shared" ref="BU73:BU97" si="51">BE73-BM73</f>
        <v>-5.4317290561722006E-2</v>
      </c>
      <c r="BV73">
        <f t="shared" ref="BV73:BV97" si="52">BF73-BN73</f>
        <v>1.2839892034444356E-2</v>
      </c>
      <c r="BW73">
        <f t="shared" ref="BW73:BW97" si="53">BG73-BO73</f>
        <v>1.939353576169553E-2</v>
      </c>
      <c r="BX73">
        <f t="shared" ref="BX73:BX97" si="54">BH73-BP73</f>
        <v>0</v>
      </c>
      <c r="BY73">
        <f t="shared" ref="BY73:BY97" si="55">BI73-BQ73</f>
        <v>0</v>
      </c>
      <c r="BZ73">
        <f t="shared" ref="BZ73:BZ97" si="56">BJ73-BR73</f>
        <v>0</v>
      </c>
      <c r="CA73">
        <f t="shared" ref="CA73:CA97" si="57">BK73-BS73</f>
        <v>0</v>
      </c>
    </row>
    <row r="74" spans="1:79" x14ac:dyDescent="0.2">
      <c r="A74" t="s">
        <v>72</v>
      </c>
      <c r="B74" t="s">
        <v>59</v>
      </c>
      <c r="C74">
        <v>-2315.1487820514799</v>
      </c>
      <c r="D74">
        <v>9</v>
      </c>
      <c r="E74">
        <v>4648.2975641029598</v>
      </c>
      <c r="F74">
        <f t="shared" ref="F74:F77" si="58">E74-4610.42747827033</f>
        <v>37.870085832630139</v>
      </c>
      <c r="G74" s="1">
        <v>4.8534425859296497E-9</v>
      </c>
      <c r="H74">
        <v>6.7552197513615797E-2</v>
      </c>
      <c r="I74">
        <v>0.48317379409136002</v>
      </c>
      <c r="J74">
        <v>0.49996101716767699</v>
      </c>
      <c r="K74">
        <v>0.163221510967966</v>
      </c>
      <c r="L74">
        <v>0</v>
      </c>
      <c r="M74">
        <v>0</v>
      </c>
      <c r="N74">
        <v>0</v>
      </c>
      <c r="O74">
        <v>0</v>
      </c>
      <c r="P74">
        <v>0.78693393431258996</v>
      </c>
      <c r="Q74">
        <v>0.981512692995545</v>
      </c>
      <c r="R74">
        <v>0.91032638672502797</v>
      </c>
      <c r="S74">
        <v>3</v>
      </c>
      <c r="T74">
        <v>0</v>
      </c>
      <c r="U74">
        <v>0</v>
      </c>
      <c r="V74">
        <v>0</v>
      </c>
      <c r="W74">
        <v>0</v>
      </c>
      <c r="X74">
        <v>1.2388514747100701E-2</v>
      </c>
      <c r="Y74">
        <v>1.2388514747100701E-2</v>
      </c>
      <c r="Z74">
        <v>1.2388514747100701E-2</v>
      </c>
      <c r="AA74">
        <v>1.2388514747100701E-2</v>
      </c>
      <c r="AB74">
        <v>1.2388514747100701E-2</v>
      </c>
      <c r="AC74">
        <v>1.2388514747100701E-2</v>
      </c>
      <c r="AD74">
        <v>1.2388514747100701E-2</v>
      </c>
      <c r="AE74">
        <v>1.2388514747100701E-2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f t="shared" si="34"/>
        <v>3.7803410756538265E-2</v>
      </c>
      <c r="BE74">
        <f t="shared" si="35"/>
        <v>0.24384087762815373</v>
      </c>
      <c r="BF74">
        <f t="shared" si="36"/>
        <v>0.26171497218587142</v>
      </c>
      <c r="BG74">
        <f t="shared" si="37"/>
        <v>4.08053777419915E-2</v>
      </c>
      <c r="BH74">
        <f t="shared" si="38"/>
        <v>0</v>
      </c>
      <c r="BI74">
        <f t="shared" si="39"/>
        <v>0</v>
      </c>
      <c r="BJ74">
        <f t="shared" si="40"/>
        <v>0</v>
      </c>
      <c r="BK74">
        <f t="shared" si="41"/>
        <v>0</v>
      </c>
      <c r="BL74">
        <f t="shared" si="42"/>
        <v>2.9748786757077539E-2</v>
      </c>
      <c r="BM74">
        <f t="shared" si="43"/>
        <v>0.23933291646320631</v>
      </c>
      <c r="BN74">
        <f t="shared" si="44"/>
        <v>0.23824604498180554</v>
      </c>
      <c r="BO74">
        <f t="shared" si="45"/>
        <v>0.1224161332259745</v>
      </c>
      <c r="BP74">
        <f t="shared" si="46"/>
        <v>0</v>
      </c>
      <c r="BQ74">
        <f t="shared" si="47"/>
        <v>0</v>
      </c>
      <c r="BR74">
        <f t="shared" si="48"/>
        <v>0</v>
      </c>
      <c r="BS74">
        <f t="shared" si="49"/>
        <v>0</v>
      </c>
      <c r="BT74">
        <f t="shared" si="50"/>
        <v>8.0546239994607263E-3</v>
      </c>
      <c r="BU74">
        <f t="shared" si="51"/>
        <v>4.5079611649474216E-3</v>
      </c>
      <c r="BV74">
        <f t="shared" si="52"/>
        <v>2.3468927204065876E-2</v>
      </c>
      <c r="BW74">
        <f t="shared" si="53"/>
        <v>-8.1610755483983E-2</v>
      </c>
      <c r="BX74">
        <f t="shared" si="54"/>
        <v>0</v>
      </c>
      <c r="BY74">
        <f t="shared" si="55"/>
        <v>0</v>
      </c>
      <c r="BZ74">
        <f t="shared" si="56"/>
        <v>0</v>
      </c>
      <c r="CA74">
        <f t="shared" si="57"/>
        <v>0</v>
      </c>
    </row>
    <row r="75" spans="1:79" x14ac:dyDescent="0.2">
      <c r="A75" t="s">
        <v>72</v>
      </c>
      <c r="B75" t="s">
        <v>60</v>
      </c>
      <c r="C75">
        <v>-2316.5878050566898</v>
      </c>
      <c r="D75">
        <v>8</v>
      </c>
      <c r="E75">
        <v>4649.1756101133897</v>
      </c>
      <c r="F75">
        <f t="shared" si="58"/>
        <v>38.748131843060037</v>
      </c>
      <c r="G75" s="1">
        <v>3.1288491695213402E-9</v>
      </c>
      <c r="H75">
        <v>0.40952665208939099</v>
      </c>
      <c r="I75">
        <v>0.387341442488707</v>
      </c>
      <c r="J75">
        <v>6.91004924914351E-2</v>
      </c>
      <c r="K75">
        <v>0.117257201250708</v>
      </c>
      <c r="L75">
        <v>0</v>
      </c>
      <c r="M75">
        <v>0</v>
      </c>
      <c r="N75">
        <v>0</v>
      </c>
      <c r="O75">
        <v>0</v>
      </c>
      <c r="P75">
        <v>0.83044117151723496</v>
      </c>
      <c r="Q75">
        <v>0.83044117151723496</v>
      </c>
      <c r="R75">
        <v>0.83044117151723496</v>
      </c>
      <c r="S75">
        <v>0.83044117151723496</v>
      </c>
      <c r="T75">
        <v>0</v>
      </c>
      <c r="U75">
        <v>0</v>
      </c>
      <c r="V75">
        <v>0</v>
      </c>
      <c r="W75">
        <v>0</v>
      </c>
      <c r="X75">
        <v>7.3128668675487701E-3</v>
      </c>
      <c r="Y75">
        <v>2.6381962778165999E-2</v>
      </c>
      <c r="Z75">
        <v>7.3128668675487701E-3</v>
      </c>
      <c r="AA75">
        <v>2.6381962778165999E-2</v>
      </c>
      <c r="AB75">
        <v>3.8975199885180499E-3</v>
      </c>
      <c r="AC75">
        <v>3.8975199885180499E-3</v>
      </c>
      <c r="AD75">
        <v>3.8975199885180499E-3</v>
      </c>
      <c r="AE75">
        <v>3.8975199885180499E-3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f t="shared" si="34"/>
        <v>0.22373111928526951</v>
      </c>
      <c r="BE75">
        <f t="shared" si="35"/>
        <v>0.21161097582155203</v>
      </c>
      <c r="BF75">
        <f t="shared" si="36"/>
        <v>3.7750731117000808E-2</v>
      </c>
      <c r="BG75">
        <f t="shared" si="37"/>
        <v>6.405953006045785E-2</v>
      </c>
      <c r="BH75">
        <f t="shared" si="38"/>
        <v>0</v>
      </c>
      <c r="BI75">
        <f t="shared" si="39"/>
        <v>0</v>
      </c>
      <c r="BJ75">
        <f t="shared" si="40"/>
        <v>0</v>
      </c>
      <c r="BK75">
        <f t="shared" si="41"/>
        <v>0</v>
      </c>
      <c r="BL75">
        <f t="shared" si="42"/>
        <v>0.18579553280412145</v>
      </c>
      <c r="BM75">
        <f t="shared" si="43"/>
        <v>0.17573046666715494</v>
      </c>
      <c r="BN75">
        <f t="shared" si="44"/>
        <v>3.1349761374434286E-2</v>
      </c>
      <c r="BO75">
        <f t="shared" si="45"/>
        <v>5.3197671190250144E-2</v>
      </c>
      <c r="BP75">
        <f t="shared" si="46"/>
        <v>0</v>
      </c>
      <c r="BQ75">
        <f t="shared" si="47"/>
        <v>0</v>
      </c>
      <c r="BR75">
        <f t="shared" si="48"/>
        <v>0</v>
      </c>
      <c r="BS75">
        <f t="shared" si="49"/>
        <v>0</v>
      </c>
      <c r="BT75">
        <f t="shared" si="50"/>
        <v>3.7935586481148059E-2</v>
      </c>
      <c r="BU75">
        <f t="shared" si="51"/>
        <v>3.5880509154397083E-2</v>
      </c>
      <c r="BV75">
        <f t="shared" si="52"/>
        <v>6.4009697425665216E-3</v>
      </c>
      <c r="BW75">
        <f t="shared" si="53"/>
        <v>1.0861858870207707E-2</v>
      </c>
      <c r="BX75">
        <f t="shared" si="54"/>
        <v>0</v>
      </c>
      <c r="BY75">
        <f t="shared" si="55"/>
        <v>0</v>
      </c>
      <c r="BZ75">
        <f t="shared" si="56"/>
        <v>0</v>
      </c>
      <c r="CA75">
        <f t="shared" si="57"/>
        <v>0</v>
      </c>
    </row>
    <row r="76" spans="1:79" x14ac:dyDescent="0.2">
      <c r="A76" t="s">
        <v>72</v>
      </c>
      <c r="B76" t="s">
        <v>61</v>
      </c>
      <c r="C76">
        <v>-2328.4766402904502</v>
      </c>
      <c r="D76">
        <v>6</v>
      </c>
      <c r="E76">
        <v>4668.9532805809104</v>
      </c>
      <c r="F76">
        <f t="shared" si="58"/>
        <v>58.52580231058073</v>
      </c>
      <c r="G76" s="1">
        <v>1.58751578920117E-13</v>
      </c>
      <c r="H76">
        <v>6.3555601439420406E-2</v>
      </c>
      <c r="I76">
        <v>0.67862687115615605</v>
      </c>
      <c r="J76">
        <v>0.49480921538254802</v>
      </c>
      <c r="K76">
        <v>0.18871835674987</v>
      </c>
      <c r="L76">
        <v>0</v>
      </c>
      <c r="M76">
        <v>0</v>
      </c>
      <c r="N76">
        <v>0</v>
      </c>
      <c r="O76">
        <v>0</v>
      </c>
      <c r="P76">
        <v>0.95565763279360905</v>
      </c>
      <c r="Q76">
        <v>0.95565763279360905</v>
      </c>
      <c r="R76">
        <v>0.95565763279360905</v>
      </c>
      <c r="S76">
        <v>0.95565763279360905</v>
      </c>
      <c r="T76">
        <v>0</v>
      </c>
      <c r="U76">
        <v>0</v>
      </c>
      <c r="V76">
        <v>0</v>
      </c>
      <c r="W76">
        <v>0</v>
      </c>
      <c r="X76">
        <v>9.0629782870067493E-3</v>
      </c>
      <c r="Y76">
        <v>9.0629782870067493E-3</v>
      </c>
      <c r="Z76">
        <v>9.0629782870067493E-3</v>
      </c>
      <c r="AA76">
        <v>9.0629782870067493E-3</v>
      </c>
      <c r="AB76">
        <v>9.0629782870067493E-3</v>
      </c>
      <c r="AC76">
        <v>9.0629782870067493E-3</v>
      </c>
      <c r="AD76">
        <v>9.0629782870067493E-3</v>
      </c>
      <c r="AE76">
        <v>9.0629782870067493E-3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f t="shared" si="34"/>
        <v>3.2498327096564847E-2</v>
      </c>
      <c r="BE76">
        <f t="shared" si="35"/>
        <v>0.34700699129364182</v>
      </c>
      <c r="BF76">
        <f t="shared" si="36"/>
        <v>0.25301423269865758</v>
      </c>
      <c r="BG76">
        <f t="shared" si="37"/>
        <v>9.6498668062001455E-2</v>
      </c>
      <c r="BH76">
        <f t="shared" si="38"/>
        <v>0</v>
      </c>
      <c r="BI76">
        <f t="shared" si="39"/>
        <v>0</v>
      </c>
      <c r="BJ76">
        <f t="shared" si="40"/>
        <v>0</v>
      </c>
      <c r="BK76">
        <f t="shared" si="41"/>
        <v>0</v>
      </c>
      <c r="BL76">
        <f t="shared" si="42"/>
        <v>3.1057274342855563E-2</v>
      </c>
      <c r="BM76">
        <f t="shared" si="43"/>
        <v>0.33161987986251423</v>
      </c>
      <c r="BN76">
        <f t="shared" si="44"/>
        <v>0.24179498268389046</v>
      </c>
      <c r="BO76">
        <f t="shared" si="45"/>
        <v>9.2219688687868562E-2</v>
      </c>
      <c r="BP76">
        <f t="shared" si="46"/>
        <v>0</v>
      </c>
      <c r="BQ76">
        <f t="shared" si="47"/>
        <v>0</v>
      </c>
      <c r="BR76">
        <f t="shared" si="48"/>
        <v>0</v>
      </c>
      <c r="BS76">
        <f t="shared" si="49"/>
        <v>0</v>
      </c>
      <c r="BT76">
        <f t="shared" si="50"/>
        <v>1.4410527537092842E-3</v>
      </c>
      <c r="BU76">
        <f t="shared" si="51"/>
        <v>1.5387111431127587E-2</v>
      </c>
      <c r="BV76">
        <f t="shared" si="52"/>
        <v>1.1219250014767118E-2</v>
      </c>
      <c r="BW76">
        <f t="shared" si="53"/>
        <v>4.2789793741328935E-3</v>
      </c>
      <c r="BX76">
        <f t="shared" si="54"/>
        <v>0</v>
      </c>
      <c r="BY76">
        <f t="shared" si="55"/>
        <v>0</v>
      </c>
      <c r="BZ76">
        <f t="shared" si="56"/>
        <v>0</v>
      </c>
      <c r="CA76">
        <f t="shared" si="57"/>
        <v>0</v>
      </c>
    </row>
    <row r="77" spans="1:79" x14ac:dyDescent="0.2">
      <c r="A77" t="s">
        <v>72</v>
      </c>
      <c r="B77" t="s">
        <v>62</v>
      </c>
      <c r="C77">
        <v>-2289.6753268008401</v>
      </c>
      <c r="D77">
        <v>17</v>
      </c>
      <c r="E77">
        <v>4613.3506536016803</v>
      </c>
      <c r="F77">
        <f t="shared" si="58"/>
        <v>2.9231753313506488</v>
      </c>
      <c r="G77">
        <v>0.18822404036078699</v>
      </c>
      <c r="H77">
        <v>0.68368299674465505</v>
      </c>
      <c r="I77">
        <v>0.68368299674465505</v>
      </c>
      <c r="J77">
        <v>0.153818795057831</v>
      </c>
      <c r="K77">
        <v>0.153818795057831</v>
      </c>
      <c r="L77">
        <v>0.28574668281819898</v>
      </c>
      <c r="M77">
        <v>0.28574668281819898</v>
      </c>
      <c r="N77">
        <v>1.62123002380564E-2</v>
      </c>
      <c r="O77">
        <v>1.62123002380564E-2</v>
      </c>
      <c r="P77">
        <v>0.94578963589560705</v>
      </c>
      <c r="Q77">
        <v>0.94578963589560705</v>
      </c>
      <c r="R77">
        <v>0.76644121000568399</v>
      </c>
      <c r="S77">
        <v>0.76644121000568399</v>
      </c>
      <c r="T77">
        <v>1.0205249528001501</v>
      </c>
      <c r="U77">
        <v>1.0205249528001501</v>
      </c>
      <c r="V77">
        <v>2.99897881492232</v>
      </c>
      <c r="W77">
        <v>2.99897881492232</v>
      </c>
      <c r="X77">
        <v>3.64976019537782E-3</v>
      </c>
      <c r="Y77">
        <v>4.2596837269258296E-3</v>
      </c>
      <c r="Z77" s="1">
        <v>4.7866026869530896E-7</v>
      </c>
      <c r="AA77">
        <v>7.12374366930157E-3</v>
      </c>
      <c r="AB77">
        <v>7.4802770560816103E-3</v>
      </c>
      <c r="AC77">
        <v>7.4802770560816103E-3</v>
      </c>
      <c r="AD77">
        <v>7.4802770560816103E-3</v>
      </c>
      <c r="AE77">
        <v>7.4802770560816103E-3</v>
      </c>
      <c r="AF77">
        <v>49.370709119016901</v>
      </c>
      <c r="AG77">
        <v>93.604443861555495</v>
      </c>
      <c r="AH77" s="1">
        <v>9.5676529187837599E-9</v>
      </c>
      <c r="AI77">
        <v>1.51741548564952E-2</v>
      </c>
      <c r="AJ77">
        <v>7.4802770560816103E-3</v>
      </c>
      <c r="AK77">
        <v>7.4802770560816103E-3</v>
      </c>
      <c r="AL77">
        <v>7.4802770560816103E-3</v>
      </c>
      <c r="AM77">
        <v>7.4802770560816103E-3</v>
      </c>
      <c r="AN77">
        <v>7.4802770560816103E-3</v>
      </c>
      <c r="AO77">
        <v>7.4802770560816103E-3</v>
      </c>
      <c r="AP77">
        <v>7.4802770560816103E-3</v>
      </c>
      <c r="AQ77">
        <v>7.4802770560816103E-3</v>
      </c>
      <c r="AR77">
        <v>7.4802770560816103E-3</v>
      </c>
      <c r="AS77">
        <v>7.4802770560816103E-3</v>
      </c>
      <c r="AT77">
        <v>7.4802770560816103E-3</v>
      </c>
      <c r="AU77">
        <v>7.4802770560816103E-3</v>
      </c>
      <c r="AV77">
        <v>7.4802770560816103E-3</v>
      </c>
      <c r="AW77">
        <v>7.4802770560816103E-3</v>
      </c>
      <c r="AX77">
        <v>7.4802770560816103E-3</v>
      </c>
      <c r="AY77">
        <v>7.4802770560816103E-3</v>
      </c>
      <c r="AZ77">
        <v>7.4802770560816103E-3</v>
      </c>
      <c r="BA77">
        <v>7.4802770560816103E-3</v>
      </c>
      <c r="BB77">
        <v>7.4802770560816103E-3</v>
      </c>
      <c r="BC77">
        <v>7.4802770560816103E-3</v>
      </c>
      <c r="BD77">
        <f t="shared" si="34"/>
        <v>0.35136531931930542</v>
      </c>
      <c r="BE77">
        <f t="shared" si="35"/>
        <v>0.35136531931930542</v>
      </c>
      <c r="BF77">
        <f t="shared" si="36"/>
        <v>8.7078355162092294E-2</v>
      </c>
      <c r="BG77">
        <f t="shared" si="37"/>
        <v>8.7078355162092294E-2</v>
      </c>
      <c r="BH77">
        <f t="shared" si="38"/>
        <v>0.14142200145669875</v>
      </c>
      <c r="BI77">
        <f t="shared" si="39"/>
        <v>0.14142200145669875</v>
      </c>
      <c r="BJ77">
        <f t="shared" si="40"/>
        <v>4.0541100586879014E-3</v>
      </c>
      <c r="BK77">
        <f t="shared" si="41"/>
        <v>4.0541100586879014E-3</v>
      </c>
      <c r="BL77">
        <f t="shared" si="42"/>
        <v>0.33231767742534957</v>
      </c>
      <c r="BM77">
        <f t="shared" si="43"/>
        <v>0.33231767742534957</v>
      </c>
      <c r="BN77">
        <f t="shared" si="44"/>
        <v>6.6740439895738718E-2</v>
      </c>
      <c r="BO77">
        <f t="shared" si="45"/>
        <v>6.6740439895738718E-2</v>
      </c>
      <c r="BP77">
        <f t="shared" si="46"/>
        <v>0.14432468136150026</v>
      </c>
      <c r="BQ77">
        <f t="shared" si="47"/>
        <v>0.14432468136150026</v>
      </c>
      <c r="BR77">
        <f t="shared" si="48"/>
        <v>1.21581901793685E-2</v>
      </c>
      <c r="BS77">
        <f t="shared" si="49"/>
        <v>1.21581901793685E-2</v>
      </c>
      <c r="BT77">
        <f t="shared" si="50"/>
        <v>1.9047641893955858E-2</v>
      </c>
      <c r="BU77">
        <f t="shared" si="51"/>
        <v>1.9047641893955858E-2</v>
      </c>
      <c r="BV77">
        <f t="shared" si="52"/>
        <v>2.0337915266353576E-2</v>
      </c>
      <c r="BW77">
        <f t="shared" si="53"/>
        <v>2.0337915266353576E-2</v>
      </c>
      <c r="BX77">
        <f t="shared" si="54"/>
        <v>-2.9026799048015028E-3</v>
      </c>
      <c r="BY77">
        <f t="shared" si="55"/>
        <v>-2.9026799048015028E-3</v>
      </c>
      <c r="BZ77">
        <f t="shared" si="56"/>
        <v>-8.1040801206805988E-3</v>
      </c>
      <c r="CA77">
        <f t="shared" si="57"/>
        <v>-8.1040801206805988E-3</v>
      </c>
    </row>
    <row r="78" spans="1:79" x14ac:dyDescent="0.2">
      <c r="A78" t="s">
        <v>72</v>
      </c>
      <c r="B78" t="s">
        <v>63</v>
      </c>
      <c r="C78">
        <v>-2291.2137391351698</v>
      </c>
      <c r="D78">
        <v>14</v>
      </c>
      <c r="E78">
        <v>4610.4274782703296</v>
      </c>
      <c r="F78">
        <f>E78-4610.42747827033</f>
        <v>0</v>
      </c>
      <c r="G78">
        <v>0.81177290145667402</v>
      </c>
      <c r="H78">
        <v>0.169777768049136</v>
      </c>
      <c r="I78">
        <v>0.169777768049136</v>
      </c>
      <c r="J78">
        <v>0.63672715642936295</v>
      </c>
      <c r="K78">
        <v>0.63672715642936295</v>
      </c>
      <c r="L78">
        <v>0.300199932401781</v>
      </c>
      <c r="M78">
        <v>0.300199932401781</v>
      </c>
      <c r="N78">
        <v>2.5277786485519899E-2</v>
      </c>
      <c r="O78">
        <v>2.5277786485519899E-2</v>
      </c>
      <c r="P78">
        <v>0.93639361291866996</v>
      </c>
      <c r="Q78">
        <v>0.93639361291866996</v>
      </c>
      <c r="R78">
        <v>0.93639361291866996</v>
      </c>
      <c r="S78">
        <v>0.93639361291866996</v>
      </c>
      <c r="T78">
        <v>0.93639361291866996</v>
      </c>
      <c r="U78">
        <v>0.93639361291866996</v>
      </c>
      <c r="V78">
        <v>0.93639361291866996</v>
      </c>
      <c r="W78">
        <v>0.93639361291866996</v>
      </c>
      <c r="X78" s="1">
        <v>2.9137733057283198E-9</v>
      </c>
      <c r="Y78">
        <v>6.2478192771834695E-4</v>
      </c>
      <c r="Z78">
        <v>7.2266105877134498E-4</v>
      </c>
      <c r="AA78" s="1">
        <v>4.3897169997903998E-9</v>
      </c>
      <c r="AB78">
        <v>9.6424441219884905E-3</v>
      </c>
      <c r="AC78">
        <v>9.6424441219884905E-3</v>
      </c>
      <c r="AD78">
        <v>9.6424441219884905E-3</v>
      </c>
      <c r="AE78">
        <v>9.6424441219884905E-3</v>
      </c>
      <c r="AF78">
        <v>29.966476200003601</v>
      </c>
      <c r="AG78">
        <v>95.147960531987394</v>
      </c>
      <c r="AH78" s="1">
        <v>2.0799033700726101E-9</v>
      </c>
      <c r="AI78">
        <v>1.53127753917529E-2</v>
      </c>
      <c r="AJ78">
        <v>9.6424441219884905E-3</v>
      </c>
      <c r="AK78">
        <v>9.6424441219884905E-3</v>
      </c>
      <c r="AL78">
        <v>9.6424441219884905E-3</v>
      </c>
      <c r="AM78">
        <v>9.6424441219884905E-3</v>
      </c>
      <c r="AN78">
        <v>9.6424441219884905E-3</v>
      </c>
      <c r="AO78">
        <v>9.6424441219884905E-3</v>
      </c>
      <c r="AP78">
        <v>9.6424441219884905E-3</v>
      </c>
      <c r="AQ78">
        <v>9.6424441219884905E-3</v>
      </c>
      <c r="AR78">
        <v>9.6424441219884905E-3</v>
      </c>
      <c r="AS78">
        <v>9.6424441219884905E-3</v>
      </c>
      <c r="AT78">
        <v>9.6424441219884905E-3</v>
      </c>
      <c r="AU78">
        <v>9.6424441219884905E-3</v>
      </c>
      <c r="AV78">
        <v>9.6424441219884905E-3</v>
      </c>
      <c r="AW78">
        <v>9.6424441219884905E-3</v>
      </c>
      <c r="AX78">
        <v>9.6424441219884905E-3</v>
      </c>
      <c r="AY78">
        <v>9.6424441219884905E-3</v>
      </c>
      <c r="AZ78">
        <v>9.6424441219884905E-3</v>
      </c>
      <c r="BA78">
        <v>9.6424441219884905E-3</v>
      </c>
      <c r="BB78">
        <v>9.6424441219884905E-3</v>
      </c>
      <c r="BC78">
        <v>9.6424441219884905E-3</v>
      </c>
      <c r="BD78">
        <f t="shared" si="34"/>
        <v>8.7677302236725985E-2</v>
      </c>
      <c r="BE78">
        <f t="shared" si="35"/>
        <v>8.7677302236725985E-2</v>
      </c>
      <c r="BF78">
        <f t="shared" si="36"/>
        <v>0.32882114058909884</v>
      </c>
      <c r="BG78">
        <f t="shared" si="37"/>
        <v>0.32882114058909884</v>
      </c>
      <c r="BH78">
        <f t="shared" si="38"/>
        <v>0.15503042893706842</v>
      </c>
      <c r="BI78">
        <f t="shared" si="39"/>
        <v>0.15503042893706842</v>
      </c>
      <c r="BJ78">
        <f t="shared" si="40"/>
        <v>1.3054053843639479E-2</v>
      </c>
      <c r="BK78">
        <f t="shared" si="41"/>
        <v>1.3054053843639479E-2</v>
      </c>
      <c r="BL78">
        <f t="shared" si="42"/>
        <v>8.2100465812410026E-2</v>
      </c>
      <c r="BM78">
        <f t="shared" si="43"/>
        <v>8.2100465812410026E-2</v>
      </c>
      <c r="BN78">
        <f t="shared" si="44"/>
        <v>0.30790601584026417</v>
      </c>
      <c r="BO78">
        <f t="shared" si="45"/>
        <v>0.30790601584026417</v>
      </c>
      <c r="BP78">
        <f t="shared" si="46"/>
        <v>0.14516950346471261</v>
      </c>
      <c r="BQ78">
        <f t="shared" si="47"/>
        <v>0.14516950346471261</v>
      </c>
      <c r="BR78">
        <f t="shared" si="48"/>
        <v>1.2223732641880421E-2</v>
      </c>
      <c r="BS78">
        <f t="shared" si="49"/>
        <v>1.2223732641880421E-2</v>
      </c>
      <c r="BT78">
        <f t="shared" si="50"/>
        <v>5.5768364243159591E-3</v>
      </c>
      <c r="BU78">
        <f t="shared" si="51"/>
        <v>5.5768364243159591E-3</v>
      </c>
      <c r="BV78">
        <f t="shared" si="52"/>
        <v>2.0915124748834668E-2</v>
      </c>
      <c r="BW78">
        <f t="shared" si="53"/>
        <v>2.0915124748834668E-2</v>
      </c>
      <c r="BX78">
        <f t="shared" si="54"/>
        <v>9.8609254723558137E-3</v>
      </c>
      <c r="BY78">
        <f t="shared" si="55"/>
        <v>9.8609254723558137E-3</v>
      </c>
      <c r="BZ78">
        <f t="shared" si="56"/>
        <v>8.3032120175905756E-4</v>
      </c>
      <c r="CA78">
        <f t="shared" si="57"/>
        <v>8.3032120175905756E-4</v>
      </c>
    </row>
    <row r="79" spans="1:79" x14ac:dyDescent="0.2">
      <c r="A79" t="s">
        <v>72</v>
      </c>
      <c r="B79" t="s">
        <v>64</v>
      </c>
      <c r="C79">
        <v>-2308.78727360525</v>
      </c>
      <c r="D79">
        <v>11</v>
      </c>
      <c r="E79">
        <v>4639.57454721049</v>
      </c>
      <c r="F79">
        <f t="shared" ref="F79:F82" si="59">E79-4610.42747827033</f>
        <v>29.147068940160352</v>
      </c>
      <c r="G79" s="1">
        <v>3.8038987398124198E-7</v>
      </c>
      <c r="H79">
        <v>6.3142132182485503E-3</v>
      </c>
      <c r="I79">
        <v>6.3142132182485503E-3</v>
      </c>
      <c r="J79">
        <v>8.4613100594339394E-2</v>
      </c>
      <c r="K79">
        <v>8.4613100594339394E-2</v>
      </c>
      <c r="L79">
        <v>0.21681454310284801</v>
      </c>
      <c r="M79">
        <v>0.21681454310284801</v>
      </c>
      <c r="N79">
        <v>0.61067850306273896</v>
      </c>
      <c r="O79">
        <v>0.61067850306273896</v>
      </c>
      <c r="P79">
        <v>1.6127024114366899</v>
      </c>
      <c r="Q79">
        <v>1.6127024114366899</v>
      </c>
      <c r="R79">
        <v>0.71441930532109299</v>
      </c>
      <c r="S79">
        <v>0.71441930532109299</v>
      </c>
      <c r="T79">
        <v>0.79033891370703702</v>
      </c>
      <c r="U79">
        <v>0.79033891370703702</v>
      </c>
      <c r="V79">
        <v>0.87559191234544698</v>
      </c>
      <c r="W79">
        <v>0.87559191234544698</v>
      </c>
      <c r="X79">
        <v>7.2697684434061697E-3</v>
      </c>
      <c r="Y79">
        <v>2.7960585920333399E-2</v>
      </c>
      <c r="Z79">
        <v>7.2697684434061697E-3</v>
      </c>
      <c r="AA79">
        <v>2.7960585920333399E-2</v>
      </c>
      <c r="AB79">
        <v>2.8220448755679902E-3</v>
      </c>
      <c r="AC79">
        <v>2.8220448755679902E-3</v>
      </c>
      <c r="AD79">
        <v>2.8220448755679902E-3</v>
      </c>
      <c r="AE79">
        <v>2.8220448755679902E-3</v>
      </c>
      <c r="AF79">
        <v>7.2697684434061697E-3</v>
      </c>
      <c r="AG79">
        <v>2.7960585920333399E-2</v>
      </c>
      <c r="AH79">
        <v>7.2697684434061697E-3</v>
      </c>
      <c r="AI79">
        <v>2.7960585920333399E-2</v>
      </c>
      <c r="AJ79">
        <v>2.8220448755679902E-3</v>
      </c>
      <c r="AK79">
        <v>2.8220448755679902E-3</v>
      </c>
      <c r="AL79">
        <v>2.8220448755679902E-3</v>
      </c>
      <c r="AM79">
        <v>2.8220448755679902E-3</v>
      </c>
      <c r="AN79">
        <v>2.8220448755679902E-3</v>
      </c>
      <c r="AO79">
        <v>2.8220448755679902E-3</v>
      </c>
      <c r="AP79">
        <v>2.8220448755679902E-3</v>
      </c>
      <c r="AQ79">
        <v>2.8220448755679902E-3</v>
      </c>
      <c r="AR79">
        <v>2.8220448755679902E-3</v>
      </c>
      <c r="AS79">
        <v>2.8220448755679902E-3</v>
      </c>
      <c r="AT79">
        <v>2.8220448755679902E-3</v>
      </c>
      <c r="AU79">
        <v>2.8220448755679902E-3</v>
      </c>
      <c r="AV79">
        <v>2.8220448755679902E-3</v>
      </c>
      <c r="AW79">
        <v>2.8220448755679902E-3</v>
      </c>
      <c r="AX79">
        <v>2.8220448755679902E-3</v>
      </c>
      <c r="AY79">
        <v>2.8220448755679902E-3</v>
      </c>
      <c r="AZ79">
        <v>2.8220448755679902E-3</v>
      </c>
      <c r="BA79">
        <v>2.8220448755679902E-3</v>
      </c>
      <c r="BB79">
        <v>2.8220448755679902E-3</v>
      </c>
      <c r="BC79">
        <v>2.8220448755679902E-3</v>
      </c>
      <c r="BD79">
        <f t="shared" si="34"/>
        <v>2.4167364758455019E-3</v>
      </c>
      <c r="BE79">
        <f t="shared" si="35"/>
        <v>2.4167364758455019E-3</v>
      </c>
      <c r="BF79">
        <f t="shared" si="36"/>
        <v>4.9353795965621276E-2</v>
      </c>
      <c r="BG79">
        <f t="shared" si="37"/>
        <v>4.9353795965621276E-2</v>
      </c>
      <c r="BH79">
        <f t="shared" si="38"/>
        <v>0.121102513855277</v>
      </c>
      <c r="BI79">
        <f t="shared" si="39"/>
        <v>0.121102513855277</v>
      </c>
      <c r="BJ79">
        <f t="shared" si="40"/>
        <v>0.32559241647564968</v>
      </c>
      <c r="BK79">
        <f t="shared" si="41"/>
        <v>0.32559241647564968</v>
      </c>
      <c r="BL79">
        <f t="shared" si="42"/>
        <v>3.8974767424030487E-3</v>
      </c>
      <c r="BM79">
        <f t="shared" si="43"/>
        <v>3.8974767424030487E-3</v>
      </c>
      <c r="BN79">
        <f t="shared" si="44"/>
        <v>3.5259304628718117E-2</v>
      </c>
      <c r="BO79">
        <f t="shared" si="45"/>
        <v>3.5259304628718117E-2</v>
      </c>
      <c r="BP79">
        <f t="shared" si="46"/>
        <v>9.5712029247571009E-2</v>
      </c>
      <c r="BQ79">
        <f t="shared" si="47"/>
        <v>9.5712029247571009E-2</v>
      </c>
      <c r="BR79">
        <f t="shared" si="48"/>
        <v>0.28508608658708928</v>
      </c>
      <c r="BS79">
        <f t="shared" si="49"/>
        <v>0.28508608658708928</v>
      </c>
      <c r="BT79">
        <f t="shared" si="50"/>
        <v>-1.4807402665575468E-3</v>
      </c>
      <c r="BU79">
        <f t="shared" si="51"/>
        <v>-1.4807402665575468E-3</v>
      </c>
      <c r="BV79">
        <f t="shared" si="52"/>
        <v>1.4094491336903159E-2</v>
      </c>
      <c r="BW79">
        <f t="shared" si="53"/>
        <v>1.4094491336903159E-2</v>
      </c>
      <c r="BX79">
        <f t="shared" si="54"/>
        <v>2.5390484607705988E-2</v>
      </c>
      <c r="BY79">
        <f t="shared" si="55"/>
        <v>2.5390484607705988E-2</v>
      </c>
      <c r="BZ79">
        <f t="shared" si="56"/>
        <v>4.05063298885604E-2</v>
      </c>
      <c r="CA79">
        <f t="shared" si="57"/>
        <v>4.05063298885604E-2</v>
      </c>
    </row>
    <row r="80" spans="1:79" x14ac:dyDescent="0.2">
      <c r="A80" t="s">
        <v>72</v>
      </c>
      <c r="B80" t="s">
        <v>65</v>
      </c>
      <c r="C80">
        <v>-2326.0878056410002</v>
      </c>
      <c r="D80">
        <v>9</v>
      </c>
      <c r="E80">
        <v>4670.1756112820003</v>
      </c>
      <c r="F80">
        <f t="shared" si="59"/>
        <v>59.748133011670689</v>
      </c>
      <c r="G80" s="1">
        <v>8.6157346337115802E-14</v>
      </c>
      <c r="H80">
        <v>0.57514263432174995</v>
      </c>
      <c r="I80">
        <v>0.57514263432174995</v>
      </c>
      <c r="J80">
        <v>0.16214213949847101</v>
      </c>
      <c r="K80">
        <v>0.16214213949847101</v>
      </c>
      <c r="L80">
        <v>4.00314769058965E-2</v>
      </c>
      <c r="M80">
        <v>4.00314769058965E-2</v>
      </c>
      <c r="N80">
        <v>0.136923954630079</v>
      </c>
      <c r="O80">
        <v>0.136923954630079</v>
      </c>
      <c r="P80">
        <v>0.92147030740828595</v>
      </c>
      <c r="Q80">
        <v>0.92147030740828595</v>
      </c>
      <c r="R80">
        <v>3</v>
      </c>
      <c r="S80">
        <v>3</v>
      </c>
      <c r="T80">
        <v>3</v>
      </c>
      <c r="U80">
        <v>3</v>
      </c>
      <c r="V80">
        <v>0.87405476800090398</v>
      </c>
      <c r="W80">
        <v>0.87405476800090398</v>
      </c>
      <c r="X80">
        <v>8.0706410601129094E-3</v>
      </c>
      <c r="Y80">
        <v>8.0706410601129094E-3</v>
      </c>
      <c r="Z80">
        <v>8.0706410601129094E-3</v>
      </c>
      <c r="AA80">
        <v>8.0706410601129094E-3</v>
      </c>
      <c r="AB80">
        <v>8.0706410601129094E-3</v>
      </c>
      <c r="AC80">
        <v>8.0706410601129094E-3</v>
      </c>
      <c r="AD80">
        <v>8.0706410601129094E-3</v>
      </c>
      <c r="AE80">
        <v>8.0706410601129094E-3</v>
      </c>
      <c r="AF80">
        <v>8.0706410601129094E-3</v>
      </c>
      <c r="AG80">
        <v>8.0706410601129094E-3</v>
      </c>
      <c r="AH80">
        <v>8.0706410601129094E-3</v>
      </c>
      <c r="AI80">
        <v>8.0706410601129094E-3</v>
      </c>
      <c r="AJ80">
        <v>8.0706410601129094E-3</v>
      </c>
      <c r="AK80">
        <v>8.0706410601129094E-3</v>
      </c>
      <c r="AL80">
        <v>8.0706410601129094E-3</v>
      </c>
      <c r="AM80">
        <v>8.0706410601129094E-3</v>
      </c>
      <c r="AN80">
        <v>8.0706410601129094E-3</v>
      </c>
      <c r="AO80">
        <v>8.0706410601129094E-3</v>
      </c>
      <c r="AP80">
        <v>8.0706410601129094E-3</v>
      </c>
      <c r="AQ80">
        <v>8.0706410601129094E-3</v>
      </c>
      <c r="AR80">
        <v>8.0706410601129094E-3</v>
      </c>
      <c r="AS80">
        <v>8.0706410601129094E-3</v>
      </c>
      <c r="AT80">
        <v>8.0706410601129094E-3</v>
      </c>
      <c r="AU80">
        <v>8.0706410601129094E-3</v>
      </c>
      <c r="AV80">
        <v>8.0706410601129094E-3</v>
      </c>
      <c r="AW80">
        <v>8.0706410601129094E-3</v>
      </c>
      <c r="AX80">
        <v>8.0706410601129094E-3</v>
      </c>
      <c r="AY80">
        <v>8.0706410601129094E-3</v>
      </c>
      <c r="AZ80">
        <v>8.0706410601129094E-3</v>
      </c>
      <c r="BA80">
        <v>8.0706410601129094E-3</v>
      </c>
      <c r="BB80">
        <v>8.0706410601129094E-3</v>
      </c>
      <c r="BC80">
        <v>8.0706410601129094E-3</v>
      </c>
      <c r="BD80">
        <f t="shared" si="34"/>
        <v>0.29932423733235453</v>
      </c>
      <c r="BE80">
        <f t="shared" si="35"/>
        <v>0.29932423733235453</v>
      </c>
      <c r="BF80">
        <f t="shared" si="36"/>
        <v>4.0535534874617751E-2</v>
      </c>
      <c r="BG80">
        <f t="shared" si="37"/>
        <v>4.0535534874617751E-2</v>
      </c>
      <c r="BH80">
        <f t="shared" si="38"/>
        <v>1.0007869226474125E-2</v>
      </c>
      <c r="BI80">
        <f t="shared" si="39"/>
        <v>1.0007869226474125E-2</v>
      </c>
      <c r="BJ80">
        <f t="shared" si="40"/>
        <v>7.3062941899045372E-2</v>
      </c>
      <c r="BK80">
        <f t="shared" si="41"/>
        <v>7.3062941899045372E-2</v>
      </c>
      <c r="BL80">
        <f t="shared" si="42"/>
        <v>0.27581839698939548</v>
      </c>
      <c r="BM80">
        <f t="shared" si="43"/>
        <v>0.27581839698939548</v>
      </c>
      <c r="BN80">
        <f t="shared" si="44"/>
        <v>0.12160660462385325</v>
      </c>
      <c r="BO80">
        <f t="shared" si="45"/>
        <v>0.12160660462385325</v>
      </c>
      <c r="BP80">
        <f t="shared" si="46"/>
        <v>3.0023607679422373E-2</v>
      </c>
      <c r="BQ80">
        <f t="shared" si="47"/>
        <v>3.0023607679422373E-2</v>
      </c>
      <c r="BR80">
        <f t="shared" si="48"/>
        <v>6.3861012731033631E-2</v>
      </c>
      <c r="BS80">
        <f t="shared" si="49"/>
        <v>6.3861012731033631E-2</v>
      </c>
      <c r="BT80">
        <f t="shared" si="50"/>
        <v>2.350584034295905E-2</v>
      </c>
      <c r="BU80">
        <f t="shared" si="51"/>
        <v>2.350584034295905E-2</v>
      </c>
      <c r="BV80">
        <f t="shared" si="52"/>
        <v>-8.1071069749235503E-2</v>
      </c>
      <c r="BW80">
        <f t="shared" si="53"/>
        <v>-8.1071069749235503E-2</v>
      </c>
      <c r="BX80">
        <f t="shared" si="54"/>
        <v>-2.0015738452948247E-2</v>
      </c>
      <c r="BY80">
        <f t="shared" si="55"/>
        <v>-2.0015738452948247E-2</v>
      </c>
      <c r="BZ80">
        <f t="shared" si="56"/>
        <v>9.201929168011741E-3</v>
      </c>
      <c r="CA80">
        <f t="shared" si="57"/>
        <v>9.201929168011741E-3</v>
      </c>
    </row>
    <row r="81" spans="1:79" x14ac:dyDescent="0.2">
      <c r="A81" t="s">
        <v>72</v>
      </c>
      <c r="B81" t="s">
        <v>66</v>
      </c>
      <c r="C81">
        <v>-2309.8601574516802</v>
      </c>
      <c r="D81">
        <v>8</v>
      </c>
      <c r="E81">
        <v>4635.7203149033603</v>
      </c>
      <c r="F81">
        <f t="shared" si="59"/>
        <v>25.292836633030674</v>
      </c>
      <c r="G81" s="1">
        <v>2.6131531235752202E-6</v>
      </c>
      <c r="H81">
        <v>0.56177825254898806</v>
      </c>
      <c r="I81">
        <v>0.56177825254898806</v>
      </c>
      <c r="J81">
        <v>1.7708785080839999E-2</v>
      </c>
      <c r="K81">
        <v>1.7708785080839999E-2</v>
      </c>
      <c r="L81">
        <v>0.17026892661120899</v>
      </c>
      <c r="M81">
        <v>0.17026892661120899</v>
      </c>
      <c r="N81">
        <v>0.167320938888568</v>
      </c>
      <c r="O81">
        <v>0.167320938888568</v>
      </c>
      <c r="P81">
        <v>0.90376882384500201</v>
      </c>
      <c r="Q81">
        <v>0.90376882384500201</v>
      </c>
      <c r="R81">
        <v>0.90376882384500201</v>
      </c>
      <c r="S81">
        <v>0.90376882384500201</v>
      </c>
      <c r="T81">
        <v>0.90376882384500201</v>
      </c>
      <c r="U81">
        <v>0.90376882384500201</v>
      </c>
      <c r="V81">
        <v>0.90376882384500201</v>
      </c>
      <c r="W81">
        <v>0.90376882384500201</v>
      </c>
      <c r="X81">
        <v>7.3106905595553802E-3</v>
      </c>
      <c r="Y81">
        <v>2.8178610617215199E-2</v>
      </c>
      <c r="Z81">
        <v>7.3106905595553802E-3</v>
      </c>
      <c r="AA81">
        <v>2.8178610617215199E-2</v>
      </c>
      <c r="AB81">
        <v>6.0273868391579402E-3</v>
      </c>
      <c r="AC81">
        <v>6.0273868391579402E-3</v>
      </c>
      <c r="AD81">
        <v>6.0273868391579402E-3</v>
      </c>
      <c r="AE81">
        <v>6.0273868391579402E-3</v>
      </c>
      <c r="AF81">
        <v>7.3106905595553802E-3</v>
      </c>
      <c r="AG81">
        <v>2.8178610617215199E-2</v>
      </c>
      <c r="AH81">
        <v>7.3106905595553802E-3</v>
      </c>
      <c r="AI81">
        <v>2.8178610617215199E-2</v>
      </c>
      <c r="AJ81">
        <v>6.0273868391579402E-3</v>
      </c>
      <c r="AK81">
        <v>6.0273868391579402E-3</v>
      </c>
      <c r="AL81">
        <v>6.0273868391579402E-3</v>
      </c>
      <c r="AM81">
        <v>6.0273868391579402E-3</v>
      </c>
      <c r="AN81">
        <v>6.0273868391579402E-3</v>
      </c>
      <c r="AO81">
        <v>6.0273868391579402E-3</v>
      </c>
      <c r="AP81">
        <v>6.0273868391579402E-3</v>
      </c>
      <c r="AQ81">
        <v>6.0273868391579402E-3</v>
      </c>
      <c r="AR81">
        <v>6.0273868391579402E-3</v>
      </c>
      <c r="AS81">
        <v>6.0273868391579402E-3</v>
      </c>
      <c r="AT81">
        <v>6.0273868391579402E-3</v>
      </c>
      <c r="AU81">
        <v>6.0273868391579402E-3</v>
      </c>
      <c r="AV81">
        <v>6.0273868391579402E-3</v>
      </c>
      <c r="AW81">
        <v>6.0273868391579402E-3</v>
      </c>
      <c r="AX81">
        <v>6.0273868391579402E-3</v>
      </c>
      <c r="AY81">
        <v>6.0273868391579402E-3</v>
      </c>
      <c r="AZ81">
        <v>6.0273868391579402E-3</v>
      </c>
      <c r="BA81">
        <v>6.0273868391579402E-3</v>
      </c>
      <c r="BB81">
        <v>6.0273868391579402E-3</v>
      </c>
      <c r="BC81">
        <v>6.0273868391579402E-3</v>
      </c>
      <c r="BD81">
        <f t="shared" si="34"/>
        <v>0.29508743157920631</v>
      </c>
      <c r="BE81">
        <f t="shared" si="35"/>
        <v>0.29508743157920631</v>
      </c>
      <c r="BF81">
        <f t="shared" si="36"/>
        <v>9.301961907892755E-3</v>
      </c>
      <c r="BG81">
        <f t="shared" si="37"/>
        <v>9.301961907892755E-3</v>
      </c>
      <c r="BH81">
        <f t="shared" si="38"/>
        <v>8.9437816439981624E-2</v>
      </c>
      <c r="BI81">
        <f t="shared" si="39"/>
        <v>8.9437816439981624E-2</v>
      </c>
      <c r="BJ81">
        <f t="shared" si="40"/>
        <v>8.7889315547584931E-2</v>
      </c>
      <c r="BK81">
        <f t="shared" si="41"/>
        <v>8.7889315547584931E-2</v>
      </c>
      <c r="BL81">
        <f t="shared" si="42"/>
        <v>0.26669082096978175</v>
      </c>
      <c r="BM81">
        <f t="shared" si="43"/>
        <v>0.26669082096978175</v>
      </c>
      <c r="BN81">
        <f t="shared" si="44"/>
        <v>8.4068231729472458E-3</v>
      </c>
      <c r="BO81">
        <f t="shared" si="45"/>
        <v>8.4068231729472458E-3</v>
      </c>
      <c r="BP81">
        <f t="shared" si="46"/>
        <v>8.0831110171227377E-2</v>
      </c>
      <c r="BQ81">
        <f t="shared" si="47"/>
        <v>8.0831110171227377E-2</v>
      </c>
      <c r="BR81">
        <f t="shared" si="48"/>
        <v>7.9431623340983082E-2</v>
      </c>
      <c r="BS81">
        <f t="shared" si="49"/>
        <v>7.9431623340983082E-2</v>
      </c>
      <c r="BT81">
        <f t="shared" si="50"/>
        <v>2.8396610609424555E-2</v>
      </c>
      <c r="BU81">
        <f t="shared" si="51"/>
        <v>2.8396610609424555E-2</v>
      </c>
      <c r="BV81">
        <f t="shared" si="52"/>
        <v>8.9513873494550915E-4</v>
      </c>
      <c r="BW81">
        <f t="shared" si="53"/>
        <v>8.9513873494550915E-4</v>
      </c>
      <c r="BX81">
        <f t="shared" si="54"/>
        <v>8.6067062687542467E-3</v>
      </c>
      <c r="BY81">
        <f t="shared" si="55"/>
        <v>8.6067062687542467E-3</v>
      </c>
      <c r="BZ81">
        <f t="shared" si="56"/>
        <v>8.4576922066018495E-3</v>
      </c>
      <c r="CA81">
        <f t="shared" si="57"/>
        <v>8.4576922066018495E-3</v>
      </c>
    </row>
    <row r="82" spans="1:79" s="2" customFormat="1" x14ac:dyDescent="0.2">
      <c r="A82" s="2" t="s">
        <v>72</v>
      </c>
      <c r="B82" s="2" t="s">
        <v>67</v>
      </c>
      <c r="C82" s="2">
        <v>-2328.8687354652102</v>
      </c>
      <c r="D82" s="2">
        <v>6</v>
      </c>
      <c r="E82" s="2">
        <v>4669.7374709304204</v>
      </c>
      <c r="F82" s="2">
        <f t="shared" si="59"/>
        <v>59.309992660090757</v>
      </c>
      <c r="G82" s="3">
        <v>1.07258886149613E-13</v>
      </c>
      <c r="H82" s="2">
        <v>1.9138315376811502E-2</v>
      </c>
      <c r="I82" s="2">
        <v>1.9138315376811502E-2</v>
      </c>
      <c r="J82" s="2">
        <v>0.17036169624618</v>
      </c>
      <c r="K82" s="2">
        <v>0.17036169624618</v>
      </c>
      <c r="L82" s="2">
        <v>0.57397250885486395</v>
      </c>
      <c r="M82" s="2">
        <v>0.57397250885486395</v>
      </c>
      <c r="N82" s="2">
        <v>0.17014397075611601</v>
      </c>
      <c r="O82" s="2">
        <v>0.17014397075611601</v>
      </c>
      <c r="P82" s="2">
        <v>0.91004266470178696</v>
      </c>
      <c r="Q82" s="2">
        <v>0.91004266470178696</v>
      </c>
      <c r="R82" s="2">
        <v>0.91004266470178696</v>
      </c>
      <c r="S82" s="2">
        <v>0.91004266470178696</v>
      </c>
      <c r="T82" s="2">
        <v>0.91004266470178696</v>
      </c>
      <c r="U82" s="2">
        <v>0.91004266470178696</v>
      </c>
      <c r="V82" s="2">
        <v>0.91004266470178696</v>
      </c>
      <c r="W82" s="2">
        <v>0.91004266470178696</v>
      </c>
      <c r="X82" s="2">
        <v>7.0825095538242303E-3</v>
      </c>
      <c r="Y82" s="2">
        <v>7.0825095538242303E-3</v>
      </c>
      <c r="Z82" s="2">
        <v>7.0825095538242303E-3</v>
      </c>
      <c r="AA82" s="2">
        <v>7.0825095538242303E-3</v>
      </c>
      <c r="AB82" s="2">
        <v>7.0825095538242303E-3</v>
      </c>
      <c r="AC82" s="2">
        <v>7.0825095538242303E-3</v>
      </c>
      <c r="AD82" s="2">
        <v>7.0825095538242303E-3</v>
      </c>
      <c r="AE82" s="2">
        <v>7.0825095538242303E-3</v>
      </c>
      <c r="AF82" s="2">
        <v>7.0825095538242303E-3</v>
      </c>
      <c r="AG82" s="2">
        <v>7.0825095538242303E-3</v>
      </c>
      <c r="AH82" s="2">
        <v>7.0825095538242303E-3</v>
      </c>
      <c r="AI82" s="2">
        <v>7.0825095538242303E-3</v>
      </c>
      <c r="AJ82" s="2">
        <v>7.0825095538242303E-3</v>
      </c>
      <c r="AK82" s="2">
        <v>7.0825095538242303E-3</v>
      </c>
      <c r="AL82" s="2">
        <v>7.0825095538242303E-3</v>
      </c>
      <c r="AM82" s="2">
        <v>7.0825095538242303E-3</v>
      </c>
      <c r="AN82" s="2">
        <v>7.0825095538242303E-3</v>
      </c>
      <c r="AO82" s="2">
        <v>7.0825095538242303E-3</v>
      </c>
      <c r="AP82" s="2">
        <v>7.0825095538242303E-3</v>
      </c>
      <c r="AQ82" s="2">
        <v>7.0825095538242303E-3</v>
      </c>
      <c r="AR82" s="2">
        <v>7.0825095538242303E-3</v>
      </c>
      <c r="AS82" s="2">
        <v>7.0825095538242303E-3</v>
      </c>
      <c r="AT82" s="2">
        <v>7.0825095538242303E-3</v>
      </c>
      <c r="AU82" s="2">
        <v>7.0825095538242303E-3</v>
      </c>
      <c r="AV82" s="2">
        <v>7.0825095538242303E-3</v>
      </c>
      <c r="AW82" s="2">
        <v>7.0825095538242303E-3</v>
      </c>
      <c r="AX82" s="2">
        <v>7.0825095538242303E-3</v>
      </c>
      <c r="AY82" s="2">
        <v>7.0825095538242303E-3</v>
      </c>
      <c r="AZ82" s="2">
        <v>7.0825095538242303E-3</v>
      </c>
      <c r="BA82" s="2">
        <v>7.0825095538242303E-3</v>
      </c>
      <c r="BB82" s="2">
        <v>7.0825095538242303E-3</v>
      </c>
      <c r="BC82" s="2">
        <v>7.0825095538242303E-3</v>
      </c>
      <c r="BD82" s="2">
        <f t="shared" si="34"/>
        <v>1.001983658820498E-2</v>
      </c>
      <c r="BE82" s="2">
        <f t="shared" si="35"/>
        <v>1.001983658820498E-2</v>
      </c>
      <c r="BF82" s="2">
        <f t="shared" si="36"/>
        <v>8.9192613020913011E-2</v>
      </c>
      <c r="BG82" s="2">
        <f t="shared" si="37"/>
        <v>8.9192613020913011E-2</v>
      </c>
      <c r="BH82" s="2">
        <f t="shared" si="38"/>
        <v>0.30050245445406198</v>
      </c>
      <c r="BI82" s="2">
        <f t="shared" si="39"/>
        <v>0.30050245445406198</v>
      </c>
      <c r="BJ82" s="2">
        <f t="shared" si="40"/>
        <v>8.9078623163991164E-2</v>
      </c>
      <c r="BK82" s="2">
        <f t="shared" si="41"/>
        <v>8.9078623163991164E-2</v>
      </c>
      <c r="BL82" s="2">
        <f t="shared" si="42"/>
        <v>9.1184787886065214E-3</v>
      </c>
      <c r="BM82" s="2">
        <f t="shared" si="43"/>
        <v>9.1184787886065214E-3</v>
      </c>
      <c r="BN82" s="2">
        <f t="shared" si="44"/>
        <v>8.1169083225266989E-2</v>
      </c>
      <c r="BO82" s="2">
        <f t="shared" si="45"/>
        <v>8.1169083225266989E-2</v>
      </c>
      <c r="BP82" s="2">
        <f t="shared" si="46"/>
        <v>0.27347005440080197</v>
      </c>
      <c r="BQ82" s="2">
        <f t="shared" si="47"/>
        <v>0.27347005440080197</v>
      </c>
      <c r="BR82" s="2">
        <f t="shared" si="48"/>
        <v>8.1065347592124845E-2</v>
      </c>
      <c r="BS82" s="2">
        <f t="shared" si="49"/>
        <v>8.1065347592124845E-2</v>
      </c>
      <c r="BT82" s="2">
        <f t="shared" si="50"/>
        <v>9.0135779959845883E-4</v>
      </c>
      <c r="BU82" s="2">
        <f t="shared" si="51"/>
        <v>9.0135779959845883E-4</v>
      </c>
      <c r="BV82" s="2">
        <f t="shared" si="52"/>
        <v>8.0235297956460228E-3</v>
      </c>
      <c r="BW82" s="2">
        <f t="shared" si="53"/>
        <v>8.0235297956460228E-3</v>
      </c>
      <c r="BX82" s="2">
        <f t="shared" si="54"/>
        <v>2.7032400053260019E-2</v>
      </c>
      <c r="BY82" s="2">
        <f t="shared" si="55"/>
        <v>2.7032400053260019E-2</v>
      </c>
      <c r="BZ82" s="2">
        <f t="shared" si="56"/>
        <v>8.0132755718663184E-3</v>
      </c>
      <c r="CA82" s="2">
        <f t="shared" si="57"/>
        <v>8.0132755718663184E-3</v>
      </c>
    </row>
    <row r="83" spans="1:79" x14ac:dyDescent="0.2">
      <c r="A83" s="14" t="s">
        <v>103</v>
      </c>
      <c r="B83" s="14" t="s">
        <v>53</v>
      </c>
      <c r="C83">
        <v>-2241.6210941608101</v>
      </c>
      <c r="D83" s="14">
        <v>4</v>
      </c>
      <c r="E83" s="14">
        <v>4491.2421883216102</v>
      </c>
      <c r="F83">
        <f t="shared" ref="F83:F86" si="60">E83-4381.31478293022</f>
        <v>109.92740539139049</v>
      </c>
      <c r="G83" s="1">
        <v>1.34581966214919E-24</v>
      </c>
      <c r="H83">
        <v>0.289457247201863</v>
      </c>
      <c r="I83">
        <v>0.289457247201863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0.94710341990162406</v>
      </c>
      <c r="Q83">
        <v>0.94710341990162406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2.6633628977009698E-3</v>
      </c>
      <c r="Y83">
        <v>8.4175055412677294E-2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f t="shared" si="34"/>
        <v>0.14866043798356002</v>
      </c>
      <c r="BE83">
        <f t="shared" si="35"/>
        <v>0.14866043798356002</v>
      </c>
      <c r="BF83">
        <f t="shared" si="36"/>
        <v>0</v>
      </c>
      <c r="BG83">
        <f t="shared" si="37"/>
        <v>0</v>
      </c>
      <c r="BH83">
        <f t="shared" si="38"/>
        <v>0</v>
      </c>
      <c r="BI83">
        <f t="shared" si="39"/>
        <v>0</v>
      </c>
      <c r="BJ83">
        <f t="shared" si="40"/>
        <v>0</v>
      </c>
      <c r="BK83">
        <f t="shared" si="41"/>
        <v>0</v>
      </c>
      <c r="BL83">
        <f t="shared" si="42"/>
        <v>0.14079680921830301</v>
      </c>
      <c r="BM83">
        <f t="shared" si="43"/>
        <v>0.14079680921830301</v>
      </c>
      <c r="BN83">
        <f t="shared" si="44"/>
        <v>0</v>
      </c>
      <c r="BO83">
        <f t="shared" si="45"/>
        <v>0</v>
      </c>
      <c r="BP83">
        <f t="shared" si="46"/>
        <v>0</v>
      </c>
      <c r="BQ83">
        <f t="shared" si="47"/>
        <v>0</v>
      </c>
      <c r="BR83">
        <f t="shared" si="48"/>
        <v>0</v>
      </c>
      <c r="BS83">
        <f t="shared" si="49"/>
        <v>0</v>
      </c>
      <c r="BT83">
        <f t="shared" si="50"/>
        <v>7.863628765257008E-3</v>
      </c>
      <c r="BU83">
        <f t="shared" si="51"/>
        <v>7.863628765257008E-3</v>
      </c>
      <c r="BV83">
        <f t="shared" si="52"/>
        <v>0</v>
      </c>
      <c r="BW83">
        <f t="shared" si="53"/>
        <v>0</v>
      </c>
      <c r="BX83">
        <f t="shared" si="54"/>
        <v>0</v>
      </c>
      <c r="BY83">
        <f t="shared" si="55"/>
        <v>0</v>
      </c>
      <c r="BZ83">
        <f t="shared" si="56"/>
        <v>0</v>
      </c>
      <c r="CA83">
        <f t="shared" si="57"/>
        <v>0</v>
      </c>
    </row>
    <row r="84" spans="1:79" x14ac:dyDescent="0.2">
      <c r="A84" s="14" t="s">
        <v>103</v>
      </c>
      <c r="B84" t="s">
        <v>54</v>
      </c>
      <c r="C84">
        <v>-2234.5953668086299</v>
      </c>
      <c r="D84">
        <v>6</v>
      </c>
      <c r="E84">
        <v>4481.1907336172599</v>
      </c>
      <c r="F84">
        <f t="shared" si="60"/>
        <v>99.875950687040131</v>
      </c>
      <c r="G84" s="1">
        <v>2.0494273401658201E-22</v>
      </c>
      <c r="H84">
        <v>0.292129258943712</v>
      </c>
      <c r="I84">
        <v>0.21929484212210101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0.98229672272091695</v>
      </c>
      <c r="Q84">
        <v>0.37730661209302302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7.53666116787347E-4</v>
      </c>
      <c r="Y84">
        <v>0.109411188654767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f t="shared" si="34"/>
        <v>0.14736908737998264</v>
      </c>
      <c r="BE84">
        <f t="shared" si="35"/>
        <v>0.15922006051277846</v>
      </c>
      <c r="BF84">
        <f t="shared" si="36"/>
        <v>0</v>
      </c>
      <c r="BG84">
        <f t="shared" si="37"/>
        <v>0</v>
      </c>
      <c r="BH84">
        <f t="shared" si="38"/>
        <v>0</v>
      </c>
      <c r="BI84">
        <f t="shared" si="39"/>
        <v>0</v>
      </c>
      <c r="BJ84">
        <f t="shared" si="40"/>
        <v>0</v>
      </c>
      <c r="BK84">
        <f t="shared" si="41"/>
        <v>0</v>
      </c>
      <c r="BL84">
        <f t="shared" si="42"/>
        <v>0.14476017156372936</v>
      </c>
      <c r="BM84">
        <f t="shared" si="43"/>
        <v>6.0074781609322551E-2</v>
      </c>
      <c r="BN84">
        <f t="shared" si="44"/>
        <v>0</v>
      </c>
      <c r="BO84">
        <f t="shared" si="45"/>
        <v>0</v>
      </c>
      <c r="BP84">
        <f t="shared" si="46"/>
        <v>0</v>
      </c>
      <c r="BQ84">
        <f t="shared" si="47"/>
        <v>0</v>
      </c>
      <c r="BR84">
        <f t="shared" si="48"/>
        <v>0</v>
      </c>
      <c r="BS84">
        <f t="shared" si="49"/>
        <v>0</v>
      </c>
      <c r="BT84">
        <f t="shared" si="50"/>
        <v>2.6089158162532766E-3</v>
      </c>
      <c r="BU84">
        <f t="shared" si="51"/>
        <v>9.9145278903455897E-2</v>
      </c>
      <c r="BV84">
        <f t="shared" si="52"/>
        <v>0</v>
      </c>
      <c r="BW84">
        <f t="shared" si="53"/>
        <v>0</v>
      </c>
      <c r="BX84">
        <f t="shared" si="54"/>
        <v>0</v>
      </c>
      <c r="BY84">
        <f t="shared" si="55"/>
        <v>0</v>
      </c>
      <c r="BZ84">
        <f t="shared" si="56"/>
        <v>0</v>
      </c>
      <c r="CA84">
        <f t="shared" si="57"/>
        <v>0</v>
      </c>
    </row>
    <row r="85" spans="1:79" x14ac:dyDescent="0.2">
      <c r="A85" s="14" t="s">
        <v>103</v>
      </c>
      <c r="B85" t="s">
        <v>55</v>
      </c>
      <c r="C85">
        <v>-2241.0004257682199</v>
      </c>
      <c r="D85">
        <v>5</v>
      </c>
      <c r="E85">
        <v>4492.0008515364298</v>
      </c>
      <c r="F85">
        <f t="shared" si="60"/>
        <v>110.68606860621003</v>
      </c>
      <c r="G85" s="1">
        <v>9.2096949421452707E-25</v>
      </c>
      <c r="H85">
        <v>0.41054914035203099</v>
      </c>
      <c r="I85">
        <v>0.41054914035203099</v>
      </c>
      <c r="J85">
        <v>7.6378577104684903E-2</v>
      </c>
      <c r="K85">
        <v>7.6378577104684903E-2</v>
      </c>
      <c r="L85">
        <v>0</v>
      </c>
      <c r="M85">
        <v>0</v>
      </c>
      <c r="N85">
        <v>0</v>
      </c>
      <c r="O85">
        <v>0</v>
      </c>
      <c r="P85">
        <v>0.83596626036221999</v>
      </c>
      <c r="Q85">
        <v>0.83596626036221999</v>
      </c>
      <c r="R85">
        <v>0.76955310077453198</v>
      </c>
      <c r="S85">
        <v>0.76955310077453198</v>
      </c>
      <c r="T85">
        <v>0</v>
      </c>
      <c r="U85">
        <v>0</v>
      </c>
      <c r="V85">
        <v>0</v>
      </c>
      <c r="W85">
        <v>0</v>
      </c>
      <c r="X85">
        <v>2.45865058237242E-3</v>
      </c>
      <c r="Y85">
        <v>2.45865058237242E-3</v>
      </c>
      <c r="Z85">
        <v>2.45865058237242E-3</v>
      </c>
      <c r="AA85">
        <v>2.45865058237242E-3</v>
      </c>
      <c r="AB85">
        <v>2.45865058237242E-3</v>
      </c>
      <c r="AC85">
        <v>2.45865058237242E-3</v>
      </c>
      <c r="AD85">
        <v>2.45865058237242E-3</v>
      </c>
      <c r="AE85">
        <v>2.45865058237242E-3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f t="shared" si="34"/>
        <v>0.22361475219649912</v>
      </c>
      <c r="BE85">
        <f t="shared" si="35"/>
        <v>0.22361475219649912</v>
      </c>
      <c r="BF85">
        <f t="shared" si="36"/>
        <v>4.31626364143885E-2</v>
      </c>
      <c r="BG85">
        <f t="shared" si="37"/>
        <v>4.31626364143885E-2</v>
      </c>
      <c r="BH85">
        <f t="shared" si="38"/>
        <v>0</v>
      </c>
      <c r="BI85">
        <f t="shared" si="39"/>
        <v>0</v>
      </c>
      <c r="BJ85">
        <f t="shared" si="40"/>
        <v>0</v>
      </c>
      <c r="BK85">
        <f t="shared" si="41"/>
        <v>0</v>
      </c>
      <c r="BL85">
        <f t="shared" si="42"/>
        <v>0.18693438815553187</v>
      </c>
      <c r="BM85">
        <f t="shared" si="43"/>
        <v>0.18693438815553187</v>
      </c>
      <c r="BN85">
        <f t="shared" si="44"/>
        <v>3.3215940690296403E-2</v>
      </c>
      <c r="BO85">
        <f t="shared" si="45"/>
        <v>3.3215940690296403E-2</v>
      </c>
      <c r="BP85">
        <f t="shared" si="46"/>
        <v>0</v>
      </c>
      <c r="BQ85">
        <f t="shared" si="47"/>
        <v>0</v>
      </c>
      <c r="BR85">
        <f t="shared" si="48"/>
        <v>0</v>
      </c>
      <c r="BS85">
        <f t="shared" si="49"/>
        <v>0</v>
      </c>
      <c r="BT85">
        <f t="shared" si="50"/>
        <v>3.668036404096725E-2</v>
      </c>
      <c r="BU85">
        <f t="shared" si="51"/>
        <v>3.668036404096725E-2</v>
      </c>
      <c r="BV85">
        <f t="shared" si="52"/>
        <v>9.9466957240920972E-3</v>
      </c>
      <c r="BW85">
        <f t="shared" si="53"/>
        <v>9.9466957240920972E-3</v>
      </c>
      <c r="BX85">
        <f t="shared" si="54"/>
        <v>0</v>
      </c>
      <c r="BY85">
        <f t="shared" si="55"/>
        <v>0</v>
      </c>
      <c r="BZ85">
        <f t="shared" si="56"/>
        <v>0</v>
      </c>
      <c r="CA85">
        <f t="shared" si="57"/>
        <v>0</v>
      </c>
    </row>
    <row r="86" spans="1:79" x14ac:dyDescent="0.2">
      <c r="A86" s="14" t="s">
        <v>103</v>
      </c>
      <c r="B86" t="s">
        <v>56</v>
      </c>
      <c r="C86">
        <v>-2208.4687866833301</v>
      </c>
      <c r="D86">
        <v>13</v>
      </c>
      <c r="E86">
        <v>4442.9375733666702</v>
      </c>
      <c r="F86">
        <f t="shared" si="60"/>
        <v>61.622790436450487</v>
      </c>
      <c r="G86" s="1">
        <v>4.1514587944350002E-14</v>
      </c>
      <c r="H86">
        <v>7.6683364880130001E-2</v>
      </c>
      <c r="I86">
        <v>9981.6054450893607</v>
      </c>
      <c r="J86">
        <v>0.51805781581185195</v>
      </c>
      <c r="K86">
        <v>0.50733944817190801</v>
      </c>
      <c r="L86">
        <v>0</v>
      </c>
      <c r="M86">
        <v>0</v>
      </c>
      <c r="N86">
        <v>0</v>
      </c>
      <c r="O86">
        <v>0</v>
      </c>
      <c r="P86">
        <v>0.78111779823180905</v>
      </c>
      <c r="Q86">
        <v>3</v>
      </c>
      <c r="R86">
        <v>0.87589569834556003</v>
      </c>
      <c r="S86">
        <v>2.2256587170843298</v>
      </c>
      <c r="T86">
        <v>0</v>
      </c>
      <c r="U86">
        <v>0</v>
      </c>
      <c r="V86">
        <v>0</v>
      </c>
      <c r="W86">
        <v>0</v>
      </c>
      <c r="X86">
        <v>8.7675413081311198E-3</v>
      </c>
      <c r="Y86">
        <v>4.19155669078667E-2</v>
      </c>
      <c r="Z86">
        <v>2.14026389848033E-2</v>
      </c>
      <c r="AA86" s="1">
        <v>3.8505438285816399E-8</v>
      </c>
      <c r="AB86">
        <v>1.5073559696480899E-2</v>
      </c>
      <c r="AC86">
        <v>1.5073559696480899E-2</v>
      </c>
      <c r="AD86">
        <v>1.5073559696480899E-2</v>
      </c>
      <c r="AE86">
        <v>1.5073559696480899E-2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f t="shared" si="34"/>
        <v>4.3053505476312016E-2</v>
      </c>
      <c r="BE86">
        <f t="shared" si="35"/>
        <v>2495.4013612723402</v>
      </c>
      <c r="BF86">
        <f t="shared" si="36"/>
        <v>0.2761655758733022</v>
      </c>
      <c r="BG86">
        <f t="shared" si="37"/>
        <v>0.15728243210753917</v>
      </c>
      <c r="BH86">
        <f t="shared" si="38"/>
        <v>0</v>
      </c>
      <c r="BI86">
        <f t="shared" si="39"/>
        <v>0</v>
      </c>
      <c r="BJ86">
        <f t="shared" si="40"/>
        <v>0</v>
      </c>
      <c r="BK86">
        <f t="shared" si="41"/>
        <v>0</v>
      </c>
      <c r="BL86">
        <f t="shared" si="42"/>
        <v>3.3629859403817977E-2</v>
      </c>
      <c r="BM86">
        <f t="shared" si="43"/>
        <v>7486.2040838170205</v>
      </c>
      <c r="BN86">
        <f t="shared" si="44"/>
        <v>0.24189223993854977</v>
      </c>
      <c r="BO86">
        <f t="shared" si="45"/>
        <v>0.35005701606436884</v>
      </c>
      <c r="BP86">
        <f t="shared" si="46"/>
        <v>0</v>
      </c>
      <c r="BQ86">
        <f t="shared" si="47"/>
        <v>0</v>
      </c>
      <c r="BR86">
        <f t="shared" si="48"/>
        <v>0</v>
      </c>
      <c r="BS86">
        <f t="shared" si="49"/>
        <v>0</v>
      </c>
      <c r="BT86">
        <f t="shared" si="50"/>
        <v>9.4236460724940393E-3</v>
      </c>
      <c r="BU86">
        <f t="shared" si="51"/>
        <v>-4990.8027225446804</v>
      </c>
      <c r="BV86">
        <f t="shared" si="52"/>
        <v>3.427333593475243E-2</v>
      </c>
      <c r="BW86">
        <f t="shared" si="53"/>
        <v>-0.19277458395682967</v>
      </c>
      <c r="BX86">
        <f t="shared" si="54"/>
        <v>0</v>
      </c>
      <c r="BY86">
        <f t="shared" si="55"/>
        <v>0</v>
      </c>
      <c r="BZ86">
        <f t="shared" si="56"/>
        <v>0</v>
      </c>
      <c r="CA86">
        <f t="shared" si="57"/>
        <v>0</v>
      </c>
    </row>
    <row r="87" spans="1:79" x14ac:dyDescent="0.2">
      <c r="A87" s="14" t="s">
        <v>103</v>
      </c>
      <c r="B87" t="s">
        <v>57</v>
      </c>
      <c r="C87">
        <v>-2180.6573914651099</v>
      </c>
      <c r="D87">
        <v>10</v>
      </c>
      <c r="E87">
        <v>4381.3147829302197</v>
      </c>
      <c r="F87">
        <f>E87-4381.31478293022</f>
        <v>0</v>
      </c>
      <c r="G87">
        <v>0.99866459795754903</v>
      </c>
      <c r="H87">
        <v>6.6079597992799402E-2</v>
      </c>
      <c r="I87">
        <v>0.34530422774047498</v>
      </c>
      <c r="J87">
        <v>0.40546453921557601</v>
      </c>
      <c r="K87">
        <v>3.2087771497852802</v>
      </c>
      <c r="L87">
        <v>0</v>
      </c>
      <c r="M87">
        <v>0</v>
      </c>
      <c r="N87">
        <v>0</v>
      </c>
      <c r="O87">
        <v>0</v>
      </c>
      <c r="P87">
        <v>0.92925085735482005</v>
      </c>
      <c r="Q87">
        <v>0.92925085735482005</v>
      </c>
      <c r="R87">
        <v>0.92925085735482005</v>
      </c>
      <c r="S87">
        <v>0.92925085735482005</v>
      </c>
      <c r="T87">
        <v>0</v>
      </c>
      <c r="U87">
        <v>0</v>
      </c>
      <c r="V87">
        <v>0</v>
      </c>
      <c r="W87">
        <v>0</v>
      </c>
      <c r="X87">
        <v>2.1741959058546099E-3</v>
      </c>
      <c r="Y87">
        <v>1.6970304998304001E-2</v>
      </c>
      <c r="Z87">
        <v>4.3108928447335298E-3</v>
      </c>
      <c r="AA87">
        <v>0.69548380874500004</v>
      </c>
      <c r="AB87">
        <v>1.54752218107858E-2</v>
      </c>
      <c r="AC87">
        <v>1.54752218107858E-2</v>
      </c>
      <c r="AD87">
        <v>1.54752218107858E-2</v>
      </c>
      <c r="AE87">
        <v>1.54752218107858E-2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f t="shared" si="34"/>
        <v>3.4251428600322403E-2</v>
      </c>
      <c r="BE87">
        <f t="shared" si="35"/>
        <v>0.17898358133369899</v>
      </c>
      <c r="BF87">
        <f t="shared" si="36"/>
        <v>0.21016683116653118</v>
      </c>
      <c r="BG87">
        <f t="shared" si="37"/>
        <v>1.6632244259747577</v>
      </c>
      <c r="BH87">
        <f t="shared" si="38"/>
        <v>0</v>
      </c>
      <c r="BI87">
        <f t="shared" si="39"/>
        <v>0</v>
      </c>
      <c r="BJ87">
        <f t="shared" si="40"/>
        <v>0</v>
      </c>
      <c r="BK87">
        <f t="shared" si="41"/>
        <v>0</v>
      </c>
      <c r="BL87">
        <f t="shared" si="42"/>
        <v>3.1828169392476999E-2</v>
      </c>
      <c r="BM87">
        <f t="shared" si="43"/>
        <v>0.16632064640677596</v>
      </c>
      <c r="BN87">
        <f t="shared" si="44"/>
        <v>0.19529770804904481</v>
      </c>
      <c r="BO87">
        <f t="shared" si="45"/>
        <v>1.5455527238105222</v>
      </c>
      <c r="BP87">
        <f t="shared" si="46"/>
        <v>0</v>
      </c>
      <c r="BQ87">
        <f t="shared" si="47"/>
        <v>0</v>
      </c>
      <c r="BR87">
        <f t="shared" si="48"/>
        <v>0</v>
      </c>
      <c r="BS87">
        <f t="shared" si="49"/>
        <v>0</v>
      </c>
      <c r="BT87">
        <f t="shared" si="50"/>
        <v>2.4232592078454046E-3</v>
      </c>
      <c r="BU87">
        <f t="shared" si="51"/>
        <v>1.2662934926923025E-2</v>
      </c>
      <c r="BV87">
        <f t="shared" si="52"/>
        <v>1.4869123117486366E-2</v>
      </c>
      <c r="BW87">
        <f t="shared" si="53"/>
        <v>0.1176717021642355</v>
      </c>
      <c r="BX87">
        <f t="shared" si="54"/>
        <v>0</v>
      </c>
      <c r="BY87">
        <f t="shared" si="55"/>
        <v>0</v>
      </c>
      <c r="BZ87">
        <f t="shared" si="56"/>
        <v>0</v>
      </c>
      <c r="CA87">
        <f t="shared" si="57"/>
        <v>0</v>
      </c>
    </row>
    <row r="88" spans="1:79" x14ac:dyDescent="0.2">
      <c r="A88" s="14" t="s">
        <v>103</v>
      </c>
      <c r="B88" t="s">
        <v>58</v>
      </c>
      <c r="C88">
        <v>-2213.7202308051401</v>
      </c>
      <c r="D88">
        <v>11</v>
      </c>
      <c r="E88">
        <v>4449.4404616102702</v>
      </c>
      <c r="F88">
        <f t="shared" ref="F88:F97" si="61">E88-4381.31478293022</f>
        <v>68.125678680050441</v>
      </c>
      <c r="G88" s="1">
        <v>1.6073723426755299E-15</v>
      </c>
      <c r="H88">
        <v>3.6769684119166403E-2</v>
      </c>
      <c r="I88">
        <v>3.78115324065707</v>
      </c>
      <c r="J88">
        <v>0.387529488730811</v>
      </c>
      <c r="K88">
        <v>0.85625958713257699</v>
      </c>
      <c r="L88">
        <v>0</v>
      </c>
      <c r="M88">
        <v>0</v>
      </c>
      <c r="N88">
        <v>0</v>
      </c>
      <c r="O88">
        <v>0</v>
      </c>
      <c r="P88">
        <v>0.43018869004322002</v>
      </c>
      <c r="Q88">
        <v>3</v>
      </c>
      <c r="R88">
        <v>0.759035657874637</v>
      </c>
      <c r="S88">
        <v>2.3996447478419398</v>
      </c>
      <c r="T88">
        <v>0</v>
      </c>
      <c r="U88">
        <v>0</v>
      </c>
      <c r="V88">
        <v>0</v>
      </c>
      <c r="W88">
        <v>0</v>
      </c>
      <c r="X88">
        <v>3.2853947555469103E-2</v>
      </c>
      <c r="Y88" s="1">
        <v>1.4777781747550099E-7</v>
      </c>
      <c r="Z88">
        <v>3.2853947555469103E-2</v>
      </c>
      <c r="AA88" s="1">
        <v>1.4777781747550099E-7</v>
      </c>
      <c r="AB88">
        <v>2.2847339481553201E-2</v>
      </c>
      <c r="AC88">
        <v>2.2847339481553201E-2</v>
      </c>
      <c r="AD88">
        <v>2.2847339481553201E-2</v>
      </c>
      <c r="AE88">
        <v>2.2847339481553201E-2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f t="shared" si="34"/>
        <v>2.5709673398448724E-2</v>
      </c>
      <c r="BE88">
        <f t="shared" si="35"/>
        <v>0.94528831016426751</v>
      </c>
      <c r="BF88">
        <f t="shared" si="36"/>
        <v>0.22030792098839277</v>
      </c>
      <c r="BG88">
        <f t="shared" si="37"/>
        <v>0.25186737163526335</v>
      </c>
      <c r="BH88">
        <f t="shared" si="38"/>
        <v>0</v>
      </c>
      <c r="BI88">
        <f t="shared" si="39"/>
        <v>0</v>
      </c>
      <c r="BJ88">
        <f t="shared" si="40"/>
        <v>0</v>
      </c>
      <c r="BK88">
        <f t="shared" si="41"/>
        <v>0</v>
      </c>
      <c r="BL88">
        <f t="shared" si="42"/>
        <v>1.1060010720717677E-2</v>
      </c>
      <c r="BM88">
        <f t="shared" si="43"/>
        <v>2.8358649304928027</v>
      </c>
      <c r="BN88">
        <f t="shared" si="44"/>
        <v>0.16722156774241825</v>
      </c>
      <c r="BO88">
        <f t="shared" si="45"/>
        <v>0.6043922154973137</v>
      </c>
      <c r="BP88">
        <f t="shared" si="46"/>
        <v>0</v>
      </c>
      <c r="BQ88">
        <f t="shared" si="47"/>
        <v>0</v>
      </c>
      <c r="BR88">
        <f t="shared" si="48"/>
        <v>0</v>
      </c>
      <c r="BS88">
        <f t="shared" si="49"/>
        <v>0</v>
      </c>
      <c r="BT88">
        <f t="shared" si="50"/>
        <v>1.4649662677731047E-2</v>
      </c>
      <c r="BU88">
        <f t="shared" si="51"/>
        <v>-1.8905766203285352</v>
      </c>
      <c r="BV88">
        <f t="shared" si="52"/>
        <v>5.3086353245974521E-2</v>
      </c>
      <c r="BW88">
        <f t="shared" si="53"/>
        <v>-0.35252484386205035</v>
      </c>
      <c r="BX88">
        <f t="shared" si="54"/>
        <v>0</v>
      </c>
      <c r="BY88">
        <f t="shared" si="55"/>
        <v>0</v>
      </c>
      <c r="BZ88">
        <f t="shared" si="56"/>
        <v>0</v>
      </c>
      <c r="CA88">
        <f t="shared" si="57"/>
        <v>0</v>
      </c>
    </row>
    <row r="89" spans="1:79" x14ac:dyDescent="0.2">
      <c r="A89" s="14" t="s">
        <v>103</v>
      </c>
      <c r="B89" t="s">
        <v>59</v>
      </c>
      <c r="C89">
        <v>-2208.9363880056198</v>
      </c>
      <c r="D89">
        <v>9</v>
      </c>
      <c r="E89">
        <v>4435.8727760112397</v>
      </c>
      <c r="F89">
        <f t="shared" si="61"/>
        <v>54.557993081019958</v>
      </c>
      <c r="G89" s="1">
        <v>1.42004460193478E-12</v>
      </c>
      <c r="H89">
        <v>6.7436322741026497E-2</v>
      </c>
      <c r="I89">
        <v>9829.8708414217308</v>
      </c>
      <c r="J89">
        <v>0.52412830800374799</v>
      </c>
      <c r="K89">
        <v>0.46564862737484197</v>
      </c>
      <c r="L89">
        <v>0</v>
      </c>
      <c r="M89">
        <v>0</v>
      </c>
      <c r="N89">
        <v>0</v>
      </c>
      <c r="O89">
        <v>0</v>
      </c>
      <c r="P89">
        <v>0.60207851468248796</v>
      </c>
      <c r="Q89">
        <v>2.9959192958637</v>
      </c>
      <c r="R89">
        <v>0.89690268806374296</v>
      </c>
      <c r="S89">
        <v>1.8087249785386601</v>
      </c>
      <c r="T89">
        <v>0</v>
      </c>
      <c r="U89">
        <v>0</v>
      </c>
      <c r="V89">
        <v>0</v>
      </c>
      <c r="W89">
        <v>0</v>
      </c>
      <c r="X89">
        <v>1.66711110855562E-2</v>
      </c>
      <c r="Y89">
        <v>1.66711110855562E-2</v>
      </c>
      <c r="Z89">
        <v>1.66711110855562E-2</v>
      </c>
      <c r="AA89">
        <v>1.66711110855562E-2</v>
      </c>
      <c r="AB89">
        <v>1.66711110855562E-2</v>
      </c>
      <c r="AC89">
        <v>1.66711110855562E-2</v>
      </c>
      <c r="AD89">
        <v>1.66711110855562E-2</v>
      </c>
      <c r="AE89">
        <v>1.66711110855562E-2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f t="shared" si="34"/>
        <v>4.2093019863256538E-2</v>
      </c>
      <c r="BE89">
        <f t="shared" si="35"/>
        <v>2459.9773202619322</v>
      </c>
      <c r="BF89">
        <f t="shared" si="36"/>
        <v>0.27630743068783892</v>
      </c>
      <c r="BG89">
        <f t="shared" si="37"/>
        <v>0.16578647996256021</v>
      </c>
      <c r="BH89">
        <f t="shared" si="38"/>
        <v>0</v>
      </c>
      <c r="BI89">
        <f t="shared" si="39"/>
        <v>0</v>
      </c>
      <c r="BJ89">
        <f t="shared" si="40"/>
        <v>0</v>
      </c>
      <c r="BK89">
        <f t="shared" si="41"/>
        <v>0</v>
      </c>
      <c r="BL89">
        <f t="shared" si="42"/>
        <v>2.5343302877769959E-2</v>
      </c>
      <c r="BM89">
        <f t="shared" si="43"/>
        <v>7369.8935211597991</v>
      </c>
      <c r="BN89">
        <f t="shared" si="44"/>
        <v>0.24782087731590907</v>
      </c>
      <c r="BO89">
        <f t="shared" si="45"/>
        <v>0.29986214741228179</v>
      </c>
      <c r="BP89">
        <f t="shared" si="46"/>
        <v>0</v>
      </c>
      <c r="BQ89">
        <f t="shared" si="47"/>
        <v>0</v>
      </c>
      <c r="BR89">
        <f t="shared" si="48"/>
        <v>0</v>
      </c>
      <c r="BS89">
        <f t="shared" si="49"/>
        <v>0</v>
      </c>
      <c r="BT89">
        <f t="shared" si="50"/>
        <v>1.6749716985486579E-2</v>
      </c>
      <c r="BU89">
        <f t="shared" si="51"/>
        <v>-4909.9162008978674</v>
      </c>
      <c r="BV89">
        <f t="shared" si="52"/>
        <v>2.8486553371929846E-2</v>
      </c>
      <c r="BW89">
        <f t="shared" si="53"/>
        <v>-0.13407566744972158</v>
      </c>
      <c r="BX89">
        <f t="shared" si="54"/>
        <v>0</v>
      </c>
      <c r="BY89">
        <f t="shared" si="55"/>
        <v>0</v>
      </c>
      <c r="BZ89">
        <f t="shared" si="56"/>
        <v>0</v>
      </c>
      <c r="CA89">
        <f t="shared" si="57"/>
        <v>0</v>
      </c>
    </row>
    <row r="90" spans="1:79" x14ac:dyDescent="0.2">
      <c r="A90" s="14" t="s">
        <v>103</v>
      </c>
      <c r="B90" t="s">
        <v>60</v>
      </c>
      <c r="C90">
        <v>-2196.9386896463002</v>
      </c>
      <c r="D90">
        <v>8</v>
      </c>
      <c r="E90">
        <v>4409.8773792925904</v>
      </c>
      <c r="F90">
        <f t="shared" si="61"/>
        <v>28.562596362370641</v>
      </c>
      <c r="G90" s="1">
        <v>6.2680241368189905E-7</v>
      </c>
      <c r="H90">
        <v>0.51970215597420599</v>
      </c>
      <c r="I90">
        <v>4.6693552855211602E-2</v>
      </c>
      <c r="J90">
        <v>8.1135909571633302E-2</v>
      </c>
      <c r="K90">
        <v>0.87828561409420802</v>
      </c>
      <c r="L90">
        <v>0</v>
      </c>
      <c r="M90">
        <v>0</v>
      </c>
      <c r="N90">
        <v>0</v>
      </c>
      <c r="O90">
        <v>0</v>
      </c>
      <c r="P90">
        <v>0.947715287602511</v>
      </c>
      <c r="Q90">
        <v>0.947715287602511</v>
      </c>
      <c r="R90">
        <v>0.947715287602511</v>
      </c>
      <c r="S90">
        <v>0.947715287602511</v>
      </c>
      <c r="T90">
        <v>0</v>
      </c>
      <c r="U90">
        <v>0</v>
      </c>
      <c r="V90">
        <v>0</v>
      </c>
      <c r="W90">
        <v>0</v>
      </c>
      <c r="X90">
        <v>1.7619371666152E-3</v>
      </c>
      <c r="Y90">
        <v>6.7845577901811796E-2</v>
      </c>
      <c r="Z90">
        <v>1.7619371666152E-3</v>
      </c>
      <c r="AA90">
        <v>6.7845577901811796E-2</v>
      </c>
      <c r="AB90">
        <v>1.7887025237991201E-2</v>
      </c>
      <c r="AC90">
        <v>1.7887025237991201E-2</v>
      </c>
      <c r="AD90">
        <v>1.7887025237991201E-2</v>
      </c>
      <c r="AE90">
        <v>1.7887025237991201E-2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f t="shared" si="34"/>
        <v>0.26682655277297729</v>
      </c>
      <c r="BE90">
        <f t="shared" si="35"/>
        <v>2.3973500209410897E-2</v>
      </c>
      <c r="BF90">
        <f t="shared" si="36"/>
        <v>4.1656966029930083E-2</v>
      </c>
      <c r="BG90">
        <f t="shared" si="37"/>
        <v>0.45093121139656434</v>
      </c>
      <c r="BH90">
        <f t="shared" si="38"/>
        <v>0</v>
      </c>
      <c r="BI90">
        <f t="shared" si="39"/>
        <v>0</v>
      </c>
      <c r="BJ90">
        <f t="shared" si="40"/>
        <v>0</v>
      </c>
      <c r="BK90">
        <f t="shared" si="41"/>
        <v>0</v>
      </c>
      <c r="BL90">
        <f t="shared" si="42"/>
        <v>0.2528756032012287</v>
      </c>
      <c r="BM90">
        <f t="shared" si="43"/>
        <v>2.2720052645800706E-2</v>
      </c>
      <c r="BN90">
        <f t="shared" si="44"/>
        <v>3.9478943541703219E-2</v>
      </c>
      <c r="BO90">
        <f t="shared" si="45"/>
        <v>0.42735440269764369</v>
      </c>
      <c r="BP90">
        <f t="shared" si="46"/>
        <v>0</v>
      </c>
      <c r="BQ90">
        <f t="shared" si="47"/>
        <v>0</v>
      </c>
      <c r="BR90">
        <f t="shared" si="48"/>
        <v>0</v>
      </c>
      <c r="BS90">
        <f t="shared" si="49"/>
        <v>0</v>
      </c>
      <c r="BT90">
        <f t="shared" si="50"/>
        <v>1.3950949571748583E-2</v>
      </c>
      <c r="BU90">
        <f t="shared" si="51"/>
        <v>1.2534475636101911E-3</v>
      </c>
      <c r="BV90">
        <f t="shared" si="52"/>
        <v>2.1780224882268634E-3</v>
      </c>
      <c r="BW90">
        <f t="shared" si="53"/>
        <v>2.3576808698920648E-2</v>
      </c>
      <c r="BX90">
        <f t="shared" si="54"/>
        <v>0</v>
      </c>
      <c r="BY90">
        <f t="shared" si="55"/>
        <v>0</v>
      </c>
      <c r="BZ90">
        <f t="shared" si="56"/>
        <v>0</v>
      </c>
      <c r="CA90">
        <f t="shared" si="57"/>
        <v>0</v>
      </c>
    </row>
    <row r="91" spans="1:79" x14ac:dyDescent="0.2">
      <c r="A91" s="14" t="s">
        <v>103</v>
      </c>
      <c r="B91" t="s">
        <v>61</v>
      </c>
      <c r="C91">
        <v>-2240.1444655473802</v>
      </c>
      <c r="D91">
        <v>6</v>
      </c>
      <c r="E91">
        <v>4492.2889310947503</v>
      </c>
      <c r="F91">
        <f t="shared" si="61"/>
        <v>110.97414816453056</v>
      </c>
      <c r="G91" s="1">
        <v>7.9742447987062098E-25</v>
      </c>
      <c r="H91">
        <v>0.13190290593176701</v>
      </c>
      <c r="I91">
        <v>1.33274102939102</v>
      </c>
      <c r="J91">
        <v>0.54197802081351398</v>
      </c>
      <c r="K91">
        <v>0.160133674011817</v>
      </c>
      <c r="L91">
        <v>0</v>
      </c>
      <c r="M91">
        <v>0</v>
      </c>
      <c r="N91">
        <v>0</v>
      </c>
      <c r="O91">
        <v>0</v>
      </c>
      <c r="P91">
        <v>0.89560580867695505</v>
      </c>
      <c r="Q91">
        <v>0.89560580867695505</v>
      </c>
      <c r="R91">
        <v>0.89560580867695505</v>
      </c>
      <c r="S91">
        <v>0.89560580867695505</v>
      </c>
      <c r="T91">
        <v>0</v>
      </c>
      <c r="U91">
        <v>0</v>
      </c>
      <c r="V91">
        <v>0</v>
      </c>
      <c r="W91">
        <v>0</v>
      </c>
      <c r="X91">
        <v>2.4108126037396299E-3</v>
      </c>
      <c r="Y91">
        <v>2.4108126037396299E-3</v>
      </c>
      <c r="Z91">
        <v>2.4108126037396299E-3</v>
      </c>
      <c r="AA91">
        <v>2.4108126037396299E-3</v>
      </c>
      <c r="AB91">
        <v>2.4108126037396299E-3</v>
      </c>
      <c r="AC91">
        <v>2.4108126037396299E-3</v>
      </c>
      <c r="AD91">
        <v>2.4108126037396299E-3</v>
      </c>
      <c r="AE91">
        <v>2.4108126037396299E-3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f t="shared" si="34"/>
        <v>6.9583510098984724E-2</v>
      </c>
      <c r="BE91">
        <f t="shared" si="35"/>
        <v>0.70306865662181717</v>
      </c>
      <c r="BF91">
        <f t="shared" si="36"/>
        <v>0.28591282973108717</v>
      </c>
      <c r="BG91">
        <f t="shared" si="37"/>
        <v>8.4476252013377662E-2</v>
      </c>
      <c r="BH91">
        <f t="shared" si="38"/>
        <v>0</v>
      </c>
      <c r="BI91">
        <f t="shared" si="39"/>
        <v>0</v>
      </c>
      <c r="BJ91">
        <f t="shared" si="40"/>
        <v>0</v>
      </c>
      <c r="BK91">
        <f t="shared" si="41"/>
        <v>0</v>
      </c>
      <c r="BL91">
        <f t="shared" si="42"/>
        <v>6.2319395832782287E-2</v>
      </c>
      <c r="BM91">
        <f t="shared" si="43"/>
        <v>0.62967237276920296</v>
      </c>
      <c r="BN91">
        <f t="shared" si="44"/>
        <v>0.25606519108242687</v>
      </c>
      <c r="BO91">
        <f t="shared" si="45"/>
        <v>7.5657421998439361E-2</v>
      </c>
      <c r="BP91">
        <f t="shared" si="46"/>
        <v>0</v>
      </c>
      <c r="BQ91">
        <f t="shared" si="47"/>
        <v>0</v>
      </c>
      <c r="BR91">
        <f t="shared" si="48"/>
        <v>0</v>
      </c>
      <c r="BS91">
        <f t="shared" si="49"/>
        <v>0</v>
      </c>
      <c r="BT91">
        <f t="shared" si="50"/>
        <v>7.2641142662024372E-3</v>
      </c>
      <c r="BU91">
        <f t="shared" si="51"/>
        <v>7.3396283852614208E-2</v>
      </c>
      <c r="BV91">
        <f t="shared" si="52"/>
        <v>2.9847638648660302E-2</v>
      </c>
      <c r="BW91">
        <f t="shared" si="53"/>
        <v>8.8188300149383003E-3</v>
      </c>
      <c r="BX91">
        <f t="shared" si="54"/>
        <v>0</v>
      </c>
      <c r="BY91">
        <f t="shared" si="55"/>
        <v>0</v>
      </c>
      <c r="BZ91">
        <f t="shared" si="56"/>
        <v>0</v>
      </c>
      <c r="CA91">
        <f t="shared" si="57"/>
        <v>0</v>
      </c>
    </row>
    <row r="92" spans="1:79" x14ac:dyDescent="0.2">
      <c r="A92" s="14" t="s">
        <v>103</v>
      </c>
      <c r="B92" t="s">
        <v>62</v>
      </c>
      <c r="C92">
        <v>-2180.6519091335999</v>
      </c>
      <c r="D92">
        <v>17</v>
      </c>
      <c r="E92">
        <v>4395.3038182671999</v>
      </c>
      <c r="F92">
        <f t="shared" si="61"/>
        <v>13.989035336980123</v>
      </c>
      <c r="G92">
        <v>9.1567051024113596E-4</v>
      </c>
      <c r="H92">
        <v>0.73244931891003795</v>
      </c>
      <c r="I92">
        <v>0.73244931891003795</v>
      </c>
      <c r="J92">
        <v>0.15987077079765799</v>
      </c>
      <c r="K92">
        <v>0.15987077079765799</v>
      </c>
      <c r="L92">
        <v>2.66787162440166E-2</v>
      </c>
      <c r="M92">
        <v>2.66787162440166E-2</v>
      </c>
      <c r="N92">
        <v>0.200880132797709</v>
      </c>
      <c r="O92">
        <v>0.200880132797709</v>
      </c>
      <c r="P92">
        <v>0.95630334464573696</v>
      </c>
      <c r="Q92">
        <v>0.95630334464573696</v>
      </c>
      <c r="R92">
        <v>3</v>
      </c>
      <c r="S92">
        <v>3</v>
      </c>
      <c r="T92">
        <v>1.6593862548009799</v>
      </c>
      <c r="U92">
        <v>1.6593862548009799</v>
      </c>
      <c r="V92">
        <v>0.78117230869690801</v>
      </c>
      <c r="W92">
        <v>0.78117230869690801</v>
      </c>
      <c r="X92" s="1">
        <v>2.5319490021657601E-9</v>
      </c>
      <c r="Y92">
        <v>0.370881602404944</v>
      </c>
      <c r="Z92" s="1">
        <v>5.1065582881066898E-8</v>
      </c>
      <c r="AA92">
        <v>100</v>
      </c>
      <c r="AB92">
        <v>8.6623998477477707E-3</v>
      </c>
      <c r="AC92">
        <v>8.6623998477477707E-3</v>
      </c>
      <c r="AD92">
        <v>8.6623998477477707E-3</v>
      </c>
      <c r="AE92">
        <v>8.6623998477477707E-3</v>
      </c>
      <c r="AF92" s="1">
        <v>2.4596120951903E-8</v>
      </c>
      <c r="AG92">
        <v>99.957054676971694</v>
      </c>
      <c r="AH92">
        <v>1.51425855526744E-3</v>
      </c>
      <c r="AI92">
        <v>1.3208363123419E-2</v>
      </c>
      <c r="AJ92">
        <v>8.6623998477477707E-3</v>
      </c>
      <c r="AK92">
        <v>8.6623998477477707E-3</v>
      </c>
      <c r="AL92">
        <v>8.6623998477477707E-3</v>
      </c>
      <c r="AM92">
        <v>8.6623998477477707E-3</v>
      </c>
      <c r="AN92">
        <v>8.6623998477477707E-3</v>
      </c>
      <c r="AO92">
        <v>8.6623998477477707E-3</v>
      </c>
      <c r="AP92">
        <v>8.6623998477477707E-3</v>
      </c>
      <c r="AQ92">
        <v>8.6623998477477707E-3</v>
      </c>
      <c r="AR92">
        <v>8.6623998477477707E-3</v>
      </c>
      <c r="AS92">
        <v>8.6623998477477707E-3</v>
      </c>
      <c r="AT92">
        <v>8.6623998477477707E-3</v>
      </c>
      <c r="AU92">
        <v>8.6623998477477707E-3</v>
      </c>
      <c r="AV92">
        <v>8.6623998477477707E-3</v>
      </c>
      <c r="AW92">
        <v>8.6623998477477707E-3</v>
      </c>
      <c r="AX92">
        <v>8.6623998477477707E-3</v>
      </c>
      <c r="AY92">
        <v>8.6623998477477707E-3</v>
      </c>
      <c r="AZ92">
        <v>8.6623998477477707E-3</v>
      </c>
      <c r="BA92">
        <v>8.6623998477477707E-3</v>
      </c>
      <c r="BB92">
        <v>8.6623998477477707E-3</v>
      </c>
      <c r="BC92">
        <v>8.6623998477477707E-3</v>
      </c>
      <c r="BD92">
        <f t="shared" si="34"/>
        <v>0.37440477772258562</v>
      </c>
      <c r="BE92">
        <f t="shared" si="35"/>
        <v>0.37440477772258562</v>
      </c>
      <c r="BF92">
        <f t="shared" si="36"/>
        <v>3.9967692699414498E-2</v>
      </c>
      <c r="BG92">
        <f t="shared" si="37"/>
        <v>3.9967692699414498E-2</v>
      </c>
      <c r="BH92">
        <f t="shared" si="38"/>
        <v>1.003190724771688E-2</v>
      </c>
      <c r="BI92">
        <f t="shared" si="39"/>
        <v>1.003190724771688E-2</v>
      </c>
      <c r="BJ92">
        <f t="shared" si="40"/>
        <v>0.11277973041511709</v>
      </c>
      <c r="BK92">
        <f t="shared" si="41"/>
        <v>0.11277973041511709</v>
      </c>
      <c r="BL92">
        <f t="shared" si="42"/>
        <v>0.35804454118745238</v>
      </c>
      <c r="BM92">
        <f t="shared" si="43"/>
        <v>0.35804454118745238</v>
      </c>
      <c r="BN92">
        <f t="shared" si="44"/>
        <v>0.11990307809824349</v>
      </c>
      <c r="BO92">
        <f t="shared" si="45"/>
        <v>0.11990307809824349</v>
      </c>
      <c r="BP92">
        <f t="shared" si="46"/>
        <v>1.6646808996299719E-2</v>
      </c>
      <c r="BQ92">
        <f t="shared" si="47"/>
        <v>1.6646808996299719E-2</v>
      </c>
      <c r="BR92">
        <f t="shared" si="48"/>
        <v>8.8100402382591911E-2</v>
      </c>
      <c r="BS92">
        <f t="shared" si="49"/>
        <v>8.8100402382591911E-2</v>
      </c>
      <c r="BT92">
        <f t="shared" si="50"/>
        <v>1.6360236535133243E-2</v>
      </c>
      <c r="BU92">
        <f t="shared" si="51"/>
        <v>1.6360236535133243E-2</v>
      </c>
      <c r="BV92">
        <f t="shared" si="52"/>
        <v>-7.9935385398828995E-2</v>
      </c>
      <c r="BW92">
        <f t="shared" si="53"/>
        <v>-7.9935385398828995E-2</v>
      </c>
      <c r="BX92">
        <f t="shared" si="54"/>
        <v>-6.6149017485828392E-3</v>
      </c>
      <c r="BY92">
        <f t="shared" si="55"/>
        <v>-6.6149017485828392E-3</v>
      </c>
      <c r="BZ92">
        <f t="shared" si="56"/>
        <v>2.4679328032525177E-2</v>
      </c>
      <c r="CA92">
        <f t="shared" si="57"/>
        <v>2.4679328032525177E-2</v>
      </c>
    </row>
    <row r="93" spans="1:79" x14ac:dyDescent="0.2">
      <c r="A93" s="14" t="s">
        <v>103</v>
      </c>
      <c r="B93" t="s">
        <v>63</v>
      </c>
      <c r="C93">
        <v>-2184.4690050435602</v>
      </c>
      <c r="D93">
        <v>14</v>
      </c>
      <c r="E93">
        <v>4396.9380100871304</v>
      </c>
      <c r="F93">
        <f t="shared" si="61"/>
        <v>15.623227156910616</v>
      </c>
      <c r="G93">
        <v>4.0446317135539399E-4</v>
      </c>
      <c r="H93">
        <v>0.14086288916749801</v>
      </c>
      <c r="I93">
        <v>0.14086288916749801</v>
      </c>
      <c r="J93">
        <v>0.60893887770518895</v>
      </c>
      <c r="K93">
        <v>0.60893887770518895</v>
      </c>
      <c r="L93">
        <v>0.26243374376698902</v>
      </c>
      <c r="M93">
        <v>0.26243374376698902</v>
      </c>
      <c r="N93">
        <v>2.44586475729206E-2</v>
      </c>
      <c r="O93">
        <v>2.44586475729206E-2</v>
      </c>
      <c r="P93">
        <v>0.925127807662665</v>
      </c>
      <c r="Q93">
        <v>0.925127807662665</v>
      </c>
      <c r="R93">
        <v>0.925127807662665</v>
      </c>
      <c r="S93">
        <v>0.925127807662665</v>
      </c>
      <c r="T93">
        <v>0.925127807662665</v>
      </c>
      <c r="U93">
        <v>0.925127807662665</v>
      </c>
      <c r="V93">
        <v>0.925127807662665</v>
      </c>
      <c r="W93">
        <v>0.925127807662665</v>
      </c>
      <c r="X93" s="1">
        <v>2.22670904552262E-9</v>
      </c>
      <c r="Y93" s="1">
        <v>1.4453345040900101E-7</v>
      </c>
      <c r="Z93" s="1">
        <v>3.2150593153292901E-9</v>
      </c>
      <c r="AA93">
        <v>0.39881851251898898</v>
      </c>
      <c r="AB93">
        <v>7.3744045605061703E-3</v>
      </c>
      <c r="AC93">
        <v>7.3744045605061703E-3</v>
      </c>
      <c r="AD93">
        <v>7.3744045605061703E-3</v>
      </c>
      <c r="AE93">
        <v>7.3744045605061703E-3</v>
      </c>
      <c r="AF93">
        <v>4.9952668024098399E-3</v>
      </c>
      <c r="AG93">
        <v>2.5333336109627999E-2</v>
      </c>
      <c r="AH93" s="1">
        <v>1.5676102229898599E-7</v>
      </c>
      <c r="AI93">
        <v>100</v>
      </c>
      <c r="AJ93">
        <v>7.3744045605061703E-3</v>
      </c>
      <c r="AK93">
        <v>7.3744045605061703E-3</v>
      </c>
      <c r="AL93">
        <v>7.3744045605061703E-3</v>
      </c>
      <c r="AM93">
        <v>7.3744045605061703E-3</v>
      </c>
      <c r="AN93">
        <v>7.3744045605061703E-3</v>
      </c>
      <c r="AO93">
        <v>7.3744045605061703E-3</v>
      </c>
      <c r="AP93">
        <v>7.3744045605061703E-3</v>
      </c>
      <c r="AQ93">
        <v>7.3744045605061703E-3</v>
      </c>
      <c r="AR93">
        <v>7.3744045605061703E-3</v>
      </c>
      <c r="AS93">
        <v>7.3744045605061703E-3</v>
      </c>
      <c r="AT93">
        <v>7.3744045605061703E-3</v>
      </c>
      <c r="AU93">
        <v>7.3744045605061703E-3</v>
      </c>
      <c r="AV93">
        <v>7.3744045605061703E-3</v>
      </c>
      <c r="AW93">
        <v>7.3744045605061703E-3</v>
      </c>
      <c r="AX93">
        <v>7.3744045605061703E-3</v>
      </c>
      <c r="AY93">
        <v>7.3744045605061703E-3</v>
      </c>
      <c r="AZ93">
        <v>7.3744045605061703E-3</v>
      </c>
      <c r="BA93">
        <v>7.3744045605061703E-3</v>
      </c>
      <c r="BB93">
        <v>7.3744045605061703E-3</v>
      </c>
      <c r="BC93">
        <v>7.3744045605061703E-3</v>
      </c>
      <c r="BD93">
        <f t="shared" si="34"/>
        <v>7.3170668776803116E-2</v>
      </c>
      <c r="BE93">
        <f t="shared" si="35"/>
        <v>7.3170668776803116E-2</v>
      </c>
      <c r="BF93">
        <f t="shared" si="36"/>
        <v>0.31631088350674935</v>
      </c>
      <c r="BG93">
        <f t="shared" si="37"/>
        <v>0.31631088350674935</v>
      </c>
      <c r="BH93">
        <f t="shared" si="38"/>
        <v>0.13632016675589706</v>
      </c>
      <c r="BI93">
        <f t="shared" si="39"/>
        <v>0.13632016675589706</v>
      </c>
      <c r="BJ93">
        <f t="shared" si="40"/>
        <v>1.2704947419889133E-2</v>
      </c>
      <c r="BK93">
        <f t="shared" si="41"/>
        <v>1.2704947419889133E-2</v>
      </c>
      <c r="BL93">
        <f t="shared" si="42"/>
        <v>6.7692220390694877E-2</v>
      </c>
      <c r="BM93">
        <f t="shared" si="43"/>
        <v>6.7692220390694877E-2</v>
      </c>
      <c r="BN93">
        <f t="shared" si="44"/>
        <v>0.29262799419843966</v>
      </c>
      <c r="BO93">
        <f t="shared" si="45"/>
        <v>0.29262799419843966</v>
      </c>
      <c r="BP93">
        <f t="shared" si="46"/>
        <v>0.12611357701109197</v>
      </c>
      <c r="BQ93">
        <f t="shared" si="47"/>
        <v>0.12611357701109197</v>
      </c>
      <c r="BR93">
        <f t="shared" si="48"/>
        <v>1.1753700153031467E-2</v>
      </c>
      <c r="BS93">
        <f t="shared" si="49"/>
        <v>1.1753700153031467E-2</v>
      </c>
      <c r="BT93">
        <f t="shared" si="50"/>
        <v>5.4784483861082395E-3</v>
      </c>
      <c r="BU93">
        <f t="shared" si="51"/>
        <v>5.4784483861082395E-3</v>
      </c>
      <c r="BV93">
        <f t="shared" si="52"/>
        <v>2.3682889308309696E-2</v>
      </c>
      <c r="BW93">
        <f t="shared" si="53"/>
        <v>2.3682889308309696E-2</v>
      </c>
      <c r="BX93">
        <f t="shared" si="54"/>
        <v>1.0206589744805095E-2</v>
      </c>
      <c r="BY93">
        <f t="shared" si="55"/>
        <v>1.0206589744805095E-2</v>
      </c>
      <c r="BZ93">
        <f t="shared" si="56"/>
        <v>9.5124726685766672E-4</v>
      </c>
      <c r="CA93">
        <f t="shared" si="57"/>
        <v>9.5124726685766672E-4</v>
      </c>
    </row>
    <row r="94" spans="1:79" x14ac:dyDescent="0.2">
      <c r="A94" s="14" t="s">
        <v>103</v>
      </c>
      <c r="B94" t="s">
        <v>64</v>
      </c>
      <c r="C94">
        <v>-2192.5092902256702</v>
      </c>
      <c r="D94">
        <v>11</v>
      </c>
      <c r="E94">
        <v>4407.0185804513403</v>
      </c>
      <c r="F94">
        <f t="shared" si="61"/>
        <v>25.703797521120578</v>
      </c>
      <c r="G94" s="1">
        <v>2.6176461630715501E-6</v>
      </c>
      <c r="H94">
        <v>6.7807194427323501E-3</v>
      </c>
      <c r="I94">
        <v>6.7807194427323501E-3</v>
      </c>
      <c r="J94">
        <v>0.61520206808287403</v>
      </c>
      <c r="K94">
        <v>0.61520206808287403</v>
      </c>
      <c r="L94">
        <v>0.21820638046006299</v>
      </c>
      <c r="M94">
        <v>0.21820638046006299</v>
      </c>
      <c r="N94">
        <v>8.89145163053391E-2</v>
      </c>
      <c r="O94">
        <v>8.89145163053391E-2</v>
      </c>
      <c r="P94">
        <v>1.52650156942322</v>
      </c>
      <c r="Q94">
        <v>1.52650156942322</v>
      </c>
      <c r="R94">
        <v>0.881848015771867</v>
      </c>
      <c r="S94">
        <v>0.881848015771867</v>
      </c>
      <c r="T94">
        <v>0.79875772122493405</v>
      </c>
      <c r="U94">
        <v>0.79875772122493405</v>
      </c>
      <c r="V94">
        <v>0.73134798722274097</v>
      </c>
      <c r="W94">
        <v>0.73134798722274097</v>
      </c>
      <c r="X94">
        <v>2.66314452399047E-3</v>
      </c>
      <c r="Y94">
        <v>8.4158296427425699E-2</v>
      </c>
      <c r="Z94">
        <v>2.66314452399047E-3</v>
      </c>
      <c r="AA94">
        <v>8.4158296427425699E-2</v>
      </c>
      <c r="AB94">
        <v>2.8988452073217099E-3</v>
      </c>
      <c r="AC94">
        <v>2.8988452073217099E-3</v>
      </c>
      <c r="AD94">
        <v>2.8988452073217099E-3</v>
      </c>
      <c r="AE94">
        <v>2.8988452073217099E-3</v>
      </c>
      <c r="AF94">
        <v>2.66314452399047E-3</v>
      </c>
      <c r="AG94">
        <v>8.4158296427425699E-2</v>
      </c>
      <c r="AH94">
        <v>2.66314452399047E-3</v>
      </c>
      <c r="AI94">
        <v>8.4158296427425699E-2</v>
      </c>
      <c r="AJ94">
        <v>2.8988452073217099E-3</v>
      </c>
      <c r="AK94">
        <v>2.8988452073217099E-3</v>
      </c>
      <c r="AL94">
        <v>2.8988452073217099E-3</v>
      </c>
      <c r="AM94">
        <v>2.8988452073217099E-3</v>
      </c>
      <c r="AN94">
        <v>2.8988452073217099E-3</v>
      </c>
      <c r="AO94">
        <v>2.8988452073217099E-3</v>
      </c>
      <c r="AP94">
        <v>2.8988452073217099E-3</v>
      </c>
      <c r="AQ94">
        <v>2.8988452073217099E-3</v>
      </c>
      <c r="AR94">
        <v>2.8988452073217099E-3</v>
      </c>
      <c r="AS94">
        <v>2.8988452073217099E-3</v>
      </c>
      <c r="AT94">
        <v>2.8988452073217099E-3</v>
      </c>
      <c r="AU94">
        <v>2.8988452073217099E-3</v>
      </c>
      <c r="AV94">
        <v>2.8988452073217099E-3</v>
      </c>
      <c r="AW94">
        <v>2.8988452073217099E-3</v>
      </c>
      <c r="AX94">
        <v>2.8988452073217099E-3</v>
      </c>
      <c r="AY94">
        <v>2.8988452073217099E-3</v>
      </c>
      <c r="AZ94">
        <v>2.8988452073217099E-3</v>
      </c>
      <c r="BA94">
        <v>2.8988452073217099E-3</v>
      </c>
      <c r="BB94">
        <v>2.8988452073217099E-3</v>
      </c>
      <c r="BC94">
        <v>2.8988452073217099E-3</v>
      </c>
      <c r="BD94">
        <f t="shared" si="34"/>
        <v>2.6838374156562795E-3</v>
      </c>
      <c r="BE94">
        <f t="shared" si="35"/>
        <v>2.6838374156562795E-3</v>
      </c>
      <c r="BF94">
        <f t="shared" si="36"/>
        <v>0.32691379055419628</v>
      </c>
      <c r="BG94">
        <f t="shared" si="37"/>
        <v>0.32691379055419628</v>
      </c>
      <c r="BH94">
        <f t="shared" si="38"/>
        <v>0.12130948925765658</v>
      </c>
      <c r="BI94">
        <f t="shared" si="39"/>
        <v>0.12130948925765658</v>
      </c>
      <c r="BJ94">
        <f t="shared" si="40"/>
        <v>5.135565868994775E-2</v>
      </c>
      <c r="BK94">
        <f t="shared" si="41"/>
        <v>5.135565868994775E-2</v>
      </c>
      <c r="BL94">
        <f t="shared" si="42"/>
        <v>4.0968820270760693E-3</v>
      </c>
      <c r="BM94">
        <f t="shared" si="43"/>
        <v>4.0968820270760693E-3</v>
      </c>
      <c r="BN94">
        <f t="shared" si="44"/>
        <v>0.28828827752867769</v>
      </c>
      <c r="BO94">
        <f t="shared" si="45"/>
        <v>0.28828827752867769</v>
      </c>
      <c r="BP94">
        <f t="shared" si="46"/>
        <v>9.6896891202406396E-2</v>
      </c>
      <c r="BQ94">
        <f t="shared" si="47"/>
        <v>9.6896891202406396E-2</v>
      </c>
      <c r="BR94">
        <f t="shared" si="48"/>
        <v>3.7558857615391357E-2</v>
      </c>
      <c r="BS94">
        <f t="shared" si="49"/>
        <v>3.7558857615391357E-2</v>
      </c>
      <c r="BT94">
        <f t="shared" si="50"/>
        <v>-1.4130446114197898E-3</v>
      </c>
      <c r="BU94">
        <f t="shared" si="51"/>
        <v>-1.4130446114197898E-3</v>
      </c>
      <c r="BV94">
        <f t="shared" si="52"/>
        <v>3.8625513025518587E-2</v>
      </c>
      <c r="BW94">
        <f t="shared" si="53"/>
        <v>3.8625513025518587E-2</v>
      </c>
      <c r="BX94">
        <f t="shared" si="54"/>
        <v>2.4412598055250187E-2</v>
      </c>
      <c r="BY94">
        <f t="shared" si="55"/>
        <v>2.4412598055250187E-2</v>
      </c>
      <c r="BZ94">
        <f t="shared" si="56"/>
        <v>1.3796801074556393E-2</v>
      </c>
      <c r="CA94">
        <f t="shared" si="57"/>
        <v>1.3796801074556393E-2</v>
      </c>
    </row>
    <row r="95" spans="1:79" x14ac:dyDescent="0.2">
      <c r="A95" s="14" t="s">
        <v>103</v>
      </c>
      <c r="B95" t="s">
        <v>65</v>
      </c>
      <c r="C95">
        <v>-2228.3255407169099</v>
      </c>
      <c r="D95">
        <v>9</v>
      </c>
      <c r="E95">
        <v>4474.6510814338199</v>
      </c>
      <c r="F95">
        <f t="shared" si="61"/>
        <v>93.336298503600119</v>
      </c>
      <c r="G95" s="1">
        <v>5.3913801334677503E-21</v>
      </c>
      <c r="H95">
        <v>0.60786276413386797</v>
      </c>
      <c r="I95">
        <v>0.60786276413386797</v>
      </c>
      <c r="J95">
        <v>1.3153072759735601E-2</v>
      </c>
      <c r="K95">
        <v>1.3153072759735601E-2</v>
      </c>
      <c r="L95">
        <v>7.4839572759606995E-2</v>
      </c>
      <c r="M95">
        <v>7.4839572759606995E-2</v>
      </c>
      <c r="N95">
        <v>0.17586713660842401</v>
      </c>
      <c r="O95">
        <v>0.17586713660842401</v>
      </c>
      <c r="P95">
        <v>0.91361083948341104</v>
      </c>
      <c r="Q95">
        <v>0.91361083948341104</v>
      </c>
      <c r="R95">
        <v>3</v>
      </c>
      <c r="S95">
        <v>3</v>
      </c>
      <c r="T95">
        <v>1.248534680084</v>
      </c>
      <c r="U95">
        <v>1.248534680084</v>
      </c>
      <c r="V95">
        <v>0.84877778599557596</v>
      </c>
      <c r="W95">
        <v>0.84877778599557596</v>
      </c>
      <c r="X95">
        <v>2.3703485965174001E-3</v>
      </c>
      <c r="Y95">
        <v>2.3703485965174001E-3</v>
      </c>
      <c r="Z95">
        <v>2.3703485965174001E-3</v>
      </c>
      <c r="AA95">
        <v>2.3703485965174001E-3</v>
      </c>
      <c r="AB95">
        <v>2.3703485965174001E-3</v>
      </c>
      <c r="AC95">
        <v>2.3703485965174001E-3</v>
      </c>
      <c r="AD95">
        <v>2.3703485965174001E-3</v>
      </c>
      <c r="AE95">
        <v>2.3703485965174001E-3</v>
      </c>
      <c r="AF95">
        <v>2.3703485965174001E-3</v>
      </c>
      <c r="AG95">
        <v>2.3703485965174001E-3</v>
      </c>
      <c r="AH95">
        <v>2.3703485965174001E-3</v>
      </c>
      <c r="AI95">
        <v>2.3703485965174001E-3</v>
      </c>
      <c r="AJ95">
        <v>2.3703485965174001E-3</v>
      </c>
      <c r="AK95">
        <v>2.3703485965174001E-3</v>
      </c>
      <c r="AL95">
        <v>2.3703485965174001E-3</v>
      </c>
      <c r="AM95">
        <v>2.3703485965174001E-3</v>
      </c>
      <c r="AN95">
        <v>2.3703485965174001E-3</v>
      </c>
      <c r="AO95">
        <v>2.3703485965174001E-3</v>
      </c>
      <c r="AP95">
        <v>2.3703485965174001E-3</v>
      </c>
      <c r="AQ95">
        <v>2.3703485965174001E-3</v>
      </c>
      <c r="AR95">
        <v>2.3703485965174001E-3</v>
      </c>
      <c r="AS95">
        <v>2.3703485965174001E-3</v>
      </c>
      <c r="AT95">
        <v>2.3703485965174001E-3</v>
      </c>
      <c r="AU95">
        <v>2.3703485965174001E-3</v>
      </c>
      <c r="AV95">
        <v>2.3703485965174001E-3</v>
      </c>
      <c r="AW95">
        <v>2.3703485965174001E-3</v>
      </c>
      <c r="AX95">
        <v>2.3703485965174001E-3</v>
      </c>
      <c r="AY95">
        <v>2.3703485965174001E-3</v>
      </c>
      <c r="AZ95">
        <v>2.3703485965174001E-3</v>
      </c>
      <c r="BA95">
        <v>2.3703485965174001E-3</v>
      </c>
      <c r="BB95">
        <v>2.3703485965174001E-3</v>
      </c>
      <c r="BC95">
        <v>2.3703485965174001E-3</v>
      </c>
      <c r="BD95">
        <f t="shared" si="34"/>
        <v>0.3176522371173251</v>
      </c>
      <c r="BE95">
        <f t="shared" si="35"/>
        <v>0.3176522371173251</v>
      </c>
      <c r="BF95">
        <f t="shared" si="36"/>
        <v>3.2882681899339002E-3</v>
      </c>
      <c r="BG95">
        <f t="shared" si="37"/>
        <v>3.2882681899339002E-3</v>
      </c>
      <c r="BH95">
        <f t="shared" si="38"/>
        <v>3.3283708462442378E-2</v>
      </c>
      <c r="BI95">
        <f t="shared" si="39"/>
        <v>3.3283708462442378E-2</v>
      </c>
      <c r="BJ95">
        <f t="shared" si="40"/>
        <v>9.5126162776625264E-2</v>
      </c>
      <c r="BK95">
        <f t="shared" si="41"/>
        <v>9.5126162776625264E-2</v>
      </c>
      <c r="BL95">
        <f t="shared" si="42"/>
        <v>0.29021052701654287</v>
      </c>
      <c r="BM95">
        <f t="shared" si="43"/>
        <v>0.29021052701654287</v>
      </c>
      <c r="BN95">
        <f t="shared" si="44"/>
        <v>9.8648045698017002E-3</v>
      </c>
      <c r="BO95">
        <f t="shared" si="45"/>
        <v>9.8648045698017002E-3</v>
      </c>
      <c r="BP95">
        <f t="shared" si="46"/>
        <v>4.1555864297164617E-2</v>
      </c>
      <c r="BQ95">
        <f t="shared" si="47"/>
        <v>4.1555864297164617E-2</v>
      </c>
      <c r="BR95">
        <f t="shared" si="48"/>
        <v>8.0740973831798762E-2</v>
      </c>
      <c r="BS95">
        <f t="shared" si="49"/>
        <v>8.0740973831798762E-2</v>
      </c>
      <c r="BT95">
        <f t="shared" si="50"/>
        <v>2.7441710100782224E-2</v>
      </c>
      <c r="BU95">
        <f t="shared" si="51"/>
        <v>2.7441710100782224E-2</v>
      </c>
      <c r="BV95">
        <f t="shared" si="52"/>
        <v>-6.5765363798677996E-3</v>
      </c>
      <c r="BW95">
        <f t="shared" si="53"/>
        <v>-6.5765363798677996E-3</v>
      </c>
      <c r="BX95">
        <f t="shared" si="54"/>
        <v>-8.272155834722239E-3</v>
      </c>
      <c r="BY95">
        <f t="shared" si="55"/>
        <v>-8.272155834722239E-3</v>
      </c>
      <c r="BZ95">
        <f t="shared" si="56"/>
        <v>1.4385188944826502E-2</v>
      </c>
      <c r="CA95">
        <f t="shared" si="57"/>
        <v>1.4385188944826502E-2</v>
      </c>
    </row>
    <row r="96" spans="1:79" x14ac:dyDescent="0.2">
      <c r="A96" s="14" t="s">
        <v>103</v>
      </c>
      <c r="B96" t="s">
        <v>66</v>
      </c>
      <c r="C96">
        <v>-2193.9846684934801</v>
      </c>
      <c r="D96">
        <v>8</v>
      </c>
      <c r="E96">
        <v>4403.9693369869601</v>
      </c>
      <c r="F96">
        <f t="shared" si="61"/>
        <v>22.65455405674038</v>
      </c>
      <c r="G96" s="1">
        <v>1.20239108141827E-5</v>
      </c>
      <c r="H96">
        <v>0.57487342896263605</v>
      </c>
      <c r="I96">
        <v>0.57487342896263605</v>
      </c>
      <c r="J96">
        <v>9.8776357773347305E-3</v>
      </c>
      <c r="K96">
        <v>9.8776357773347305E-3</v>
      </c>
      <c r="L96">
        <v>0.205835345463217</v>
      </c>
      <c r="M96">
        <v>0.205835345463217</v>
      </c>
      <c r="N96">
        <v>0.119373056247249</v>
      </c>
      <c r="O96">
        <v>0.119373056247249</v>
      </c>
      <c r="P96">
        <v>0.866607991014959</v>
      </c>
      <c r="Q96">
        <v>0.866607991014959</v>
      </c>
      <c r="R96">
        <v>0.866607991014959</v>
      </c>
      <c r="S96">
        <v>0.866607991014959</v>
      </c>
      <c r="T96">
        <v>0.866607991014959</v>
      </c>
      <c r="U96">
        <v>0.866607991014959</v>
      </c>
      <c r="V96">
        <v>0.866607991014959</v>
      </c>
      <c r="W96">
        <v>0.866607991014959</v>
      </c>
      <c r="X96">
        <v>2.6556327674925099E-3</v>
      </c>
      <c r="Y96">
        <v>8.4072772115474495E-2</v>
      </c>
      <c r="Z96">
        <v>2.6556327674925099E-3</v>
      </c>
      <c r="AA96">
        <v>8.4072772115474495E-2</v>
      </c>
      <c r="AB96">
        <v>3.0698567238817598E-3</v>
      </c>
      <c r="AC96">
        <v>3.0698567238817598E-3</v>
      </c>
      <c r="AD96">
        <v>3.0698567238817598E-3</v>
      </c>
      <c r="AE96">
        <v>3.0698567238817598E-3</v>
      </c>
      <c r="AF96">
        <v>2.6556327674925099E-3</v>
      </c>
      <c r="AG96">
        <v>8.4072772115474495E-2</v>
      </c>
      <c r="AH96">
        <v>2.6556327674925099E-3</v>
      </c>
      <c r="AI96">
        <v>8.4072772115474495E-2</v>
      </c>
      <c r="AJ96">
        <v>3.0698567238817598E-3</v>
      </c>
      <c r="AK96">
        <v>3.0698567238817598E-3</v>
      </c>
      <c r="AL96">
        <v>3.0698567238817598E-3</v>
      </c>
      <c r="AM96">
        <v>3.0698567238817598E-3</v>
      </c>
      <c r="AN96">
        <v>3.0698567238817598E-3</v>
      </c>
      <c r="AO96">
        <v>3.0698567238817598E-3</v>
      </c>
      <c r="AP96">
        <v>3.0698567238817598E-3</v>
      </c>
      <c r="AQ96">
        <v>3.0698567238817598E-3</v>
      </c>
      <c r="AR96">
        <v>3.0698567238817598E-3</v>
      </c>
      <c r="AS96">
        <v>3.0698567238817598E-3</v>
      </c>
      <c r="AT96">
        <v>3.0698567238817598E-3</v>
      </c>
      <c r="AU96">
        <v>3.0698567238817598E-3</v>
      </c>
      <c r="AV96">
        <v>3.0698567238817598E-3</v>
      </c>
      <c r="AW96">
        <v>3.0698567238817598E-3</v>
      </c>
      <c r="AX96">
        <v>3.0698567238817598E-3</v>
      </c>
      <c r="AY96">
        <v>3.0698567238817598E-3</v>
      </c>
      <c r="AZ96">
        <v>3.0698567238817598E-3</v>
      </c>
      <c r="BA96">
        <v>3.0698567238817598E-3</v>
      </c>
      <c r="BB96">
        <v>3.0698567238817598E-3</v>
      </c>
      <c r="BC96">
        <v>3.0698567238817598E-3</v>
      </c>
      <c r="BD96">
        <f t="shared" si="34"/>
        <v>0.30797758915092366</v>
      </c>
      <c r="BE96">
        <f t="shared" si="35"/>
        <v>0.30797758915092366</v>
      </c>
      <c r="BF96">
        <f t="shared" si="36"/>
        <v>5.2917569328329158E-3</v>
      </c>
      <c r="BG96">
        <f t="shared" si="37"/>
        <v>5.2917569328329158E-3</v>
      </c>
      <c r="BH96">
        <f t="shared" si="38"/>
        <v>0.11027240130440834</v>
      </c>
      <c r="BI96">
        <f t="shared" si="39"/>
        <v>0.11027240130440834</v>
      </c>
      <c r="BJ96">
        <f t="shared" si="40"/>
        <v>6.3951861784509179E-2</v>
      </c>
      <c r="BK96">
        <f t="shared" si="41"/>
        <v>6.3951861784509179E-2</v>
      </c>
      <c r="BL96">
        <f t="shared" si="42"/>
        <v>0.26689583981171239</v>
      </c>
      <c r="BM96">
        <f t="shared" si="43"/>
        <v>0.26689583981171239</v>
      </c>
      <c r="BN96">
        <f t="shared" si="44"/>
        <v>4.5858788445018147E-3</v>
      </c>
      <c r="BO96">
        <f t="shared" si="45"/>
        <v>4.5858788445018147E-3</v>
      </c>
      <c r="BP96">
        <f t="shared" si="46"/>
        <v>9.5562944158808644E-2</v>
      </c>
      <c r="BQ96">
        <f t="shared" si="47"/>
        <v>9.5562944158808644E-2</v>
      </c>
      <c r="BR96">
        <f t="shared" si="48"/>
        <v>5.5421194462739826E-2</v>
      </c>
      <c r="BS96">
        <f t="shared" si="49"/>
        <v>5.5421194462739826E-2</v>
      </c>
      <c r="BT96">
        <f t="shared" si="50"/>
        <v>4.1081749339211271E-2</v>
      </c>
      <c r="BU96">
        <f t="shared" si="51"/>
        <v>4.1081749339211271E-2</v>
      </c>
      <c r="BV96">
        <f t="shared" si="52"/>
        <v>7.0587808833110118E-4</v>
      </c>
      <c r="BW96">
        <f t="shared" si="53"/>
        <v>7.0587808833110118E-4</v>
      </c>
      <c r="BX96">
        <f t="shared" si="54"/>
        <v>1.4709457145599694E-2</v>
      </c>
      <c r="BY96">
        <f t="shared" si="55"/>
        <v>1.4709457145599694E-2</v>
      </c>
      <c r="BZ96">
        <f t="shared" si="56"/>
        <v>8.5306673217693529E-3</v>
      </c>
      <c r="CA96">
        <f t="shared" si="57"/>
        <v>8.5306673217693529E-3</v>
      </c>
    </row>
    <row r="97" spans="1:79" s="2" customFormat="1" x14ac:dyDescent="0.2">
      <c r="A97" s="2" t="s">
        <v>103</v>
      </c>
      <c r="B97" s="2" t="s">
        <v>67</v>
      </c>
      <c r="C97" s="2">
        <v>-2227.71885583825</v>
      </c>
      <c r="D97" s="2">
        <v>6</v>
      </c>
      <c r="E97" s="2">
        <v>4467.4377116764899</v>
      </c>
      <c r="F97" s="2">
        <f t="shared" si="61"/>
        <v>86.12292874627019</v>
      </c>
      <c r="G97" s="3">
        <v>1.9863843950084499E-19</v>
      </c>
      <c r="H97" s="2">
        <v>0.22188984242566001</v>
      </c>
      <c r="I97" s="2">
        <v>0.22188984242566001</v>
      </c>
      <c r="J97" s="2">
        <v>0.55033934921113503</v>
      </c>
      <c r="K97" s="2">
        <v>0.55033934921113503</v>
      </c>
      <c r="L97" s="2">
        <v>0.101444710401938</v>
      </c>
      <c r="M97" s="2">
        <v>0.101444710401938</v>
      </c>
      <c r="N97" s="2">
        <v>5.6940276313667097E-3</v>
      </c>
      <c r="O97" s="2">
        <v>5.6940276313667097E-3</v>
      </c>
      <c r="P97" s="2">
        <v>0.80959871382868698</v>
      </c>
      <c r="Q97" s="2">
        <v>0.80959871382868698</v>
      </c>
      <c r="R97" s="2">
        <v>0.80959871382868698</v>
      </c>
      <c r="S97" s="2">
        <v>0.80959871382868698</v>
      </c>
      <c r="T97" s="2">
        <v>0.80959871382868698</v>
      </c>
      <c r="U97" s="2">
        <v>0.80959871382868698</v>
      </c>
      <c r="V97" s="2">
        <v>0.80959871382868698</v>
      </c>
      <c r="W97" s="2">
        <v>0.80959871382868698</v>
      </c>
      <c r="X97" s="2">
        <v>2.0008042967227498E-3</v>
      </c>
      <c r="Y97" s="2">
        <v>2.0008042967227498E-3</v>
      </c>
      <c r="Z97" s="2">
        <v>2.0008042967227498E-3</v>
      </c>
      <c r="AA97" s="2">
        <v>2.0008042967227498E-3</v>
      </c>
      <c r="AB97" s="2">
        <v>2.0008042967227498E-3</v>
      </c>
      <c r="AC97" s="2">
        <v>2.0008042967227498E-3</v>
      </c>
      <c r="AD97" s="2">
        <v>2.0008042967227498E-3</v>
      </c>
      <c r="AE97" s="2">
        <v>2.0008042967227498E-3</v>
      </c>
      <c r="AF97" s="2">
        <v>2.0008042967227498E-3</v>
      </c>
      <c r="AG97" s="2">
        <v>2.0008042967227498E-3</v>
      </c>
      <c r="AH97" s="2">
        <v>2.0008042967227498E-3</v>
      </c>
      <c r="AI97" s="2">
        <v>2.0008042967227498E-3</v>
      </c>
      <c r="AJ97" s="2">
        <v>2.0008042967227498E-3</v>
      </c>
      <c r="AK97" s="2">
        <v>2.0008042967227498E-3</v>
      </c>
      <c r="AL97" s="2">
        <v>2.0008042967227498E-3</v>
      </c>
      <c r="AM97" s="2">
        <v>2.0008042967227498E-3</v>
      </c>
      <c r="AN97" s="2">
        <v>2.0008042967227498E-3</v>
      </c>
      <c r="AO97" s="2">
        <v>2.0008042967227498E-3</v>
      </c>
      <c r="AP97" s="2">
        <v>2.0008042967227498E-3</v>
      </c>
      <c r="AQ97" s="2">
        <v>2.0008042967227498E-3</v>
      </c>
      <c r="AR97" s="2">
        <v>2.0008042967227498E-3</v>
      </c>
      <c r="AS97" s="2">
        <v>2.0008042967227498E-3</v>
      </c>
      <c r="AT97" s="2">
        <v>2.0008042967227498E-3</v>
      </c>
      <c r="AU97" s="2">
        <v>2.0008042967227498E-3</v>
      </c>
      <c r="AV97" s="2">
        <v>2.0008042967227498E-3</v>
      </c>
      <c r="AW97" s="2">
        <v>2.0008042967227498E-3</v>
      </c>
      <c r="AX97" s="2">
        <v>2.0008042967227498E-3</v>
      </c>
      <c r="AY97" s="2">
        <v>2.0008042967227498E-3</v>
      </c>
      <c r="AZ97" s="2">
        <v>2.0008042967227498E-3</v>
      </c>
      <c r="BA97" s="2">
        <v>2.0008042967227498E-3</v>
      </c>
      <c r="BB97" s="2">
        <v>2.0008042967227498E-3</v>
      </c>
      <c r="BC97" s="2">
        <v>2.0008042967227498E-3</v>
      </c>
      <c r="BD97" s="2">
        <f>H97/(1+P97)</f>
        <v>0.12261825825251228</v>
      </c>
      <c r="BE97" s="2">
        <f t="shared" si="35"/>
        <v>0.12261825825251228</v>
      </c>
      <c r="BF97" s="2">
        <f t="shared" si="36"/>
        <v>0.30412231452505062</v>
      </c>
      <c r="BG97" s="2">
        <f t="shared" si="37"/>
        <v>0.30412231452505062</v>
      </c>
      <c r="BH97" s="2">
        <f t="shared" si="38"/>
        <v>5.605922994236924E-2</v>
      </c>
      <c r="BI97" s="2">
        <f t="shared" si="39"/>
        <v>5.605922994236924E-2</v>
      </c>
      <c r="BJ97" s="2">
        <f t="shared" si="40"/>
        <v>3.1465692298816243E-3</v>
      </c>
      <c r="BK97" s="2">
        <f t="shared" si="41"/>
        <v>3.1465692298816243E-3</v>
      </c>
      <c r="BL97" s="2">
        <f t="shared" si="42"/>
        <v>9.9271584173147728E-2</v>
      </c>
      <c r="BM97" s="2">
        <f t="shared" si="43"/>
        <v>9.9271584173147728E-2</v>
      </c>
      <c r="BN97" s="2">
        <f t="shared" si="44"/>
        <v>0.24621703468608439</v>
      </c>
      <c r="BO97" s="2">
        <f t="shared" si="45"/>
        <v>0.24621703468608439</v>
      </c>
      <c r="BP97" s="2">
        <f t="shared" si="46"/>
        <v>4.5385480459568757E-2</v>
      </c>
      <c r="BQ97" s="2">
        <f t="shared" si="47"/>
        <v>4.5385480459568757E-2</v>
      </c>
      <c r="BR97" s="2">
        <f t="shared" si="48"/>
        <v>2.547458401485085E-3</v>
      </c>
      <c r="BS97" s="2">
        <f t="shared" si="49"/>
        <v>2.547458401485085E-3</v>
      </c>
      <c r="BT97" s="2">
        <f>BD97-BL97</f>
        <v>2.3346674079364554E-2</v>
      </c>
      <c r="BU97" s="2">
        <f t="shared" si="51"/>
        <v>2.3346674079364554E-2</v>
      </c>
      <c r="BV97" s="2">
        <f t="shared" si="52"/>
        <v>5.7905279838966234E-2</v>
      </c>
      <c r="BW97" s="2">
        <f t="shared" si="53"/>
        <v>5.7905279838966234E-2</v>
      </c>
      <c r="BX97" s="2">
        <f t="shared" si="54"/>
        <v>1.0673749482800483E-2</v>
      </c>
      <c r="BY97" s="2">
        <f t="shared" si="55"/>
        <v>1.0673749482800483E-2</v>
      </c>
      <c r="BZ97" s="2">
        <f t="shared" si="56"/>
        <v>5.9911082839653922E-4</v>
      </c>
      <c r="CA97" s="2">
        <f t="shared" si="57"/>
        <v>5.9911082839653922E-4</v>
      </c>
    </row>
    <row r="103" spans="1:79" x14ac:dyDescent="0.2">
      <c r="F103" s="1"/>
    </row>
    <row r="104" spans="1:79" x14ac:dyDescent="0.2">
      <c r="F104" s="1"/>
    </row>
    <row r="105" spans="1:79" x14ac:dyDescent="0.2">
      <c r="F105" s="1"/>
    </row>
    <row r="106" spans="1:79" x14ac:dyDescent="0.2">
      <c r="F106" s="1"/>
    </row>
    <row r="108" spans="1:79" x14ac:dyDescent="0.2">
      <c r="F108" s="1"/>
    </row>
    <row r="109" spans="1:79" x14ac:dyDescent="0.2">
      <c r="F109" s="1"/>
    </row>
    <row r="110" spans="1:79" x14ac:dyDescent="0.2">
      <c r="F110" s="1"/>
    </row>
    <row r="111" spans="1:79" x14ac:dyDescent="0.2">
      <c r="F111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</sheetData>
  <conditionalFormatting sqref="E7:F2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F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2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2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F3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F3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3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3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F5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F5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5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5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3:F6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3:F6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3:E6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6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8:F8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8:F8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8:E8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:F8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3:F9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3:F9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3:E9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3:F9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Hisse_rates_and_results_0202202</vt:lpstr>
      <vt:lpstr>HiSSE_rates_and_results_21MAR23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2022-02-02T18:14:08Z</dcterms:created>
  <dcterms:modified xsi:type="dcterms:W3CDTF">2023-10-01T01:03:47Z</dcterms:modified>
</cp:coreProperties>
</file>