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aramobility-my.sharepoint.com/personal/filipe_paiva1_astara_com/Documents/Documentos/ISUZU APV/14 - LANCAMENTO P700/Ficheiros Finais/"/>
    </mc:Choice>
  </mc:AlternateContent>
  <xr:revisionPtr revIDLastSave="21" documentId="13_ncr:1_{51F327D6-46BD-4E07-8510-270AA09243F4}" xr6:coauthVersionLast="47" xr6:coauthVersionMax="47" xr10:uidLastSave="{F837B421-A433-4559-82D5-B86997875116}"/>
  <bookViews>
    <workbookView xWindow="-108" yWindow="-108" windowWidth="23256" windowHeight="12456" xr2:uid="{5C17944E-16C2-4B2B-BB64-4C38B9C151AE}"/>
  </bookViews>
  <sheets>
    <sheet name="Parameter_Input (Plural)_r1" sheetId="21" r:id="rId1"/>
    <sheet name="0627" sheetId="22" r:id="rId2"/>
    <sheet name="Parameter_Input" sheetId="15" r:id="rId3"/>
    <sheet name="LAT" sheetId="19" r:id="rId4"/>
    <sheet name="LNG" sheetId="20" r:id="rId5"/>
    <sheet name="LAT(ISZ BRKT)" sheetId="16" r:id="rId6"/>
    <sheet name="LNG(ISZ BRKT)" sheetId="17" r:id="rId7"/>
    <sheet name="Calculation" sheetId="1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2" l="1"/>
  <c r="F5" i="22"/>
  <c r="B5" i="22"/>
  <c r="E27" i="21" l="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I5" i="21"/>
  <c r="E5" i="21" s="1"/>
  <c r="E6" i="21" l="1"/>
  <c r="E7" i="21"/>
  <c r="E8" i="21"/>
  <c r="E9" i="21"/>
  <c r="E10" i="21"/>
  <c r="E11" i="21"/>
  <c r="E12" i="21"/>
  <c r="E13" i="21"/>
  <c r="E14" i="21"/>
  <c r="E15" i="21"/>
  <c r="E16" i="21"/>
  <c r="E18" i="21"/>
  <c r="E19" i="21"/>
  <c r="E21" i="21"/>
  <c r="E22" i="21"/>
  <c r="I27" i="21" l="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26" i="21"/>
  <c r="E26" i="21" s="1"/>
  <c r="I6" i="21"/>
  <c r="I7" i="21"/>
  <c r="I8" i="21"/>
  <c r="I9" i="21"/>
  <c r="I10" i="21"/>
  <c r="I11" i="21"/>
  <c r="I12" i="21"/>
  <c r="I13" i="21"/>
  <c r="I14" i="21"/>
  <c r="I15" i="21"/>
  <c r="I16" i="21"/>
  <c r="I17" i="21"/>
  <c r="E17" i="21" s="1"/>
  <c r="I18" i="21"/>
  <c r="I19" i="21"/>
  <c r="I20" i="21"/>
  <c r="E20" i="21" s="1"/>
  <c r="I21" i="21"/>
  <c r="I22" i="21"/>
  <c r="H15" i="18" l="1"/>
  <c r="H28" i="19"/>
  <c r="H27" i="19"/>
  <c r="H26" i="19"/>
  <c r="G15" i="18"/>
  <c r="G14" i="18"/>
  <c r="G13" i="18"/>
  <c r="G12" i="18"/>
  <c r="G11" i="18"/>
  <c r="E11" i="18"/>
  <c r="E12" i="18" s="1"/>
  <c r="E13" i="18" s="1"/>
  <c r="E14" i="18" s="1"/>
  <c r="E15" i="18" s="1"/>
  <c r="D11" i="18"/>
  <c r="D12" i="18" s="1"/>
  <c r="G10" i="18"/>
  <c r="H10" i="18" s="1"/>
  <c r="G9" i="18"/>
  <c r="H9" i="18" s="1"/>
  <c r="G8" i="18"/>
  <c r="H8" i="18" s="1"/>
  <c r="G7" i="18"/>
  <c r="H7" i="18" s="1"/>
  <c r="G6" i="18"/>
  <c r="H6" i="18" s="1"/>
  <c r="G5" i="18"/>
  <c r="H5" i="18" s="1"/>
  <c r="G4" i="18"/>
  <c r="H4" i="18" s="1"/>
  <c r="U44" i="17"/>
  <c r="Q24" i="16"/>
  <c r="N12" i="16"/>
  <c r="N11" i="16"/>
  <c r="N10" i="16"/>
  <c r="H12" i="18" l="1"/>
  <c r="D13" i="18"/>
  <c r="H11" i="18"/>
  <c r="D14" i="18" l="1"/>
  <c r="H13" i="18"/>
  <c r="D15" i="18" l="1"/>
  <c r="H14" i="18"/>
</calcChain>
</file>

<file path=xl/sharedStrings.xml><?xml version="1.0" encoding="utf-8"?>
<sst xmlns="http://schemas.openxmlformats.org/spreadsheetml/2006/main" count="229" uniqueCount="115">
  <si>
    <t>メモ</t>
    <phoneticPr fontId="1"/>
  </si>
  <si>
    <t>VIN No.</t>
    <phoneticPr fontId="1"/>
  </si>
  <si>
    <t>Vehicle Length</t>
    <phoneticPr fontId="1"/>
  </si>
  <si>
    <t>from Ft bumper to vehicle end (incl. Rr body)</t>
    <phoneticPr fontId="1"/>
  </si>
  <si>
    <t>Input</t>
    <phoneticPr fontId="1"/>
  </si>
  <si>
    <t>mm</t>
    <phoneticPr fontId="1"/>
  </si>
  <si>
    <t>Radar Mounting Position (LAT)</t>
    <phoneticPr fontId="1"/>
  </si>
  <si>
    <t>Which side is the radar on?</t>
    <phoneticPr fontId="1"/>
  </si>
  <si>
    <t>Radar Mounting Position (L/R)</t>
    <phoneticPr fontId="1"/>
  </si>
  <si>
    <t>①</t>
    <phoneticPr fontId="3"/>
  </si>
  <si>
    <t>Write using the length of Y1 as the "LAT"</t>
    <phoneticPr fontId="3"/>
  </si>
  <si>
    <t>Y1 can be divided into the following components:</t>
    <phoneticPr fontId="3"/>
  </si>
  <si>
    <t>① Vehicle center to frame</t>
    <phoneticPr fontId="3"/>
  </si>
  <si>
    <t>Harf the frame width.</t>
    <phoneticPr fontId="3"/>
  </si>
  <si>
    <t>Frame width (mm)</t>
    <phoneticPr fontId="3"/>
  </si>
  <si>
    <t>③ Radar BRKT to Radar Center</t>
    <phoneticPr fontId="2"/>
  </si>
  <si>
    <t>② Arm Length</t>
    <phoneticPr fontId="2"/>
  </si>
  <si>
    <t>Frame Mounting Position to Radar BRKT Mounting Position</t>
    <phoneticPr fontId="2"/>
  </si>
  <si>
    <t>Refer to "LAT" sheet.</t>
    <phoneticPr fontId="1"/>
  </si>
  <si>
    <t>Refer to "LNG" sheet.</t>
    <phoneticPr fontId="1"/>
  </si>
  <si>
    <t>Radar Mounting Position (LNG)</t>
    <phoneticPr fontId="1"/>
  </si>
  <si>
    <t>Body Width</t>
    <phoneticPr fontId="1"/>
  </si>
  <si>
    <t>Distance between the outermost sides of the vehicle
(excluding lamps and other items not included in the outermost part)</t>
    <phoneticPr fontId="1"/>
  </si>
  <si>
    <t>How to measuring</t>
    <phoneticPr fontId="1"/>
  </si>
  <si>
    <t>No need the measurement if using standard position of CAB rear or ROH. (Because the position is fixed)</t>
  </si>
  <si>
    <t>The CAB rear / ROH mounting position is fixed so measurement is not required, but need to measurement if mounting position is between WB.</t>
  </si>
  <si>
    <t>CAB</t>
  </si>
  <si>
    <t>FOH</t>
  </si>
  <si>
    <t>WB</t>
  </si>
  <si>
    <t>CAB</t>
    <phoneticPr fontId="3"/>
  </si>
  <si>
    <t>TL</t>
  </si>
  <si>
    <t>2X</t>
  </si>
  <si>
    <t>E-WBⅠ</t>
  </si>
  <si>
    <t>2X</t>
    <phoneticPr fontId="3"/>
  </si>
  <si>
    <t>３X</t>
    <phoneticPr fontId="3"/>
  </si>
  <si>
    <t>E-WB</t>
  </si>
  <si>
    <t>F-WB</t>
  </si>
  <si>
    <t>H-WB</t>
  </si>
  <si>
    <t>3X</t>
  </si>
  <si>
    <t>K-WB</t>
  </si>
  <si>
    <t>M-WB</t>
  </si>
  <si>
    <t>Reference: Standard Mounting Position of Rear Single CAB / ROH</t>
    <phoneticPr fontId="3"/>
  </si>
  <si>
    <t>Distance from rear axle</t>
    <phoneticPr fontId="1"/>
  </si>
  <si>
    <t>Radar Mounting Position</t>
    <phoneticPr fontId="1"/>
  </si>
  <si>
    <t>Distance from the front end of the vehicle (LNG)</t>
    <phoneticPr fontId="3"/>
  </si>
  <si>
    <t>Mounting Position (ROH of Single CAB Model)</t>
    <phoneticPr fontId="3"/>
  </si>
  <si>
    <t>Mounting Position (CAB rear of Single CAB Model)</t>
    <phoneticPr fontId="3"/>
  </si>
  <si>
    <t>２X</t>
    <phoneticPr fontId="3"/>
  </si>
  <si>
    <t>3X</t>
    <phoneticPr fontId="3"/>
  </si>
  <si>
    <t>②</t>
    <phoneticPr fontId="3"/>
  </si>
  <si>
    <t>③</t>
    <phoneticPr fontId="3"/>
  </si>
  <si>
    <t>Y1</t>
    <phoneticPr fontId="3"/>
  </si>
  <si>
    <t>Arm Length</t>
  </si>
  <si>
    <t>Frame Width</t>
    <phoneticPr fontId="3"/>
  </si>
  <si>
    <t>Frame Width/2</t>
    <phoneticPr fontId="3"/>
  </si>
  <si>
    <t>Arm to radar center distance</t>
    <phoneticPr fontId="3"/>
  </si>
  <si>
    <t>Arm Length (L)</t>
    <phoneticPr fontId="3"/>
  </si>
  <si>
    <t>Mounting Position (Y1 = LAT)</t>
    <phoneticPr fontId="3"/>
  </si>
  <si>
    <t>Measurement is required for BRKT other than Isuzu's ones.</t>
    <phoneticPr fontId="1"/>
  </si>
  <si>
    <t>LAT Parameter</t>
    <phoneticPr fontId="3"/>
  </si>
  <si>
    <t>Value (mm)</t>
    <phoneticPr fontId="3"/>
  </si>
  <si>
    <t>Remarks</t>
    <phoneticPr fontId="3"/>
  </si>
  <si>
    <t>Harf the frame width</t>
  </si>
  <si>
    <t>BRKT to Radar Center</t>
    <phoneticPr fontId="3"/>
  </si>
  <si>
    <t>Radar Mounting Position (LAT)</t>
    <phoneticPr fontId="3"/>
  </si>
  <si>
    <t>Please see "Calculation" sheet.</t>
  </si>
  <si>
    <t>In the case of using an Isuzu standard BRKT, it can be confirmed by the drawing.</t>
    <phoneticPr fontId="1"/>
  </si>
  <si>
    <t>Please input vehicle information in the yellow cells.</t>
    <phoneticPr fontId="1"/>
  </si>
  <si>
    <t>please input</t>
    <phoneticPr fontId="1"/>
  </si>
  <si>
    <t>Image: Cab Rear Pattern</t>
  </si>
  <si>
    <t>X1</t>
    <phoneticPr fontId="1"/>
  </si>
  <si>
    <t>Please measure from front end of the vehicle to the center of the front assembly hole of tray BRKT (upper hole)</t>
    <phoneticPr fontId="1"/>
  </si>
  <si>
    <t>LNG means the distance from the front end of the vehicle to center position of the radar.</t>
    <phoneticPr fontId="3"/>
  </si>
  <si>
    <t>(The center position is the same for both upper and lower radars.)</t>
    <phoneticPr fontId="1"/>
  </si>
  <si>
    <t>For Single CAB models, the standard mounting position is below.</t>
    <phoneticPr fontId="3"/>
  </si>
  <si>
    <t>X2</t>
    <phoneticPr fontId="1"/>
  </si>
  <si>
    <t>The length from the front assembly hole of tray BRKT to center of the radar.</t>
    <phoneticPr fontId="1"/>
  </si>
  <si>
    <t>When using ISZ BRKT, length is 62 mm.</t>
    <phoneticPr fontId="1"/>
  </si>
  <si>
    <t>LNG position</t>
    <phoneticPr fontId="1"/>
  </si>
  <si>
    <t>length [mm]</t>
    <phoneticPr fontId="1"/>
  </si>
  <si>
    <t>Remarks</t>
    <phoneticPr fontId="1"/>
  </si>
  <si>
    <t>X1</t>
  </si>
  <si>
    <t>Measurement required</t>
    <phoneticPr fontId="1"/>
  </si>
  <si>
    <t>X2</t>
  </si>
  <si>
    <t>Fixed value</t>
    <phoneticPr fontId="1"/>
  </si>
  <si>
    <t>X1+X2</t>
  </si>
  <si>
    <t>RADAR MOUNTING POSITION (= LNG)</t>
    <phoneticPr fontId="1"/>
  </si>
  <si>
    <t>mm (小数点以下は繰り上げ) して10 ⇒ 16進数化でOK。HEX関数</t>
    <rPh sb="4" eb="7">
      <t>ショウスウテン</t>
    </rPh>
    <rPh sb="7" eb="9">
      <t>イカ</t>
    </rPh>
    <rPh sb="10" eb="11">
      <t>ク</t>
    </rPh>
    <rPh sb="12" eb="13">
      <t>ア</t>
    </rPh>
    <rPh sb="25" eb="27">
      <t>シンスウ</t>
    </rPh>
    <rPh sb="27" eb="28">
      <t>カ</t>
    </rPh>
    <rPh sb="35" eb="37">
      <t>カンスウ</t>
    </rPh>
    <phoneticPr fontId="1"/>
  </si>
  <si>
    <t xml:space="preserve">mm (小数点以下は繰り下げ) して10 ⇒ 16進数化する。式はR35情報確認 </t>
    <rPh sb="12" eb="13">
      <t>サ</t>
    </rPh>
    <rPh sb="25" eb="27">
      <t>シンスウ</t>
    </rPh>
    <rPh sb="27" eb="28">
      <t>カ</t>
    </rPh>
    <rPh sb="31" eb="32">
      <t>シキ</t>
    </rPh>
    <rPh sb="36" eb="38">
      <t>ジョウホウ</t>
    </rPh>
    <rPh sb="38" eb="40">
      <t>カクニン</t>
    </rPh>
    <phoneticPr fontId="1"/>
  </si>
  <si>
    <t>Please measure from vehicle center to the radar center</t>
    <phoneticPr fontId="1"/>
  </si>
  <si>
    <t>Please measure from front end of the vehicle to the radar center</t>
    <phoneticPr fontId="1"/>
  </si>
  <si>
    <t>Vehicle Length [mm]</t>
    <phoneticPr fontId="1"/>
  </si>
  <si>
    <t>Radar Mounting Position (LAT) [mm]</t>
    <phoneticPr fontId="1"/>
  </si>
  <si>
    <t>Radar Mounting Position (LNG) [mm]</t>
    <phoneticPr fontId="1"/>
  </si>
  <si>
    <t>Body Width [mm]</t>
    <phoneticPr fontId="1"/>
  </si>
  <si>
    <t>NMR</t>
    <phoneticPr fontId="1"/>
  </si>
  <si>
    <t>NPR88/75</t>
    <phoneticPr fontId="1"/>
  </si>
  <si>
    <t>NMR88</t>
    <phoneticPr fontId="1"/>
  </si>
  <si>
    <t>NPR</t>
    <phoneticPr fontId="1"/>
  </si>
  <si>
    <t>ISUZU</t>
    <phoneticPr fontId="1"/>
  </si>
  <si>
    <t>MIDI</t>
    <phoneticPr fontId="1"/>
  </si>
  <si>
    <t>①-1</t>
    <phoneticPr fontId="1"/>
  </si>
  <si>
    <t>①-2</t>
    <phoneticPr fontId="1"/>
  </si>
  <si>
    <t>①-3</t>
  </si>
  <si>
    <t>①-4</t>
  </si>
  <si>
    <t>①-5</t>
  </si>
  <si>
    <t>①-6</t>
  </si>
  <si>
    <t>Hole Position
Standart</t>
  </si>
  <si>
    <t>Hole Position
For Body</t>
  </si>
  <si>
    <t>M29_3</t>
    <phoneticPr fontId="1"/>
  </si>
  <si>
    <t>M30_3</t>
    <phoneticPr fontId="1"/>
  </si>
  <si>
    <t>Right</t>
  </si>
  <si>
    <t>Automatic Calculation</t>
    <phoneticPr fontId="1"/>
  </si>
  <si>
    <t>Please input vehicle information in the yellow cells for NMR, in the orange cells for NPR.</t>
    <phoneticPr fontId="1"/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</si>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</sst>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Aptos Narrow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FF0000"/>
      <name val="Aptos Narrow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FBE3D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theme="0"/>
      </left>
      <right style="medium">
        <color rgb="FFFFFFFF"/>
      </right>
      <top style="thin">
        <color theme="0"/>
      </top>
      <bottom/>
      <diagonal/>
    </border>
    <border>
      <left style="medium">
        <color rgb="FFFFFFFF"/>
      </left>
      <right style="medium">
        <color rgb="FFFFFFFF"/>
      </right>
      <top style="thin">
        <color theme="0"/>
      </top>
      <bottom/>
      <diagonal/>
    </border>
    <border>
      <left style="medium">
        <color rgb="FFFFFFFF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rgb="FFFFFFFF"/>
      </left>
      <right/>
      <top style="thin">
        <color theme="0"/>
      </top>
      <bottom style="thick">
        <color rgb="FFFFFFFF"/>
      </bottom>
      <diagonal/>
    </border>
    <border>
      <left/>
      <right/>
      <top style="thin">
        <color theme="0"/>
      </top>
      <bottom style="thick">
        <color rgb="FFFFFFFF"/>
      </bottom>
      <diagonal/>
    </border>
    <border>
      <left/>
      <right style="thin">
        <color theme="0"/>
      </right>
      <top style="thin">
        <color theme="0"/>
      </top>
      <bottom style="thick">
        <color rgb="FFFFFFFF"/>
      </bottom>
      <diagonal/>
    </border>
    <border>
      <left style="thin">
        <color theme="0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theme="0"/>
      </right>
      <top style="thick">
        <color rgb="FFFFFFFF"/>
      </top>
      <bottom style="medium">
        <color rgb="FFFFFFFF"/>
      </bottom>
      <diagonal/>
    </border>
    <border>
      <left style="thin">
        <color theme="0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theme="0"/>
      </right>
      <top style="medium">
        <color rgb="FFFFFFFF"/>
      </top>
      <bottom style="medium">
        <color rgb="FFFFFFFF"/>
      </bottom>
      <diagonal/>
    </border>
    <border>
      <left style="thin">
        <color theme="0"/>
      </left>
      <right style="medium">
        <color rgb="FFFFFFFF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 style="medium">
        <color rgb="FFFFFFFF"/>
      </right>
      <top/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0"/>
      </bottom>
      <diagonal/>
    </border>
    <border>
      <left style="medium">
        <color rgb="FFFFFFFF"/>
      </left>
      <right style="thin">
        <color theme="0"/>
      </right>
      <top style="medium">
        <color rgb="FFFFFFFF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0" xfId="0" applyFont="1">
      <alignment vertical="center"/>
    </xf>
    <xf numFmtId="0" fontId="5" fillId="3" borderId="20" xfId="0" applyFont="1" applyFill="1" applyBorder="1" applyAlignment="1">
      <alignment horizontal="center" vertical="center" wrapText="1" readingOrder="1"/>
    </xf>
    <xf numFmtId="0" fontId="5" fillId="3" borderId="21" xfId="0" applyFont="1" applyFill="1" applyBorder="1" applyAlignment="1">
      <alignment horizontal="center" vertical="center" wrapText="1" readingOrder="1"/>
    </xf>
    <xf numFmtId="0" fontId="5" fillId="3" borderId="22" xfId="0" applyFont="1" applyFill="1" applyBorder="1" applyAlignment="1">
      <alignment horizontal="center" vertical="center" wrapText="1" readingOrder="1"/>
    </xf>
    <xf numFmtId="0" fontId="6" fillId="4" borderId="21" xfId="0" applyFont="1" applyFill="1" applyBorder="1" applyAlignment="1">
      <alignment horizontal="center" vertical="center" wrapText="1" readingOrder="1"/>
    </xf>
    <xf numFmtId="0" fontId="6" fillId="4" borderId="21" xfId="0" applyFont="1" applyFill="1" applyBorder="1" applyAlignment="1">
      <alignment horizontal="center" wrapText="1" readingOrder="1"/>
    </xf>
    <xf numFmtId="0" fontId="2" fillId="4" borderId="24" xfId="0" applyFont="1" applyFill="1" applyBorder="1" applyAlignment="1">
      <alignment horizontal="center" vertical="center" wrapText="1" readingOrder="1"/>
    </xf>
    <xf numFmtId="0" fontId="7" fillId="5" borderId="25" xfId="0" applyFont="1" applyFill="1" applyBorder="1" applyAlignment="1">
      <alignment horizontal="center" wrapText="1" readingOrder="1"/>
    </xf>
    <xf numFmtId="0" fontId="6" fillId="6" borderId="24" xfId="0" applyFont="1" applyFill="1" applyBorder="1" applyAlignment="1">
      <alignment horizontal="center" vertical="center" wrapText="1" readingOrder="1"/>
    </xf>
    <xf numFmtId="0" fontId="6" fillId="6" borderId="24" xfId="0" applyFont="1" applyFill="1" applyBorder="1" applyAlignment="1">
      <alignment horizontal="center" wrapText="1" readingOrder="1"/>
    </xf>
    <xf numFmtId="0" fontId="2" fillId="6" borderId="24" xfId="0" applyFont="1" applyFill="1" applyBorder="1" applyAlignment="1">
      <alignment horizontal="center" vertical="center" wrapText="1" readingOrder="1"/>
    </xf>
    <xf numFmtId="0" fontId="7" fillId="6" borderId="25" xfId="0" applyFont="1" applyFill="1" applyBorder="1" applyAlignment="1">
      <alignment horizontal="center" wrapText="1" readingOrder="1"/>
    </xf>
    <xf numFmtId="0" fontId="6" fillId="4" borderId="24" xfId="0" applyFont="1" applyFill="1" applyBorder="1" applyAlignment="1">
      <alignment horizontal="center" vertical="center" wrapText="1" readingOrder="1"/>
    </xf>
    <xf numFmtId="0" fontId="6" fillId="4" borderId="24" xfId="0" applyFont="1" applyFill="1" applyBorder="1" applyAlignment="1">
      <alignment horizontal="center" wrapText="1" readingOrder="1"/>
    </xf>
    <xf numFmtId="0" fontId="6" fillId="7" borderId="24" xfId="0" applyFont="1" applyFill="1" applyBorder="1" applyAlignment="1">
      <alignment horizontal="center" vertical="center" wrapText="1" readingOrder="1"/>
    </xf>
    <xf numFmtId="0" fontId="6" fillId="7" borderId="24" xfId="0" applyFont="1" applyFill="1" applyBorder="1" applyAlignment="1">
      <alignment horizontal="center" wrapText="1" readingOrder="1"/>
    </xf>
    <xf numFmtId="0" fontId="2" fillId="7" borderId="24" xfId="0" applyFont="1" applyFill="1" applyBorder="1" applyAlignment="1">
      <alignment horizontal="center" vertical="center" wrapText="1" readingOrder="1"/>
    </xf>
    <xf numFmtId="0" fontId="6" fillId="4" borderId="30" xfId="0" applyFont="1" applyFill="1" applyBorder="1" applyAlignment="1">
      <alignment horizontal="center" vertical="center" wrapText="1" readingOrder="1"/>
    </xf>
    <xf numFmtId="0" fontId="6" fillId="4" borderId="30" xfId="0" applyFont="1" applyFill="1" applyBorder="1" applyAlignment="1">
      <alignment horizontal="center" wrapText="1" readingOrder="1"/>
    </xf>
    <xf numFmtId="0" fontId="7" fillId="5" borderId="31" xfId="0" applyFont="1" applyFill="1" applyBorder="1" applyAlignment="1">
      <alignment horizontal="center" wrapText="1" readingOrder="1"/>
    </xf>
    <xf numFmtId="0" fontId="2" fillId="0" borderId="3" xfId="0" applyFont="1" applyBorder="1" applyAlignment="1"/>
    <xf numFmtId="0" fontId="2" fillId="0" borderId="7" xfId="0" applyFont="1" applyBorder="1" applyAlignment="1"/>
    <xf numFmtId="0" fontId="8" fillId="6" borderId="24" xfId="0" applyFont="1" applyFill="1" applyBorder="1" applyAlignment="1">
      <alignment horizontal="center" vertical="center" wrapText="1"/>
    </xf>
    <xf numFmtId="0" fontId="2" fillId="0" borderId="27" xfId="0" applyFont="1" applyBorder="1" applyAlignment="1"/>
    <xf numFmtId="0" fontId="2" fillId="0" borderId="1" xfId="0" applyFont="1" applyBorder="1" applyAlignment="1"/>
    <xf numFmtId="0" fontId="2" fillId="8" borderId="2" xfId="0" applyFont="1" applyFill="1" applyBorder="1" applyAlignment="1"/>
    <xf numFmtId="0" fontId="7" fillId="2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1" fillId="9" borderId="0" xfId="0" applyFont="1" applyFill="1" applyAlignment="1">
      <alignment horizontal="center" vertical="center"/>
    </xf>
    <xf numFmtId="0" fontId="10" fillId="9" borderId="1" xfId="0" applyFont="1" applyFill="1" applyBorder="1">
      <alignment vertical="center"/>
    </xf>
    <xf numFmtId="0" fontId="12" fillId="0" borderId="0" xfId="0" applyFont="1">
      <alignment vertical="center"/>
    </xf>
    <xf numFmtId="0" fontId="10" fillId="8" borderId="1" xfId="0" applyFont="1" applyFill="1" applyBorder="1">
      <alignment vertical="center"/>
    </xf>
    <xf numFmtId="0" fontId="12" fillId="8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13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10" borderId="1" xfId="0" applyFont="1" applyFill="1" applyBorder="1">
      <alignment vertical="center"/>
    </xf>
    <xf numFmtId="0" fontId="10" fillId="0" borderId="3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 readingOrder="1"/>
    </xf>
    <xf numFmtId="0" fontId="6" fillId="4" borderId="26" xfId="0" applyFont="1" applyFill="1" applyBorder="1" applyAlignment="1">
      <alignment horizontal="center" vertical="center" wrapText="1" readingOrder="1"/>
    </xf>
    <xf numFmtId="0" fontId="6" fillId="4" borderId="28" xfId="0" applyFont="1" applyFill="1" applyBorder="1" applyAlignment="1">
      <alignment horizontal="center" vertical="center" wrapText="1" readingOrder="1"/>
    </xf>
    <xf numFmtId="0" fontId="6" fillId="4" borderId="29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3" borderId="0" xfId="0" applyFont="1" applyFill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center" vertical="center" wrapText="1" readingOrder="1"/>
    </xf>
    <xf numFmtId="0" fontId="5" fillId="3" borderId="16" xfId="0" applyFont="1" applyFill="1" applyBorder="1" applyAlignment="1">
      <alignment horizontal="center" vertical="center" wrapText="1" readingOrder="1"/>
    </xf>
    <xf numFmtId="0" fontId="5" fillId="3" borderId="10" xfId="0" applyFont="1" applyFill="1" applyBorder="1" applyAlignment="1">
      <alignment horizontal="center" vertical="center" wrapText="1" readingOrder="1"/>
    </xf>
    <xf numFmtId="0" fontId="5" fillId="3" borderId="17" xfId="0" applyFont="1" applyFill="1" applyBorder="1" applyAlignment="1">
      <alignment horizontal="center" vertical="center" wrapText="1" readingOrder="1"/>
    </xf>
    <xf numFmtId="0" fontId="5" fillId="3" borderId="11" xfId="0" applyFont="1" applyFill="1" applyBorder="1" applyAlignment="1">
      <alignment horizontal="center" vertical="center" wrapText="1" readingOrder="1"/>
    </xf>
    <xf numFmtId="0" fontId="5" fillId="3" borderId="12" xfId="0" applyFont="1" applyFill="1" applyBorder="1" applyAlignment="1">
      <alignment horizontal="center" vertical="center" wrapText="1" readingOrder="1"/>
    </xf>
    <xf numFmtId="0" fontId="5" fillId="3" borderId="18" xfId="0" applyFont="1" applyFill="1" applyBorder="1" applyAlignment="1">
      <alignment horizontal="center" vertical="center" wrapText="1" readingOrder="1"/>
    </xf>
    <xf numFmtId="0" fontId="5" fillId="3" borderId="19" xfId="0" applyFont="1" applyFill="1" applyBorder="1" applyAlignment="1">
      <alignment horizontal="center" vertical="center" wrapText="1" readingOrder="1"/>
    </xf>
    <xf numFmtId="0" fontId="5" fillId="3" borderId="13" xfId="0" applyFont="1" applyFill="1" applyBorder="1" applyAlignment="1">
      <alignment horizontal="center" vertical="center" wrapText="1" readingOrder="1"/>
    </xf>
    <xf numFmtId="0" fontId="5" fillId="3" borderId="14" xfId="0" applyFont="1" applyFill="1" applyBorder="1" applyAlignment="1">
      <alignment horizontal="center" vertical="center" wrapText="1" readingOrder="1"/>
    </xf>
    <xf numFmtId="0" fontId="5" fillId="3" borderId="15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標準 2" xfId="1" xr:uid="{4E158792-88FD-428C-BE65-DB7262DB89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12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jpe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6</xdr:row>
      <xdr:rowOff>276225</xdr:rowOff>
    </xdr:from>
    <xdr:to>
      <xdr:col>2</xdr:col>
      <xdr:colOff>1546225</xdr:colOff>
      <xdr:row>6</xdr:row>
      <xdr:rowOff>1749426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7DBCCAE-DD6E-4AC4-8548-33FB5C31E383}"/>
            </a:ext>
          </a:extLst>
        </xdr:cNvPr>
        <xdr:cNvGrpSpPr/>
      </xdr:nvGrpSpPr>
      <xdr:grpSpPr>
        <a:xfrm>
          <a:off x="3415553" y="1405778"/>
          <a:ext cx="936625" cy="1473201"/>
          <a:chOff x="14277975" y="1352550"/>
          <a:chExt cx="936625" cy="147320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ED993C87-546B-4286-7157-7A7B798CC7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6200000" flipV="1">
            <a:off x="13980681" y="1800848"/>
            <a:ext cx="1450441" cy="553845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1C694BDB-1F87-1872-40CC-B6816F6F76B4}"/>
              </a:ext>
            </a:extLst>
          </xdr:cNvPr>
          <xdr:cNvSpPr/>
        </xdr:nvSpPr>
        <xdr:spPr>
          <a:xfrm>
            <a:off x="14443075" y="1724026"/>
            <a:ext cx="542925" cy="1089025"/>
          </a:xfrm>
          <a:prstGeom prst="rect">
            <a:avLst/>
          </a:prstGeom>
          <a:solidFill>
            <a:schemeClr val="accent5">
              <a:lumMod val="40000"/>
              <a:lumOff val="60000"/>
              <a:alpha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8D227412-CC94-A76A-FAD0-4C53DE8941EE}"/>
              </a:ext>
            </a:extLst>
          </xdr:cNvPr>
          <xdr:cNvCxnSpPr/>
        </xdr:nvCxnSpPr>
        <xdr:spPr>
          <a:xfrm>
            <a:off x="14277975" y="1377951"/>
            <a:ext cx="908050" cy="0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E88A1B94-028F-776B-DA2C-7276E6BFDCB9}"/>
              </a:ext>
            </a:extLst>
          </xdr:cNvPr>
          <xdr:cNvCxnSpPr/>
        </xdr:nvCxnSpPr>
        <xdr:spPr>
          <a:xfrm>
            <a:off x="14300200" y="2819402"/>
            <a:ext cx="914400" cy="0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8152BC1A-C486-5A4C-8B05-DD0960C464AA}"/>
              </a:ext>
            </a:extLst>
          </xdr:cNvPr>
          <xdr:cNvCxnSpPr/>
        </xdr:nvCxnSpPr>
        <xdr:spPr>
          <a:xfrm>
            <a:off x="15097125" y="1403351"/>
            <a:ext cx="0" cy="14224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714375</xdr:colOff>
      <xdr:row>8</xdr:row>
      <xdr:rowOff>152400</xdr:rowOff>
    </xdr:from>
    <xdr:to>
      <xdr:col>2</xdr:col>
      <xdr:colOff>1349375</xdr:colOff>
      <xdr:row>8</xdr:row>
      <xdr:rowOff>2191152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3990D069-B666-4D54-9BAA-929C1A322F23}"/>
            </a:ext>
          </a:extLst>
        </xdr:cNvPr>
        <xdr:cNvGrpSpPr/>
      </xdr:nvGrpSpPr>
      <xdr:grpSpPr>
        <a:xfrm>
          <a:off x="3520328" y="3415553"/>
          <a:ext cx="635000" cy="2038752"/>
          <a:chOff x="3114675" y="2943225"/>
          <a:chExt cx="635000" cy="2038752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5BEEE2CD-0C57-004F-D635-77488298A3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6200000" flipV="1">
            <a:off x="2719007" y="3830378"/>
            <a:ext cx="1450441" cy="553845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AB8677C2-9463-E9B0-DDDA-457C620318F5}"/>
              </a:ext>
            </a:extLst>
          </xdr:cNvPr>
          <xdr:cNvSpPr/>
        </xdr:nvSpPr>
        <xdr:spPr>
          <a:xfrm>
            <a:off x="3181401" y="3753556"/>
            <a:ext cx="542925" cy="1089025"/>
          </a:xfrm>
          <a:prstGeom prst="rect">
            <a:avLst/>
          </a:prstGeom>
          <a:solidFill>
            <a:schemeClr val="accent5">
              <a:lumMod val="40000"/>
              <a:lumOff val="60000"/>
              <a:alpha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018BDCA5-661F-A122-B54E-3A5677178604}"/>
              </a:ext>
            </a:extLst>
          </xdr:cNvPr>
          <xdr:cNvCxnSpPr/>
        </xdr:nvCxnSpPr>
        <xdr:spPr>
          <a:xfrm flipV="1">
            <a:off x="3437215" y="3075465"/>
            <a:ext cx="0" cy="1906512"/>
          </a:xfrm>
          <a:prstGeom prst="line">
            <a:avLst/>
          </a:prstGeom>
          <a:ln w="1270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492B978A-2B5D-B714-8866-FF34CD45813D}"/>
              </a:ext>
            </a:extLst>
          </xdr:cNvPr>
          <xdr:cNvCxnSpPr/>
        </xdr:nvCxnSpPr>
        <xdr:spPr>
          <a:xfrm flipV="1">
            <a:off x="3447395" y="3211537"/>
            <a:ext cx="302280" cy="4739"/>
          </a:xfrm>
          <a:prstGeom prst="straightConnector1">
            <a:avLst/>
          </a:prstGeom>
          <a:ln w="12700">
            <a:headEnd type="non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76FAE5BA-D482-3CE4-09DB-DC1CDB0EBFA9}"/>
              </a:ext>
            </a:extLst>
          </xdr:cNvPr>
          <xdr:cNvSpPr txBox="1"/>
        </xdr:nvSpPr>
        <xdr:spPr>
          <a:xfrm>
            <a:off x="3244904" y="3170413"/>
            <a:ext cx="2476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0</a:t>
            </a:r>
            <a:endParaRPr kumimoji="1" lang="ja-JP" altLang="en-US" sz="1100"/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412E866D-8B78-0D9E-0299-3070A5696ED7}"/>
              </a:ext>
            </a:extLst>
          </xdr:cNvPr>
          <xdr:cNvSpPr txBox="1"/>
        </xdr:nvSpPr>
        <xdr:spPr>
          <a:xfrm>
            <a:off x="3177876" y="2963686"/>
            <a:ext cx="2476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+</a:t>
            </a:r>
            <a:endParaRPr kumimoji="1" lang="ja-JP" altLang="en-US" sz="1100"/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050B7B27-F5FB-5EEF-8510-5C8DFEA16F98}"/>
              </a:ext>
            </a:extLst>
          </xdr:cNvPr>
          <xdr:cNvSpPr txBox="1"/>
        </xdr:nvSpPr>
        <xdr:spPr>
          <a:xfrm>
            <a:off x="3459392" y="2943225"/>
            <a:ext cx="2476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ｰ</a:t>
            </a:r>
          </a:p>
        </xdr:txBody>
      </xdr: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6D7FCF5D-3F87-1841-2A0F-5A0FE02CA1DE}"/>
              </a:ext>
            </a:extLst>
          </xdr:cNvPr>
          <xdr:cNvCxnSpPr/>
        </xdr:nvCxnSpPr>
        <xdr:spPr>
          <a:xfrm flipH="1">
            <a:off x="3114675" y="3217686"/>
            <a:ext cx="332721" cy="906"/>
          </a:xfrm>
          <a:prstGeom prst="straightConnector1">
            <a:avLst/>
          </a:prstGeom>
          <a:ln w="12700">
            <a:headEnd type="non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78448103-91B2-60EE-ED7B-B713611A0B7C}"/>
              </a:ext>
            </a:extLst>
          </xdr:cNvPr>
          <xdr:cNvCxnSpPr/>
        </xdr:nvCxnSpPr>
        <xdr:spPr>
          <a:xfrm>
            <a:off x="3165072" y="4608537"/>
            <a:ext cx="562429" cy="0"/>
          </a:xfrm>
          <a:prstGeom prst="line">
            <a:avLst/>
          </a:prstGeom>
          <a:ln w="12700">
            <a:solidFill>
              <a:schemeClr val="tx1"/>
            </a:solidFill>
            <a:prstDash val="solid"/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46FB4EAE-2C84-4845-ACA7-248307E90E1C}"/>
              </a:ext>
            </a:extLst>
          </xdr:cNvPr>
          <xdr:cNvSpPr txBox="1"/>
        </xdr:nvSpPr>
        <xdr:spPr>
          <a:xfrm rot="1509419">
            <a:off x="3172834" y="4463496"/>
            <a:ext cx="329895" cy="3002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||</a:t>
            </a:r>
            <a:endParaRPr kumimoji="1" lang="ja-JP" altLang="en-US" sz="11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FB3D5BF7-F552-619E-533C-F76DACA2690C}"/>
              </a:ext>
            </a:extLst>
          </xdr:cNvPr>
          <xdr:cNvSpPr txBox="1"/>
        </xdr:nvSpPr>
        <xdr:spPr>
          <a:xfrm rot="1509419">
            <a:off x="3395789" y="4467730"/>
            <a:ext cx="329895" cy="3002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||</a:t>
            </a:r>
            <a:endParaRPr kumimoji="1" lang="ja-JP" altLang="en-US" sz="1100"/>
          </a:p>
        </xdr:txBody>
      </xdr:sp>
    </xdr:grpSp>
    <xdr:clientData/>
  </xdr:twoCellAnchor>
  <xdr:twoCellAnchor editAs="oneCell">
    <xdr:from>
      <xdr:col>2</xdr:col>
      <xdr:colOff>552450</xdr:colOff>
      <xdr:row>9</xdr:row>
      <xdr:rowOff>266700</xdr:rowOff>
    </xdr:from>
    <xdr:to>
      <xdr:col>2</xdr:col>
      <xdr:colOff>1672169</xdr:colOff>
      <xdr:row>9</xdr:row>
      <xdr:rowOff>2197101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C2B3C395-CE21-4594-9A2A-C44A7075E406}"/>
            </a:ext>
          </a:extLst>
        </xdr:cNvPr>
        <xdr:cNvGrpSpPr/>
      </xdr:nvGrpSpPr>
      <xdr:grpSpPr>
        <a:xfrm>
          <a:off x="3358403" y="5941359"/>
          <a:ext cx="1119719" cy="1930401"/>
          <a:chOff x="10791825" y="4733925"/>
          <a:chExt cx="1119719" cy="1930401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06E22163-BC6F-4A53-B447-DCB902041E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6200000" flipV="1">
            <a:off x="10545331" y="5652123"/>
            <a:ext cx="1450441" cy="553845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32EEEE63-E66D-30F1-2C23-4239EE90BA61}"/>
              </a:ext>
            </a:extLst>
          </xdr:cNvPr>
          <xdr:cNvSpPr/>
        </xdr:nvSpPr>
        <xdr:spPr>
          <a:xfrm>
            <a:off x="11007725" y="5575301"/>
            <a:ext cx="542925" cy="1089025"/>
          </a:xfrm>
          <a:prstGeom prst="rect">
            <a:avLst/>
          </a:prstGeom>
          <a:solidFill>
            <a:schemeClr val="accent5">
              <a:lumMod val="40000"/>
              <a:lumOff val="60000"/>
              <a:alpha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23" name="直線コネクタ 22">
            <a:extLst>
              <a:ext uri="{FF2B5EF4-FFF2-40B4-BE49-F238E27FC236}">
                <a16:creationId xmlns:a16="http://schemas.microsoft.com/office/drawing/2014/main" id="{3C3AC308-FCC4-E3A2-1EAD-965AFECF773F}"/>
              </a:ext>
            </a:extLst>
          </xdr:cNvPr>
          <xdr:cNvCxnSpPr/>
        </xdr:nvCxnSpPr>
        <xdr:spPr>
          <a:xfrm>
            <a:off x="10791825" y="5229226"/>
            <a:ext cx="908050" cy="0"/>
          </a:xfrm>
          <a:prstGeom prst="line">
            <a:avLst/>
          </a:prstGeom>
          <a:ln w="12700">
            <a:solidFill>
              <a:schemeClr val="tx1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直線矢印コネクタ 23">
            <a:extLst>
              <a:ext uri="{FF2B5EF4-FFF2-40B4-BE49-F238E27FC236}">
                <a16:creationId xmlns:a16="http://schemas.microsoft.com/office/drawing/2014/main" id="{CF3FB81D-0D88-198E-56F2-F72D2C0A088D}"/>
              </a:ext>
            </a:extLst>
          </xdr:cNvPr>
          <xdr:cNvCxnSpPr/>
        </xdr:nvCxnSpPr>
        <xdr:spPr>
          <a:xfrm>
            <a:off x="11661775" y="5235576"/>
            <a:ext cx="0" cy="438149"/>
          </a:xfrm>
          <a:prstGeom prst="straightConnector1">
            <a:avLst/>
          </a:prstGeom>
          <a:ln w="12700">
            <a:headEnd type="non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9A08E20E-589F-18B2-A1C2-49094CA85D19}"/>
              </a:ext>
            </a:extLst>
          </xdr:cNvPr>
          <xdr:cNvSpPr txBox="1"/>
        </xdr:nvSpPr>
        <xdr:spPr>
          <a:xfrm>
            <a:off x="11663894" y="5076825"/>
            <a:ext cx="2476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0</a:t>
            </a:r>
            <a:endParaRPr kumimoji="1" lang="ja-JP" altLang="en-US" sz="1100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BF41204B-4769-E5C7-CFBC-2F8318AE934B}"/>
              </a:ext>
            </a:extLst>
          </xdr:cNvPr>
          <xdr:cNvSpPr txBox="1"/>
        </xdr:nvSpPr>
        <xdr:spPr>
          <a:xfrm>
            <a:off x="11632144" y="4778375"/>
            <a:ext cx="2476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+</a:t>
            </a:r>
            <a:endParaRPr kumimoji="1" lang="ja-JP" altLang="en-US" sz="1100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F2831165-9349-9BE2-FDAC-2259F3D52471}"/>
              </a:ext>
            </a:extLst>
          </xdr:cNvPr>
          <xdr:cNvSpPr txBox="1"/>
        </xdr:nvSpPr>
        <xdr:spPr>
          <a:xfrm>
            <a:off x="11638494" y="5343525"/>
            <a:ext cx="2476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ｰ</a:t>
            </a:r>
          </a:p>
        </xdr:txBody>
      </xdr: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4438C16E-20F9-74CB-9AE2-ACA976C1CC66}"/>
              </a:ext>
            </a:extLst>
          </xdr:cNvPr>
          <xdr:cNvCxnSpPr/>
        </xdr:nvCxnSpPr>
        <xdr:spPr>
          <a:xfrm flipV="1">
            <a:off x="11661775" y="4733925"/>
            <a:ext cx="0" cy="488951"/>
          </a:xfrm>
          <a:prstGeom prst="straightConnector1">
            <a:avLst/>
          </a:prstGeom>
          <a:ln w="12700">
            <a:headEnd type="non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742950</xdr:colOff>
      <xdr:row>10</xdr:row>
      <xdr:rowOff>742950</xdr:rowOff>
    </xdr:from>
    <xdr:to>
      <xdr:col>2</xdr:col>
      <xdr:colOff>1308589</xdr:colOff>
      <xdr:row>10</xdr:row>
      <xdr:rowOff>2602593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C06F8AA6-53C0-41FA-A99A-72080025D8AA}"/>
            </a:ext>
          </a:extLst>
        </xdr:cNvPr>
        <xdr:cNvGrpSpPr/>
      </xdr:nvGrpSpPr>
      <xdr:grpSpPr>
        <a:xfrm>
          <a:off x="3548903" y="8784291"/>
          <a:ext cx="565639" cy="1859643"/>
          <a:chOff x="12573000" y="4286250"/>
          <a:chExt cx="565639" cy="1859643"/>
        </a:xfrm>
      </xdr:grpSpPr>
      <xdr:pic>
        <xdr:nvPicPr>
          <xdr:cNvPr id="30" name="図 29">
            <a:extLst>
              <a:ext uri="{FF2B5EF4-FFF2-40B4-BE49-F238E27FC236}">
                <a16:creationId xmlns:a16="http://schemas.microsoft.com/office/drawing/2014/main" id="{329AEF32-9986-AA3A-8E4C-C887D04E00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6200000" flipV="1">
            <a:off x="12124702" y="5052050"/>
            <a:ext cx="1450441" cy="553845"/>
          </a:xfrm>
          <a:prstGeom prst="rect">
            <a:avLst/>
          </a:prstGeom>
        </xdr:spPr>
      </xdr:pic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7AE0FF99-3235-BE4C-1377-B192EB579E8E}"/>
              </a:ext>
            </a:extLst>
          </xdr:cNvPr>
          <xdr:cNvSpPr/>
        </xdr:nvSpPr>
        <xdr:spPr>
          <a:xfrm>
            <a:off x="12587096" y="4975228"/>
            <a:ext cx="542925" cy="1089025"/>
          </a:xfrm>
          <a:prstGeom prst="rect">
            <a:avLst/>
          </a:prstGeom>
          <a:solidFill>
            <a:schemeClr val="accent5">
              <a:lumMod val="40000"/>
              <a:lumOff val="60000"/>
              <a:alpha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E5637567-9470-D3E5-4D9C-B866668D3FB8}"/>
              </a:ext>
            </a:extLst>
          </xdr:cNvPr>
          <xdr:cNvCxnSpPr/>
        </xdr:nvCxnSpPr>
        <xdr:spPr>
          <a:xfrm flipV="1">
            <a:off x="13138639" y="4304393"/>
            <a:ext cx="0" cy="1841500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5696E34A-4C9D-4C76-749F-FA444EFD1539}"/>
              </a:ext>
            </a:extLst>
          </xdr:cNvPr>
          <xdr:cNvCxnSpPr/>
        </xdr:nvCxnSpPr>
        <xdr:spPr>
          <a:xfrm flipV="1">
            <a:off x="12580292" y="4286250"/>
            <a:ext cx="0" cy="1823357"/>
          </a:xfrm>
          <a:prstGeom prst="line">
            <a:avLst/>
          </a:prstGeom>
          <a:ln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直線矢印コネクタ 33">
            <a:extLst>
              <a:ext uri="{FF2B5EF4-FFF2-40B4-BE49-F238E27FC236}">
                <a16:creationId xmlns:a16="http://schemas.microsoft.com/office/drawing/2014/main" id="{517C97EA-3023-34F3-B6FC-C6BBC76E77A6}"/>
              </a:ext>
            </a:extLst>
          </xdr:cNvPr>
          <xdr:cNvCxnSpPr/>
        </xdr:nvCxnSpPr>
        <xdr:spPr>
          <a:xfrm>
            <a:off x="12612498" y="4413250"/>
            <a:ext cx="471714" cy="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373674</xdr:colOff>
      <xdr:row>6</xdr:row>
      <xdr:rowOff>153866</xdr:rowOff>
    </xdr:from>
    <xdr:to>
      <xdr:col>13</xdr:col>
      <xdr:colOff>27742</xdr:colOff>
      <xdr:row>19</xdr:row>
      <xdr:rowOff>159417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F5A2DF3-2BD4-0154-159E-D8EAC99EB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9616" y="945174"/>
          <a:ext cx="1726612" cy="25773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142875</xdr:rowOff>
    </xdr:from>
    <xdr:to>
      <xdr:col>9</xdr:col>
      <xdr:colOff>303219</xdr:colOff>
      <xdr:row>22</xdr:row>
      <xdr:rowOff>8778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0CE88126-C589-30D5-39EA-FDBB48104B2F}"/>
            </a:ext>
          </a:extLst>
        </xdr:cNvPr>
        <xdr:cNvGrpSpPr/>
      </xdr:nvGrpSpPr>
      <xdr:grpSpPr>
        <a:xfrm>
          <a:off x="618565" y="895910"/>
          <a:ext cx="6085454" cy="3254562"/>
          <a:chOff x="688731" y="538529"/>
          <a:chExt cx="6734965" cy="3433136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F37825FB-84F7-4BF1-9F99-FCD7513BF2D8}"/>
              </a:ext>
            </a:extLst>
          </xdr:cNvPr>
          <xdr:cNvGrpSpPr/>
        </xdr:nvGrpSpPr>
        <xdr:grpSpPr>
          <a:xfrm>
            <a:off x="688731" y="538529"/>
            <a:ext cx="6734965" cy="3433136"/>
            <a:chOff x="1055915" y="353786"/>
            <a:chExt cx="6495143" cy="3344635"/>
          </a:xfrm>
        </xdr:grpSpPr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C1B85444-A4ED-4E01-6658-DAF304BCFF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915" y="353786"/>
              <a:ext cx="6495143" cy="3331230"/>
            </a:xfrm>
            <a:prstGeom prst="rect">
              <a:avLst/>
            </a:prstGeom>
          </xdr:spPr>
        </xdr:pic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ABE5FF2F-F69F-78B1-F273-F25D05406E75}"/>
                </a:ext>
              </a:extLst>
            </xdr:cNvPr>
            <xdr:cNvSpPr/>
          </xdr:nvSpPr>
          <xdr:spPr>
            <a:xfrm>
              <a:off x="2864757" y="2710543"/>
              <a:ext cx="1891393" cy="987878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18D76F16-EFB4-4DF4-BD71-B39FA566DA23}"/>
              </a:ext>
            </a:extLst>
          </xdr:cNvPr>
          <xdr:cNvCxnSpPr/>
        </xdr:nvCxnSpPr>
        <xdr:spPr>
          <a:xfrm>
            <a:off x="3759184" y="1917764"/>
            <a:ext cx="1707797" cy="0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ADA14A3D-EDF1-4577-89E1-09DA6A3B374B}"/>
              </a:ext>
            </a:extLst>
          </xdr:cNvPr>
          <xdr:cNvCxnSpPr/>
        </xdr:nvCxnSpPr>
        <xdr:spPr>
          <a:xfrm>
            <a:off x="5345754" y="1399560"/>
            <a:ext cx="0" cy="489342"/>
          </a:xfrm>
          <a:prstGeom prst="straightConnector1">
            <a:avLst/>
          </a:prstGeom>
          <a:ln>
            <a:solidFill>
              <a:srgbClr val="0000FF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599E2EB8-842F-43E6-9603-512DBAEE9515}"/>
              </a:ext>
            </a:extLst>
          </xdr:cNvPr>
          <xdr:cNvSpPr txBox="1"/>
        </xdr:nvSpPr>
        <xdr:spPr>
          <a:xfrm>
            <a:off x="5270708" y="1463059"/>
            <a:ext cx="360840" cy="279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200">
                <a:solidFill>
                  <a:srgbClr val="0000FF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①</a:t>
            </a:r>
            <a:endParaRPr kumimoji="1" lang="en-US" altLang="ja-JP" sz="12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9424EB11-FE5C-4C32-AA4A-1F40E6BD9148}"/>
              </a:ext>
            </a:extLst>
          </xdr:cNvPr>
          <xdr:cNvSpPr/>
        </xdr:nvSpPr>
        <xdr:spPr>
          <a:xfrm>
            <a:off x="6213230" y="1384788"/>
            <a:ext cx="681403" cy="145805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FED12DF9-BC8E-4F3F-AADA-D5247A1BF704}"/>
              </a:ext>
            </a:extLst>
          </xdr:cNvPr>
          <xdr:cNvSpPr/>
        </xdr:nvSpPr>
        <xdr:spPr>
          <a:xfrm>
            <a:off x="5681496" y="1767373"/>
            <a:ext cx="423097" cy="69728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08395170-A7FD-4F32-93FD-22EDB29BE551}"/>
              </a:ext>
            </a:extLst>
          </xdr:cNvPr>
          <xdr:cNvSpPr/>
        </xdr:nvSpPr>
        <xdr:spPr>
          <a:xfrm>
            <a:off x="2798148" y="735348"/>
            <a:ext cx="1304929" cy="42047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E910B666-ED8D-4466-A1CA-8350A348CE2B}"/>
              </a:ext>
            </a:extLst>
          </xdr:cNvPr>
          <xdr:cNvSpPr/>
        </xdr:nvSpPr>
        <xdr:spPr>
          <a:xfrm>
            <a:off x="3967529" y="2870780"/>
            <a:ext cx="3369834" cy="78892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EC3F68D8-797A-4EF6-942E-2910D2E5B5B3}"/>
              </a:ext>
            </a:extLst>
          </xdr:cNvPr>
          <xdr:cNvSpPr/>
        </xdr:nvSpPr>
        <xdr:spPr>
          <a:xfrm>
            <a:off x="6242572" y="1368169"/>
            <a:ext cx="527505" cy="173464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FAFC2B8C-74BD-49DC-9BB4-04D0891B20C5}"/>
              </a:ext>
            </a:extLst>
          </xdr:cNvPr>
          <xdr:cNvSpPr/>
        </xdr:nvSpPr>
        <xdr:spPr>
          <a:xfrm>
            <a:off x="4922008" y="1027234"/>
            <a:ext cx="503264" cy="31577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A3941042-C49D-4685-B7E4-D537667DF84E}"/>
              </a:ext>
            </a:extLst>
          </xdr:cNvPr>
          <xdr:cNvSpPr txBox="1"/>
        </xdr:nvSpPr>
        <xdr:spPr>
          <a:xfrm>
            <a:off x="6063480" y="1940043"/>
            <a:ext cx="625999" cy="279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LAT</a:t>
            </a: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9C55197F-0931-49E7-B1F5-74AFA4BA60CE}"/>
              </a:ext>
            </a:extLst>
          </xdr:cNvPr>
          <xdr:cNvSpPr/>
        </xdr:nvSpPr>
        <xdr:spPr>
          <a:xfrm>
            <a:off x="5221894" y="755863"/>
            <a:ext cx="1304929" cy="42047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CBF1D2EA-8447-410C-9E5C-91E0BF7B8564}"/>
              </a:ext>
            </a:extLst>
          </xdr:cNvPr>
          <xdr:cNvSpPr/>
        </xdr:nvSpPr>
        <xdr:spPr>
          <a:xfrm>
            <a:off x="4026140" y="673802"/>
            <a:ext cx="1304929" cy="42047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17D2E4BD-95DD-424D-8076-8DB223E1CEA0}"/>
              </a:ext>
            </a:extLst>
          </xdr:cNvPr>
          <xdr:cNvSpPr txBox="1"/>
        </xdr:nvSpPr>
        <xdr:spPr>
          <a:xfrm>
            <a:off x="3898063" y="848899"/>
            <a:ext cx="1379824" cy="241668"/>
          </a:xfrm>
          <a:prstGeom prst="rect">
            <a:avLst/>
          </a:prstGeom>
          <a:noFill/>
          <a:ln w="12700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Radar Center</a:t>
            </a:r>
          </a:p>
        </xdr:txBody>
      </xdr:sp>
    </xdr:grpSp>
    <xdr:clientData/>
  </xdr:twoCellAnchor>
  <xdr:twoCellAnchor>
    <xdr:from>
      <xdr:col>11</xdr:col>
      <xdr:colOff>542193</xdr:colOff>
      <xdr:row>6</xdr:row>
      <xdr:rowOff>2564</xdr:rowOff>
    </xdr:from>
    <xdr:to>
      <xdr:col>11</xdr:col>
      <xdr:colOff>542193</xdr:colOff>
      <xdr:row>20</xdr:row>
      <xdr:rowOff>78031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ABF31615-AE02-455E-9257-3967ADBF25C4}"/>
            </a:ext>
          </a:extLst>
        </xdr:cNvPr>
        <xdr:cNvCxnSpPr/>
      </xdr:nvCxnSpPr>
      <xdr:spPr>
        <a:xfrm>
          <a:off x="8916866" y="793872"/>
          <a:ext cx="0" cy="2845044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518887</xdr:colOff>
      <xdr:row>4</xdr:row>
      <xdr:rowOff>144048</xdr:rowOff>
    </xdr:from>
    <xdr:to>
      <xdr:col>12</xdr:col>
      <xdr:colOff>521248</xdr:colOff>
      <xdr:row>5</xdr:row>
      <xdr:rowOff>187889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EE49298D-5F6A-4160-9192-CF0BC4827FB2}"/>
            </a:ext>
          </a:extLst>
        </xdr:cNvPr>
        <xdr:cNvSpPr txBox="1"/>
      </xdr:nvSpPr>
      <xdr:spPr>
        <a:xfrm>
          <a:off x="8204829" y="539702"/>
          <a:ext cx="1379823" cy="241668"/>
        </a:xfrm>
        <a:prstGeom prst="rect">
          <a:avLst/>
        </a:prstGeom>
        <a:solidFill>
          <a:schemeClr val="bg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Radar Center</a:t>
          </a:r>
        </a:p>
      </xdr:txBody>
    </xdr:sp>
    <xdr:clientData/>
  </xdr:twoCellAnchor>
  <xdr:twoCellAnchor>
    <xdr:from>
      <xdr:col>8</xdr:col>
      <xdr:colOff>293914</xdr:colOff>
      <xdr:row>8</xdr:row>
      <xdr:rowOff>44903</xdr:rowOff>
    </xdr:from>
    <xdr:to>
      <xdr:col>10</xdr:col>
      <xdr:colOff>297635</xdr:colOff>
      <xdr:row>9</xdr:row>
      <xdr:rowOff>89694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4094A0A0-83E1-4046-952B-8DD4ECABF5D0}"/>
            </a:ext>
          </a:extLst>
        </xdr:cNvPr>
        <xdr:cNvSpPr txBox="1"/>
      </xdr:nvSpPr>
      <xdr:spPr>
        <a:xfrm>
          <a:off x="6580414" y="1253217"/>
          <a:ext cx="1375321" cy="246177"/>
        </a:xfrm>
        <a:prstGeom prst="rect">
          <a:avLst/>
        </a:prstGeom>
        <a:solidFill>
          <a:schemeClr val="bg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Vehicle Center</a:t>
          </a:r>
        </a:p>
      </xdr:txBody>
    </xdr:sp>
    <xdr:clientData/>
  </xdr:twoCellAnchor>
  <xdr:twoCellAnchor>
    <xdr:from>
      <xdr:col>1</xdr:col>
      <xdr:colOff>157369</xdr:colOff>
      <xdr:row>8</xdr:row>
      <xdr:rowOff>167723</xdr:rowOff>
    </xdr:from>
    <xdr:to>
      <xdr:col>8</xdr:col>
      <xdr:colOff>296279</xdr:colOff>
      <xdr:row>8</xdr:row>
      <xdr:rowOff>167723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0AFBDAA2-C0D9-4F46-BD51-4F97CEF879AC}"/>
            </a:ext>
          </a:extLst>
        </xdr:cNvPr>
        <xdr:cNvCxnSpPr/>
      </xdr:nvCxnSpPr>
      <xdr:spPr>
        <a:xfrm>
          <a:off x="844826" y="1956766"/>
          <a:ext cx="5746236" cy="0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618681</xdr:colOff>
      <xdr:row>16</xdr:row>
      <xdr:rowOff>86866</xdr:rowOff>
    </xdr:from>
    <xdr:to>
      <xdr:col>8</xdr:col>
      <xdr:colOff>21764</xdr:colOff>
      <xdr:row>16</xdr:row>
      <xdr:rowOff>86866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A3DE9288-F003-444D-8391-6B10DD07CFF6}"/>
            </a:ext>
          </a:extLst>
        </xdr:cNvPr>
        <xdr:cNvCxnSpPr/>
      </xdr:nvCxnSpPr>
      <xdr:spPr>
        <a:xfrm>
          <a:off x="3365892" y="3495813"/>
          <a:ext cx="2947385" cy="0"/>
        </a:xfrm>
        <a:prstGeom prst="line">
          <a:avLst/>
        </a:prstGeom>
        <a:ln w="12700">
          <a:solidFill>
            <a:srgbClr val="FF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3</xdr:row>
      <xdr:rowOff>158180</xdr:rowOff>
    </xdr:from>
    <xdr:to>
      <xdr:col>5</xdr:col>
      <xdr:colOff>602053</xdr:colOff>
      <xdr:row>13</xdr:row>
      <xdr:rowOff>55095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A4D76C78-0B97-4146-8A13-726EBAEAC5D1}"/>
            </a:ext>
          </a:extLst>
        </xdr:cNvPr>
        <xdr:cNvGrpSpPr/>
      </xdr:nvGrpSpPr>
      <xdr:grpSpPr>
        <a:xfrm>
          <a:off x="750570" y="729680"/>
          <a:ext cx="2937583" cy="1801915"/>
          <a:chOff x="11079773" y="1938622"/>
          <a:chExt cx="3223626" cy="1875185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4A96F65-9A63-6E9F-E7DA-A9ADF9FEF8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079773" y="1976722"/>
            <a:ext cx="3223626" cy="1495151"/>
          </a:xfrm>
          <a:prstGeom prst="rect">
            <a:avLst/>
          </a:prstGeom>
        </xdr:spPr>
      </xdr:pic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E9E48A56-AAE1-C1E6-432E-D64F8765A00E}"/>
              </a:ext>
            </a:extLst>
          </xdr:cNvPr>
          <xdr:cNvCxnSpPr/>
        </xdr:nvCxnSpPr>
        <xdr:spPr>
          <a:xfrm>
            <a:off x="11143273" y="1938622"/>
            <a:ext cx="0" cy="1864877"/>
          </a:xfrm>
          <a:prstGeom prst="line">
            <a:avLst/>
          </a:prstGeom>
          <a:ln w="12700">
            <a:solidFill>
              <a:srgbClr val="FF0000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52D81E63-09C8-A306-4359-5EFE4A100D5F}"/>
              </a:ext>
            </a:extLst>
          </xdr:cNvPr>
          <xdr:cNvCxnSpPr/>
        </xdr:nvCxnSpPr>
        <xdr:spPr>
          <a:xfrm>
            <a:off x="11178652" y="3711958"/>
            <a:ext cx="2000808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" name="テキスト ボックス 13">
            <a:extLst>
              <a:ext uri="{FF2B5EF4-FFF2-40B4-BE49-F238E27FC236}">
                <a16:creationId xmlns:a16="http://schemas.microsoft.com/office/drawing/2014/main" id="{3AAB5C48-4716-89E5-0324-C227D2BAEF06}"/>
              </a:ext>
            </a:extLst>
          </xdr:cNvPr>
          <xdr:cNvSpPr txBox="1"/>
        </xdr:nvSpPr>
        <xdr:spPr>
          <a:xfrm>
            <a:off x="11886143" y="3404382"/>
            <a:ext cx="525648" cy="3320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latin typeface="Meiryo UI" panose="020B0604030504040204" pitchFamily="50" charset="-128"/>
                <a:ea typeface="Meiryo UI" panose="020B0604030504040204" pitchFamily="50" charset="-128"/>
              </a:rPr>
              <a:t>LNG</a:t>
            </a:r>
            <a:endPara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AA52FD61-7C0D-F49A-F30B-57F9D1FE1E8E}"/>
              </a:ext>
            </a:extLst>
          </xdr:cNvPr>
          <xdr:cNvCxnSpPr/>
        </xdr:nvCxnSpPr>
        <xdr:spPr>
          <a:xfrm>
            <a:off x="11536561" y="2488437"/>
            <a:ext cx="636922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triangl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" name="テキスト ボックス 13">
            <a:extLst>
              <a:ext uri="{FF2B5EF4-FFF2-40B4-BE49-F238E27FC236}">
                <a16:creationId xmlns:a16="http://schemas.microsoft.com/office/drawing/2014/main" id="{CD565529-0DAA-8FCA-021D-2A52443930DB}"/>
              </a:ext>
            </a:extLst>
          </xdr:cNvPr>
          <xdr:cNvSpPr txBox="1"/>
        </xdr:nvSpPr>
        <xdr:spPr>
          <a:xfrm>
            <a:off x="11606642" y="2340379"/>
            <a:ext cx="533234" cy="10517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Front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D3B3D189-521D-32A3-5A70-618E6524B5A4}"/>
              </a:ext>
            </a:extLst>
          </xdr:cNvPr>
          <xdr:cNvCxnSpPr/>
        </xdr:nvCxnSpPr>
        <xdr:spPr>
          <a:xfrm>
            <a:off x="13183364" y="1948930"/>
            <a:ext cx="0" cy="1864877"/>
          </a:xfrm>
          <a:prstGeom prst="line">
            <a:avLst/>
          </a:prstGeom>
          <a:ln w="12700">
            <a:solidFill>
              <a:srgbClr val="FF0000"/>
            </a:solidFill>
            <a:prstDash val="soli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15669</xdr:colOff>
      <xdr:row>6</xdr:row>
      <xdr:rowOff>199544</xdr:rowOff>
    </xdr:from>
    <xdr:to>
      <xdr:col>17</xdr:col>
      <xdr:colOff>2069103</xdr:colOff>
      <xdr:row>13</xdr:row>
      <xdr:rowOff>50445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918FC8-1A15-4285-84BD-80C7CFB7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294" y="1399694"/>
          <a:ext cx="3806034" cy="1251076"/>
        </a:xfrm>
        <a:prstGeom prst="rect">
          <a:avLst/>
        </a:prstGeom>
      </xdr:spPr>
    </xdr:pic>
    <xdr:clientData/>
  </xdr:twoCellAnchor>
  <xdr:twoCellAnchor editAs="oneCell">
    <xdr:from>
      <xdr:col>18</xdr:col>
      <xdr:colOff>649312</xdr:colOff>
      <xdr:row>6</xdr:row>
      <xdr:rowOff>29287</xdr:rowOff>
    </xdr:from>
    <xdr:to>
      <xdr:col>21</xdr:col>
      <xdr:colOff>119110</xdr:colOff>
      <xdr:row>13</xdr:row>
      <xdr:rowOff>83387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E505781-FF5E-48C6-A018-0D965E66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27412" y="1229437"/>
          <a:ext cx="1527198" cy="1454275"/>
        </a:xfrm>
        <a:prstGeom prst="rect">
          <a:avLst/>
        </a:prstGeom>
      </xdr:spPr>
    </xdr:pic>
    <xdr:clientData/>
  </xdr:twoCellAnchor>
  <xdr:twoCellAnchor editAs="oneCell">
    <xdr:from>
      <xdr:col>19</xdr:col>
      <xdr:colOff>73193</xdr:colOff>
      <xdr:row>6</xdr:row>
      <xdr:rowOff>108747</xdr:rowOff>
    </xdr:from>
    <xdr:to>
      <xdr:col>21</xdr:col>
      <xdr:colOff>552147</xdr:colOff>
      <xdr:row>6</xdr:row>
      <xdr:rowOff>108747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B5873660-9548-4A1A-8BD5-BCA43876F9E1}"/>
            </a:ext>
          </a:extLst>
        </xdr:cNvPr>
        <xdr:cNvCxnSpPr/>
      </xdr:nvCxnSpPr>
      <xdr:spPr>
        <a:xfrm>
          <a:off x="16037093" y="1308897"/>
          <a:ext cx="185055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645848</xdr:colOff>
      <xdr:row>13</xdr:row>
      <xdr:rowOff>46041</xdr:rowOff>
    </xdr:from>
    <xdr:to>
      <xdr:col>21</xdr:col>
      <xdr:colOff>552147</xdr:colOff>
      <xdr:row>13</xdr:row>
      <xdr:rowOff>46041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9AD5500A-8B63-4DBE-BDD6-A76EC791DFC2}"/>
            </a:ext>
          </a:extLst>
        </xdr:cNvPr>
        <xdr:cNvCxnSpPr/>
      </xdr:nvCxnSpPr>
      <xdr:spPr>
        <a:xfrm>
          <a:off x="15923948" y="2646366"/>
          <a:ext cx="196369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328484</xdr:colOff>
      <xdr:row>6</xdr:row>
      <xdr:rowOff>120293</xdr:rowOff>
    </xdr:from>
    <xdr:to>
      <xdr:col>21</xdr:col>
      <xdr:colOff>328484</xdr:colOff>
      <xdr:row>13</xdr:row>
      <xdr:rowOff>41054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91AD5CED-0ED2-4B33-AAC9-F8F2FAD67529}"/>
            </a:ext>
          </a:extLst>
        </xdr:cNvPr>
        <xdr:cNvCxnSpPr/>
      </xdr:nvCxnSpPr>
      <xdr:spPr>
        <a:xfrm>
          <a:off x="17663984" y="1320443"/>
          <a:ext cx="0" cy="1320936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662147</xdr:colOff>
      <xdr:row>8</xdr:row>
      <xdr:rowOff>126236</xdr:rowOff>
    </xdr:from>
    <xdr:to>
      <xdr:col>21</xdr:col>
      <xdr:colOff>334256</xdr:colOff>
      <xdr:row>10</xdr:row>
      <xdr:rowOff>7691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6560638-49BB-460B-B975-CF42D4C90629}"/>
            </a:ext>
          </a:extLst>
        </xdr:cNvPr>
        <xdr:cNvSpPr txBox="1"/>
      </xdr:nvSpPr>
      <xdr:spPr>
        <a:xfrm>
          <a:off x="17311847" y="1726436"/>
          <a:ext cx="357909" cy="281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</a:t>
          </a:r>
        </a:p>
      </xdr:txBody>
    </xdr:sp>
    <xdr:clientData/>
  </xdr:twoCellAnchor>
  <xdr:twoCellAnchor>
    <xdr:from>
      <xdr:col>1</xdr:col>
      <xdr:colOff>0</xdr:colOff>
      <xdr:row>2</xdr:row>
      <xdr:rowOff>142875</xdr:rowOff>
    </xdr:from>
    <xdr:to>
      <xdr:col>10</xdr:col>
      <xdr:colOff>536388</xdr:colOff>
      <xdr:row>20</xdr:row>
      <xdr:rowOff>15127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B2713AF-338A-4DAF-BD78-0BCCF8069FD0}"/>
            </a:ext>
          </a:extLst>
        </xdr:cNvPr>
        <xdr:cNvGrpSpPr/>
      </xdr:nvGrpSpPr>
      <xdr:grpSpPr>
        <a:xfrm>
          <a:off x="620486" y="534761"/>
          <a:ext cx="6120759" cy="3399223"/>
          <a:chOff x="1055915" y="353786"/>
          <a:chExt cx="6495143" cy="3344635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0D91DD6C-7C60-D54B-BE5B-6EC91D1B7B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55915" y="353786"/>
            <a:ext cx="6495143" cy="3331230"/>
          </a:xfrm>
          <a:prstGeom prst="rect">
            <a:avLst/>
          </a:prstGeom>
        </xdr:spPr>
      </xdr:pic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3621043-6E25-BB62-2A38-3ECA65F374D2}"/>
              </a:ext>
            </a:extLst>
          </xdr:cNvPr>
          <xdr:cNvSpPr/>
        </xdr:nvSpPr>
        <xdr:spPr>
          <a:xfrm>
            <a:off x="2864757" y="2710543"/>
            <a:ext cx="1891393" cy="98787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315530</xdr:colOff>
      <xdr:row>9</xdr:row>
      <xdr:rowOff>137322</xdr:rowOff>
    </xdr:from>
    <xdr:to>
      <xdr:col>7</xdr:col>
      <xdr:colOff>645866</xdr:colOff>
      <xdr:row>9</xdr:row>
      <xdr:rowOff>137322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B31F314C-BA65-4EAB-859D-E4589C3E8300}"/>
            </a:ext>
          </a:extLst>
        </xdr:cNvPr>
        <xdr:cNvCxnSpPr/>
      </xdr:nvCxnSpPr>
      <xdr:spPr>
        <a:xfrm>
          <a:off x="3744530" y="1937547"/>
          <a:ext cx="1701936" cy="0"/>
        </a:xfrm>
        <a:prstGeom prst="line">
          <a:avLst/>
        </a:prstGeom>
        <a:ln w="1270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524639</xdr:colOff>
      <xdr:row>7</xdr:row>
      <xdr:rowOff>14772</xdr:rowOff>
    </xdr:from>
    <xdr:to>
      <xdr:col>7</xdr:col>
      <xdr:colOff>524639</xdr:colOff>
      <xdr:row>9</xdr:row>
      <xdr:rowOff>108460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A6C7E0E-5B88-4E64-B671-B2AE6363AE28}"/>
            </a:ext>
          </a:extLst>
        </xdr:cNvPr>
        <xdr:cNvCxnSpPr/>
      </xdr:nvCxnSpPr>
      <xdr:spPr>
        <a:xfrm>
          <a:off x="5325239" y="1414947"/>
          <a:ext cx="0" cy="493738"/>
        </a:xfrm>
        <a:prstGeom prst="straightConnector1">
          <a:avLst/>
        </a:prstGeom>
        <a:ln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449593</xdr:colOff>
      <xdr:row>7</xdr:row>
      <xdr:rowOff>78271</xdr:rowOff>
    </xdr:from>
    <xdr:to>
      <xdr:col>8</xdr:col>
      <xdr:colOff>121702</xdr:colOff>
      <xdr:row>8</xdr:row>
      <xdr:rowOff>159750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66D4D23-0990-43F3-8D25-F6D892A9C60B}"/>
            </a:ext>
          </a:extLst>
        </xdr:cNvPr>
        <xdr:cNvSpPr txBox="1"/>
      </xdr:nvSpPr>
      <xdr:spPr>
        <a:xfrm>
          <a:off x="5250193" y="1478446"/>
          <a:ext cx="357909" cy="281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endParaRPr kumimoji="1" lang="en-US" altLang="ja-JP" sz="12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231919</xdr:colOff>
      <xdr:row>31</xdr:row>
      <xdr:rowOff>5551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1B129E3D-90C4-44C6-B8C3-71951AA9CE2C}"/>
            </a:ext>
          </a:extLst>
        </xdr:cNvPr>
        <xdr:cNvGrpSpPr/>
      </xdr:nvGrpSpPr>
      <xdr:grpSpPr>
        <a:xfrm>
          <a:off x="7445829" y="3526971"/>
          <a:ext cx="1581747" cy="2552809"/>
          <a:chOff x="8229600" y="3600450"/>
          <a:chExt cx="1727344" cy="2605876"/>
        </a:xfrm>
      </xdr:grpSpPr>
      <xdr:pic>
        <xdr:nvPicPr>
          <xdr:cNvPr id="16" name="図 15">
            <a:extLst>
              <a:ext uri="{FF2B5EF4-FFF2-40B4-BE49-F238E27FC236}">
                <a16:creationId xmlns:a16="http://schemas.microsoft.com/office/drawing/2014/main" id="{42728282-A79A-C56F-244D-0892B42A7A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229600" y="3600450"/>
            <a:ext cx="1727344" cy="2605876"/>
          </a:xfrm>
          <a:prstGeom prst="rect">
            <a:avLst/>
          </a:prstGeom>
        </xdr:spPr>
      </xdr:pic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F489A84C-E9A2-037D-A735-109007A62335}"/>
              </a:ext>
            </a:extLst>
          </xdr:cNvPr>
          <xdr:cNvSpPr/>
        </xdr:nvSpPr>
        <xdr:spPr>
          <a:xfrm>
            <a:off x="9282614" y="5890184"/>
            <a:ext cx="631063" cy="29946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381000</xdr:colOff>
      <xdr:row>3</xdr:row>
      <xdr:rowOff>133350</xdr:rowOff>
    </xdr:from>
    <xdr:to>
      <xdr:col>6</xdr:col>
      <xdr:colOff>171450</xdr:colOff>
      <xdr:row>5</xdr:row>
      <xdr:rowOff>57150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06BA7C2-C3CF-4A86-BFA3-50901847D5AF}"/>
            </a:ext>
          </a:extLst>
        </xdr:cNvPr>
        <xdr:cNvSpPr/>
      </xdr:nvSpPr>
      <xdr:spPr>
        <a:xfrm>
          <a:off x="3124200" y="733425"/>
          <a:ext cx="1162050" cy="3238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Ft Axle Center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209550</xdr:colOff>
      <xdr:row>2</xdr:row>
      <xdr:rowOff>133350</xdr:rowOff>
    </xdr:from>
    <xdr:to>
      <xdr:col>7</xdr:col>
      <xdr:colOff>409575</xdr:colOff>
      <xdr:row>5</xdr:row>
      <xdr:rowOff>66675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05FEE57-240C-4E28-AC9B-9D23E821BB74}"/>
            </a:ext>
          </a:extLst>
        </xdr:cNvPr>
        <xdr:cNvSpPr/>
      </xdr:nvSpPr>
      <xdr:spPr>
        <a:xfrm>
          <a:off x="4324350" y="533400"/>
          <a:ext cx="885825" cy="533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Reference point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647700</xdr:colOff>
      <xdr:row>3</xdr:row>
      <xdr:rowOff>152400</xdr:rowOff>
    </xdr:from>
    <xdr:to>
      <xdr:col>9</xdr:col>
      <xdr:colOff>419100</xdr:colOff>
      <xdr:row>5</xdr:row>
      <xdr:rowOff>57150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28D6210-F6E6-4115-AD88-044BC4A52485}"/>
            </a:ext>
          </a:extLst>
        </xdr:cNvPr>
        <xdr:cNvSpPr/>
      </xdr:nvSpPr>
      <xdr:spPr>
        <a:xfrm>
          <a:off x="5448300" y="752475"/>
          <a:ext cx="1143000" cy="3048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Vehicle Center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400050</xdr:colOff>
      <xdr:row>16</xdr:row>
      <xdr:rowOff>57149</xdr:rowOff>
    </xdr:from>
    <xdr:to>
      <xdr:col>10</xdr:col>
      <xdr:colOff>466725</xdr:colOff>
      <xdr:row>19</xdr:row>
      <xdr:rowOff>19049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F696F81-BF2D-4C6A-825F-2F5F19B01560}"/>
            </a:ext>
          </a:extLst>
        </xdr:cNvPr>
        <xdr:cNvSpPr/>
      </xdr:nvSpPr>
      <xdr:spPr>
        <a:xfrm>
          <a:off x="5200650" y="3257549"/>
          <a:ext cx="2124075" cy="5619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Outermost part of the sensor cover of the BSIS radar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582706</xdr:colOff>
      <xdr:row>19</xdr:row>
      <xdr:rowOff>112058</xdr:rowOff>
    </xdr:from>
    <xdr:to>
      <xdr:col>22</xdr:col>
      <xdr:colOff>156882</xdr:colOff>
      <xdr:row>47</xdr:row>
      <xdr:rowOff>44824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35ABDCFD-D7CC-4308-9D37-DF653A70FC65}"/>
            </a:ext>
          </a:extLst>
        </xdr:cNvPr>
        <xdr:cNvSpPr/>
      </xdr:nvSpPr>
      <xdr:spPr>
        <a:xfrm>
          <a:off x="10812556" y="3912533"/>
          <a:ext cx="9175376" cy="6371666"/>
        </a:xfrm>
        <a:prstGeom prst="wedgeRectCallout">
          <a:avLst>
            <a:gd name="adj1" fmla="val 45793"/>
            <a:gd name="adj2" fmla="val -46022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219075</xdr:colOff>
      <xdr:row>0</xdr:row>
      <xdr:rowOff>180975</xdr:rowOff>
    </xdr:from>
    <xdr:to>
      <xdr:col>7</xdr:col>
      <xdr:colOff>1404812</xdr:colOff>
      <xdr:row>20</xdr:row>
      <xdr:rowOff>53629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D71EB23-2E8D-4A46-AA3A-1D07607DAAAE}"/>
            </a:ext>
          </a:extLst>
        </xdr:cNvPr>
        <xdr:cNvGrpSpPr/>
      </xdr:nvGrpSpPr>
      <xdr:grpSpPr>
        <a:xfrm>
          <a:off x="842530" y="180975"/>
          <a:ext cx="5148829" cy="3751927"/>
          <a:chOff x="8407400" y="771897"/>
          <a:chExt cx="5186237" cy="3687706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6F3772BC-6F2C-C3F9-B09B-B73AF6325D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48301"/>
          <a:stretch/>
        </xdr:blipFill>
        <xdr:spPr>
          <a:xfrm>
            <a:off x="8407400" y="1551303"/>
            <a:ext cx="5186237" cy="2357044"/>
          </a:xfrm>
          <a:prstGeom prst="rect">
            <a:avLst/>
          </a:prstGeom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FF24BF7B-9FBE-D3AB-35CD-B4962F06E3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045575" y="3430903"/>
            <a:ext cx="301317" cy="120233"/>
          </a:xfrm>
          <a:prstGeom prst="rect">
            <a:avLst/>
          </a:prstGeom>
        </xdr:spPr>
      </xdr:pic>
      <xdr:cxnSp macro="">
        <xdr:nvCxnSpPr>
          <xdr:cNvPr id="6" name="直線コネクタ 5">
            <a:extLst>
              <a:ext uri="{FF2B5EF4-FFF2-40B4-BE49-F238E27FC236}">
                <a16:creationId xmlns:a16="http://schemas.microsoft.com/office/drawing/2014/main" id="{F54586DA-403B-CBBC-D610-8B74B0B3A154}"/>
              </a:ext>
            </a:extLst>
          </xdr:cNvPr>
          <xdr:cNvCxnSpPr>
            <a:cxnSpLocks/>
          </xdr:cNvCxnSpPr>
        </xdr:nvCxnSpPr>
        <xdr:spPr>
          <a:xfrm>
            <a:off x="13474700" y="1049651"/>
            <a:ext cx="0" cy="2769901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7" name="直線コネクタ 6">
            <a:extLst>
              <a:ext uri="{FF2B5EF4-FFF2-40B4-BE49-F238E27FC236}">
                <a16:creationId xmlns:a16="http://schemas.microsoft.com/office/drawing/2014/main" id="{2E054BFB-9ED0-D5F5-BE28-4997CF8C155F}"/>
              </a:ext>
            </a:extLst>
          </xdr:cNvPr>
          <xdr:cNvCxnSpPr/>
        </xdr:nvCxnSpPr>
        <xdr:spPr>
          <a:xfrm>
            <a:off x="12563475" y="1832963"/>
            <a:ext cx="0" cy="2034214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8" name="直線コネクタ 7">
            <a:extLst>
              <a:ext uri="{FF2B5EF4-FFF2-40B4-BE49-F238E27FC236}">
                <a16:creationId xmlns:a16="http://schemas.microsoft.com/office/drawing/2014/main" id="{875DE4FE-A3E3-CA06-F7A5-8E53B488BCEA}"/>
              </a:ext>
            </a:extLst>
          </xdr:cNvPr>
          <xdr:cNvCxnSpPr>
            <a:cxnSpLocks/>
          </xdr:cNvCxnSpPr>
        </xdr:nvCxnSpPr>
        <xdr:spPr>
          <a:xfrm>
            <a:off x="11874500" y="1551303"/>
            <a:ext cx="0" cy="2277774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F4A92DDB-BC16-DB58-12DE-29C88D1B9D1D}"/>
              </a:ext>
            </a:extLst>
          </xdr:cNvPr>
          <xdr:cNvCxnSpPr/>
        </xdr:nvCxnSpPr>
        <xdr:spPr>
          <a:xfrm>
            <a:off x="11969750" y="1475103"/>
            <a:ext cx="1423638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0" name="テキスト ボックス 10">
            <a:extLst>
              <a:ext uri="{FF2B5EF4-FFF2-40B4-BE49-F238E27FC236}">
                <a16:creationId xmlns:a16="http://schemas.microsoft.com/office/drawing/2014/main" id="{EBFE7956-E219-02F3-7AC4-1AA30F2C2C40}"/>
              </a:ext>
            </a:extLst>
          </xdr:cNvPr>
          <xdr:cNvSpPr txBox="1"/>
        </xdr:nvSpPr>
        <xdr:spPr>
          <a:xfrm>
            <a:off x="10224723" y="1270688"/>
            <a:ext cx="1749435" cy="5083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latin typeface="Meiryo UI" panose="020B0604030504040204" pitchFamily="50" charset="-128"/>
                <a:ea typeface="Meiryo UI" panose="020B0604030504040204" pitchFamily="50" charset="-128"/>
              </a:rPr>
              <a:t>2X Single:1694mm</a:t>
            </a:r>
          </a:p>
          <a:p>
            <a:pPr algn="ctr"/>
            <a:r>
              <a:rPr kumimoji="1" lang="en-US" altLang="ja-JP" sz="1200">
                <a:latin typeface="Meiryo UI" panose="020B0604030504040204" pitchFamily="50" charset="-128"/>
                <a:ea typeface="Meiryo UI" panose="020B0604030504040204" pitchFamily="50" charset="-128"/>
              </a:rPr>
              <a:t>3X Single:1782mm</a:t>
            </a:r>
            <a:endPara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4D26EFBC-112E-834B-E453-C390AD7249A5}"/>
              </a:ext>
            </a:extLst>
          </xdr:cNvPr>
          <xdr:cNvCxnSpPr/>
        </xdr:nvCxnSpPr>
        <xdr:spPr>
          <a:xfrm>
            <a:off x="11893550" y="3808728"/>
            <a:ext cx="641350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2" name="テキスト ボックス 13">
            <a:extLst>
              <a:ext uri="{FF2B5EF4-FFF2-40B4-BE49-F238E27FC236}">
                <a16:creationId xmlns:a16="http://schemas.microsoft.com/office/drawing/2014/main" id="{1EF09A56-C2F3-8DAE-2C8F-05CD5E364491}"/>
              </a:ext>
            </a:extLst>
          </xdr:cNvPr>
          <xdr:cNvSpPr txBox="1"/>
        </xdr:nvSpPr>
        <xdr:spPr>
          <a:xfrm>
            <a:off x="11760200" y="3869053"/>
            <a:ext cx="1346200" cy="5143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latin typeface="Meiryo UI" panose="020B0604030504040204" pitchFamily="50" charset="-128"/>
                <a:ea typeface="Meiryo UI" panose="020B0604030504040204" pitchFamily="50" charset="-128"/>
              </a:rPr>
              <a:t>2X/3X:670mm</a:t>
            </a:r>
            <a:endPara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3" name="直線コネクタ 12">
            <a:extLst>
              <a:ext uri="{FF2B5EF4-FFF2-40B4-BE49-F238E27FC236}">
                <a16:creationId xmlns:a16="http://schemas.microsoft.com/office/drawing/2014/main" id="{631E6732-AA6D-8C3E-D034-B2E77CCBDC0C}"/>
              </a:ext>
            </a:extLst>
          </xdr:cNvPr>
          <xdr:cNvCxnSpPr/>
        </xdr:nvCxnSpPr>
        <xdr:spPr>
          <a:xfrm>
            <a:off x="9906000" y="1579878"/>
            <a:ext cx="0" cy="222885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ACAB3309-572D-5C3A-2983-9F104B93D3DC}"/>
              </a:ext>
            </a:extLst>
          </xdr:cNvPr>
          <xdr:cNvCxnSpPr>
            <a:cxnSpLocks/>
          </xdr:cNvCxnSpPr>
        </xdr:nvCxnSpPr>
        <xdr:spPr>
          <a:xfrm>
            <a:off x="9226550" y="1113153"/>
            <a:ext cx="0" cy="2706399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5" name="テキスト ボックス 17">
            <a:extLst>
              <a:ext uri="{FF2B5EF4-FFF2-40B4-BE49-F238E27FC236}">
                <a16:creationId xmlns:a16="http://schemas.microsoft.com/office/drawing/2014/main" id="{680974F2-2783-BC15-0851-76E9F83EBCFF}"/>
              </a:ext>
            </a:extLst>
          </xdr:cNvPr>
          <xdr:cNvSpPr txBox="1"/>
        </xdr:nvSpPr>
        <xdr:spPr>
          <a:xfrm>
            <a:off x="8924930" y="3802378"/>
            <a:ext cx="1468974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 b="0">
                <a:solidFill>
                  <a:schemeClr val="tx1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2X/3X:670mm</a:t>
            </a:r>
            <a:endPara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E6D91229-0BEC-D342-CD7B-DD8C31CB50ED}"/>
              </a:ext>
            </a:extLst>
          </xdr:cNvPr>
          <xdr:cNvCxnSpPr/>
        </xdr:nvCxnSpPr>
        <xdr:spPr>
          <a:xfrm>
            <a:off x="9236075" y="3770628"/>
            <a:ext cx="641350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17" name="直線コネクタ 16">
            <a:extLst>
              <a:ext uri="{FF2B5EF4-FFF2-40B4-BE49-F238E27FC236}">
                <a16:creationId xmlns:a16="http://schemas.microsoft.com/office/drawing/2014/main" id="{20AA6C88-1963-60A1-7BE1-70BAFC521C6B}"/>
              </a:ext>
            </a:extLst>
          </xdr:cNvPr>
          <xdr:cNvCxnSpPr>
            <a:cxnSpLocks/>
          </xdr:cNvCxnSpPr>
        </xdr:nvCxnSpPr>
        <xdr:spPr>
          <a:xfrm>
            <a:off x="9343717" y="1113153"/>
            <a:ext cx="4040351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18" name="テキスト ボックス 10">
            <a:extLst>
              <a:ext uri="{FF2B5EF4-FFF2-40B4-BE49-F238E27FC236}">
                <a16:creationId xmlns:a16="http://schemas.microsoft.com/office/drawing/2014/main" id="{348F6B1D-5198-779E-E360-411F8FBE2256}"/>
              </a:ext>
            </a:extLst>
          </xdr:cNvPr>
          <xdr:cNvSpPr txBox="1"/>
        </xdr:nvSpPr>
        <xdr:spPr>
          <a:xfrm>
            <a:off x="10393904" y="771897"/>
            <a:ext cx="1971037" cy="2375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solidFill>
                  <a:srgbClr val="0000FF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ROH(LNG)</a:t>
            </a:r>
          </a:p>
        </xdr:txBody>
      </xdr:sp>
      <xdr:sp macro="" textlink="">
        <xdr:nvSpPr>
          <xdr:cNvPr id="19" name="楕円 18">
            <a:extLst>
              <a:ext uri="{FF2B5EF4-FFF2-40B4-BE49-F238E27FC236}">
                <a16:creationId xmlns:a16="http://schemas.microsoft.com/office/drawing/2014/main" id="{F68E874D-C7CD-0A23-53FA-F7B3275675B2}"/>
              </a:ext>
            </a:extLst>
          </xdr:cNvPr>
          <xdr:cNvSpPr/>
        </xdr:nvSpPr>
        <xdr:spPr>
          <a:xfrm>
            <a:off x="8990567" y="3280168"/>
            <a:ext cx="435675" cy="39924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  <xdr:twoCellAnchor>
    <xdr:from>
      <xdr:col>6</xdr:col>
      <xdr:colOff>14968</xdr:colOff>
      <xdr:row>13</xdr:row>
      <xdr:rowOff>91915</xdr:rowOff>
    </xdr:from>
    <xdr:to>
      <xdr:col>6</xdr:col>
      <xdr:colOff>446734</xdr:colOff>
      <xdr:row>15</xdr:row>
      <xdr:rowOff>114778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C6EDD297-8F20-44AC-8504-A9A0DE0602F2}"/>
            </a:ext>
          </a:extLst>
        </xdr:cNvPr>
        <xdr:cNvSpPr/>
      </xdr:nvSpPr>
      <xdr:spPr>
        <a:xfrm>
          <a:off x="4463143" y="2692240"/>
          <a:ext cx="431766" cy="42291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/>
        </a:p>
      </xdr:txBody>
    </xdr:sp>
    <xdr:clientData/>
  </xdr:twoCellAnchor>
  <xdr:twoCellAnchor>
    <xdr:from>
      <xdr:col>5</xdr:col>
      <xdr:colOff>720271</xdr:colOff>
      <xdr:row>3</xdr:row>
      <xdr:rowOff>34076</xdr:rowOff>
    </xdr:from>
    <xdr:to>
      <xdr:col>7</xdr:col>
      <xdr:colOff>1370581</xdr:colOff>
      <xdr:row>4</xdr:row>
      <xdr:rowOff>83176</xdr:rowOff>
    </xdr:to>
    <xdr:sp macro="" textlink="">
      <xdr:nvSpPr>
        <xdr:cNvPr id="21" name="テキスト ボックス 10">
          <a:extLst>
            <a:ext uri="{FF2B5EF4-FFF2-40B4-BE49-F238E27FC236}">
              <a16:creationId xmlns:a16="http://schemas.microsoft.com/office/drawing/2014/main" id="{C3F3D164-B263-4A51-B1C2-F79C7820D8BB}"/>
            </a:ext>
          </a:extLst>
        </xdr:cNvPr>
        <xdr:cNvSpPr txBox="1"/>
      </xdr:nvSpPr>
      <xdr:spPr>
        <a:xfrm>
          <a:off x="4149271" y="634151"/>
          <a:ext cx="2355285" cy="24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CAB</a:t>
          </a:r>
          <a:r>
            <a:rPr kumimoji="1" lang="ja-JP" altLang="en-US" sz="12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rear(LNG)</a:t>
          </a:r>
        </a:p>
      </xdr:txBody>
    </xdr:sp>
    <xdr:clientData/>
  </xdr:twoCellAnchor>
  <xdr:twoCellAnchor>
    <xdr:from>
      <xdr:col>3</xdr:col>
      <xdr:colOff>465502</xdr:colOff>
      <xdr:row>14</xdr:row>
      <xdr:rowOff>193318</xdr:rowOff>
    </xdr:from>
    <xdr:to>
      <xdr:col>5</xdr:col>
      <xdr:colOff>951139</xdr:colOff>
      <xdr:row>17</xdr:row>
      <xdr:rowOff>16156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705AE24C-2224-46B8-BB88-CEAA80DDAE90}"/>
            </a:ext>
          </a:extLst>
        </xdr:cNvPr>
        <xdr:cNvSpPr/>
      </xdr:nvSpPr>
      <xdr:spPr>
        <a:xfrm>
          <a:off x="2522902" y="2993668"/>
          <a:ext cx="1857237" cy="42291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Between WB</a:t>
          </a:r>
          <a:endParaRPr kumimoji="1" lang="ja-JP" altLang="en-US" sz="12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185321</xdr:colOff>
      <xdr:row>32</xdr:row>
      <xdr:rowOff>9146</xdr:rowOff>
    </xdr:from>
    <xdr:to>
      <xdr:col>4</xdr:col>
      <xdr:colOff>577142</xdr:colOff>
      <xdr:row>32</xdr:row>
      <xdr:rowOff>200007</xdr:rowOff>
    </xdr:to>
    <xdr:sp macro="" textlink="">
      <xdr:nvSpPr>
        <xdr:cNvPr id="23" name="テキスト ボックス 7">
          <a:extLst>
            <a:ext uri="{FF2B5EF4-FFF2-40B4-BE49-F238E27FC236}">
              <a16:creationId xmlns:a16="http://schemas.microsoft.com/office/drawing/2014/main" id="{088DCFF4-857C-403B-8740-31DDE5E89FFE}"/>
            </a:ext>
          </a:extLst>
        </xdr:cNvPr>
        <xdr:cNvSpPr txBox="1"/>
      </xdr:nvSpPr>
      <xdr:spPr>
        <a:xfrm>
          <a:off x="2242721" y="7095746"/>
          <a:ext cx="1077621" cy="19086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 setting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185321</xdr:colOff>
      <xdr:row>39</xdr:row>
      <xdr:rowOff>21125</xdr:rowOff>
    </xdr:from>
    <xdr:to>
      <xdr:col>4</xdr:col>
      <xdr:colOff>577142</xdr:colOff>
      <xdr:row>39</xdr:row>
      <xdr:rowOff>197554</xdr:rowOff>
    </xdr:to>
    <xdr:sp macro="" textlink="">
      <xdr:nvSpPr>
        <xdr:cNvPr id="24" name="テキスト ボックス 7">
          <a:extLst>
            <a:ext uri="{FF2B5EF4-FFF2-40B4-BE49-F238E27FC236}">
              <a16:creationId xmlns:a16="http://schemas.microsoft.com/office/drawing/2014/main" id="{A02358D4-C5EB-428D-A332-6EB994141508}"/>
            </a:ext>
          </a:extLst>
        </xdr:cNvPr>
        <xdr:cNvSpPr txBox="1"/>
      </xdr:nvSpPr>
      <xdr:spPr>
        <a:xfrm>
          <a:off x="2242721" y="8593625"/>
          <a:ext cx="1077621" cy="17642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 setting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185321</xdr:colOff>
      <xdr:row>43</xdr:row>
      <xdr:rowOff>27186</xdr:rowOff>
    </xdr:from>
    <xdr:to>
      <xdr:col>4</xdr:col>
      <xdr:colOff>577142</xdr:colOff>
      <xdr:row>43</xdr:row>
      <xdr:rowOff>197842</xdr:rowOff>
    </xdr:to>
    <xdr:sp macro="" textlink="">
      <xdr:nvSpPr>
        <xdr:cNvPr id="25" name="テキスト ボックス 7">
          <a:extLst>
            <a:ext uri="{FF2B5EF4-FFF2-40B4-BE49-F238E27FC236}">
              <a16:creationId xmlns:a16="http://schemas.microsoft.com/office/drawing/2014/main" id="{41FF94C2-93E7-4073-81BE-806BBB887E4C}"/>
            </a:ext>
          </a:extLst>
        </xdr:cNvPr>
        <xdr:cNvSpPr txBox="1"/>
      </xdr:nvSpPr>
      <xdr:spPr>
        <a:xfrm>
          <a:off x="2242721" y="9437886"/>
          <a:ext cx="1077621" cy="17065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 setting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185321</xdr:colOff>
      <xdr:row>44</xdr:row>
      <xdr:rowOff>27330</xdr:rowOff>
    </xdr:from>
    <xdr:to>
      <xdr:col>4</xdr:col>
      <xdr:colOff>577142</xdr:colOff>
      <xdr:row>44</xdr:row>
      <xdr:rowOff>200873</xdr:rowOff>
    </xdr:to>
    <xdr:sp macro="" textlink="">
      <xdr:nvSpPr>
        <xdr:cNvPr id="26" name="テキスト ボックス 7">
          <a:extLst>
            <a:ext uri="{FF2B5EF4-FFF2-40B4-BE49-F238E27FC236}">
              <a16:creationId xmlns:a16="http://schemas.microsoft.com/office/drawing/2014/main" id="{F733E8E1-1701-4F54-978C-6E76934F8D24}"/>
            </a:ext>
          </a:extLst>
        </xdr:cNvPr>
        <xdr:cNvSpPr txBox="1"/>
      </xdr:nvSpPr>
      <xdr:spPr>
        <a:xfrm>
          <a:off x="2242721" y="9647580"/>
          <a:ext cx="1077621" cy="17354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 setting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185321</xdr:colOff>
      <xdr:row>45</xdr:row>
      <xdr:rowOff>36278</xdr:rowOff>
    </xdr:from>
    <xdr:to>
      <xdr:col>4</xdr:col>
      <xdr:colOff>577142</xdr:colOff>
      <xdr:row>45</xdr:row>
      <xdr:rowOff>198275</xdr:rowOff>
    </xdr:to>
    <xdr:sp macro="" textlink="">
      <xdr:nvSpPr>
        <xdr:cNvPr id="27" name="テキスト ボックス 7">
          <a:extLst>
            <a:ext uri="{FF2B5EF4-FFF2-40B4-BE49-F238E27FC236}">
              <a16:creationId xmlns:a16="http://schemas.microsoft.com/office/drawing/2014/main" id="{BA85755B-314C-479E-A734-8B5619FE74EC}"/>
            </a:ext>
          </a:extLst>
        </xdr:cNvPr>
        <xdr:cNvSpPr txBox="1"/>
      </xdr:nvSpPr>
      <xdr:spPr>
        <a:xfrm>
          <a:off x="2242721" y="9866078"/>
          <a:ext cx="1077621" cy="16199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 setting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13</xdr:col>
      <xdr:colOff>133350</xdr:colOff>
      <xdr:row>7</xdr:row>
      <xdr:rowOff>158180</xdr:rowOff>
    </xdr:from>
    <xdr:to>
      <xdr:col>17</xdr:col>
      <xdr:colOff>602053</xdr:colOff>
      <xdr:row>17</xdr:row>
      <xdr:rowOff>55096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D135FBF0-ADFB-4DF1-B84B-B310BEB7A382}"/>
            </a:ext>
          </a:extLst>
        </xdr:cNvPr>
        <xdr:cNvGrpSpPr/>
      </xdr:nvGrpSpPr>
      <xdr:grpSpPr>
        <a:xfrm>
          <a:off x="10011641" y="1515925"/>
          <a:ext cx="2962521" cy="1836553"/>
          <a:chOff x="11079773" y="1938622"/>
          <a:chExt cx="3223626" cy="1875185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F7EA1ED7-F8FF-CAF0-8336-C9D5AE054A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1079773" y="1976722"/>
            <a:ext cx="3223626" cy="1495151"/>
          </a:xfrm>
          <a:prstGeom prst="rect">
            <a:avLst/>
          </a:prstGeom>
        </xdr:spPr>
      </xdr:pic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DF407457-9326-2EDD-05ED-BD7EB7A61451}"/>
              </a:ext>
            </a:extLst>
          </xdr:cNvPr>
          <xdr:cNvCxnSpPr/>
        </xdr:nvCxnSpPr>
        <xdr:spPr>
          <a:xfrm>
            <a:off x="11143273" y="1938622"/>
            <a:ext cx="0" cy="1864877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線コネクタ 30">
            <a:extLst>
              <a:ext uri="{FF2B5EF4-FFF2-40B4-BE49-F238E27FC236}">
                <a16:creationId xmlns:a16="http://schemas.microsoft.com/office/drawing/2014/main" id="{603AFE37-AA3A-0A46-81FD-8E2C9F4F1661}"/>
              </a:ext>
            </a:extLst>
          </xdr:cNvPr>
          <xdr:cNvCxnSpPr/>
        </xdr:nvCxnSpPr>
        <xdr:spPr>
          <a:xfrm>
            <a:off x="13044819" y="1943158"/>
            <a:ext cx="0" cy="1864877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直線コネクタ 31">
            <a:extLst>
              <a:ext uri="{FF2B5EF4-FFF2-40B4-BE49-F238E27FC236}">
                <a16:creationId xmlns:a16="http://schemas.microsoft.com/office/drawing/2014/main" id="{3F88348A-57F1-1C8D-8B58-D99DC688F995}"/>
              </a:ext>
            </a:extLst>
          </xdr:cNvPr>
          <xdr:cNvCxnSpPr/>
        </xdr:nvCxnSpPr>
        <xdr:spPr>
          <a:xfrm>
            <a:off x="11178652" y="3711958"/>
            <a:ext cx="1782098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3" name="テキスト ボックス 13">
            <a:extLst>
              <a:ext uri="{FF2B5EF4-FFF2-40B4-BE49-F238E27FC236}">
                <a16:creationId xmlns:a16="http://schemas.microsoft.com/office/drawing/2014/main" id="{2D5883D2-AFF4-BA2B-7A9B-FAD13D8A06E9}"/>
              </a:ext>
            </a:extLst>
          </xdr:cNvPr>
          <xdr:cNvSpPr txBox="1"/>
        </xdr:nvSpPr>
        <xdr:spPr>
          <a:xfrm>
            <a:off x="11886144" y="3404382"/>
            <a:ext cx="386773" cy="3320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latin typeface="Meiryo UI" panose="020B0604030504040204" pitchFamily="50" charset="-128"/>
                <a:ea typeface="Meiryo UI" panose="020B0604030504040204" pitchFamily="50" charset="-128"/>
              </a:rPr>
              <a:t>X1</a:t>
            </a:r>
            <a:endPara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48FE37A7-5CE0-EA90-75FC-8863E1DDCA09}"/>
              </a:ext>
            </a:extLst>
          </xdr:cNvPr>
          <xdr:cNvCxnSpPr/>
        </xdr:nvCxnSpPr>
        <xdr:spPr>
          <a:xfrm>
            <a:off x="11536561" y="2488437"/>
            <a:ext cx="636922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triangl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5" name="テキスト ボックス 13">
            <a:extLst>
              <a:ext uri="{FF2B5EF4-FFF2-40B4-BE49-F238E27FC236}">
                <a16:creationId xmlns:a16="http://schemas.microsoft.com/office/drawing/2014/main" id="{709B13C8-0DF9-DF2B-CFDC-0C29DD38C1F9}"/>
              </a:ext>
            </a:extLst>
          </xdr:cNvPr>
          <xdr:cNvSpPr txBox="1"/>
        </xdr:nvSpPr>
        <xdr:spPr>
          <a:xfrm>
            <a:off x="11606642" y="2340379"/>
            <a:ext cx="533234" cy="10517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Front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184BDD3F-4725-8C87-8336-9857387FCB7F}"/>
              </a:ext>
            </a:extLst>
          </xdr:cNvPr>
          <xdr:cNvCxnSpPr/>
        </xdr:nvCxnSpPr>
        <xdr:spPr>
          <a:xfrm>
            <a:off x="13183364" y="1948930"/>
            <a:ext cx="0" cy="1864877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EAB89B87-BC0D-180A-7138-1469F866F1C1}"/>
              </a:ext>
            </a:extLst>
          </xdr:cNvPr>
          <xdr:cNvCxnSpPr/>
        </xdr:nvCxnSpPr>
        <xdr:spPr>
          <a:xfrm>
            <a:off x="13180671" y="3537608"/>
            <a:ext cx="242261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BE98B709-0299-0E6C-2B39-A58308F4D756}"/>
              </a:ext>
            </a:extLst>
          </xdr:cNvPr>
          <xdr:cNvCxnSpPr/>
        </xdr:nvCxnSpPr>
        <xdr:spPr>
          <a:xfrm flipH="1">
            <a:off x="12831183" y="3539918"/>
            <a:ext cx="219023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39" name="テキスト ボックス 13">
            <a:extLst>
              <a:ext uri="{FF2B5EF4-FFF2-40B4-BE49-F238E27FC236}">
                <a16:creationId xmlns:a16="http://schemas.microsoft.com/office/drawing/2014/main" id="{A01C9729-3277-6D42-3A0C-92FF43F50272}"/>
              </a:ext>
            </a:extLst>
          </xdr:cNvPr>
          <xdr:cNvSpPr txBox="1"/>
        </xdr:nvSpPr>
        <xdr:spPr>
          <a:xfrm>
            <a:off x="13373863" y="3374941"/>
            <a:ext cx="389704" cy="3297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latin typeface="Meiryo UI" panose="020B0604030504040204" pitchFamily="50" charset="-128"/>
                <a:ea typeface="Meiryo UI" panose="020B0604030504040204" pitchFamily="50" charset="-128"/>
              </a:rPr>
              <a:t>X2</a:t>
            </a:r>
            <a:endPara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20</xdr:col>
      <xdr:colOff>190025</xdr:colOff>
      <xdr:row>7</xdr:row>
      <xdr:rowOff>38100</xdr:rowOff>
    </xdr:from>
    <xdr:to>
      <xdr:col>21</xdr:col>
      <xdr:colOff>1419109</xdr:colOff>
      <xdr:row>17</xdr:row>
      <xdr:rowOff>67008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CD9576AB-EB40-4A39-9B77-EBB02B1D8F97}"/>
            </a:ext>
          </a:extLst>
        </xdr:cNvPr>
        <xdr:cNvGrpSpPr/>
      </xdr:nvGrpSpPr>
      <xdr:grpSpPr>
        <a:xfrm>
          <a:off x="14432498" y="1395845"/>
          <a:ext cx="2171193" cy="1968545"/>
          <a:chOff x="15957563" y="1818542"/>
          <a:chExt cx="2297953" cy="2007177"/>
        </a:xfrm>
      </xdr:grpSpPr>
      <xdr:pic>
        <xdr:nvPicPr>
          <xdr:cNvPr id="41" name="図 40">
            <a:extLst>
              <a:ext uri="{FF2B5EF4-FFF2-40B4-BE49-F238E27FC236}">
                <a16:creationId xmlns:a16="http://schemas.microsoft.com/office/drawing/2014/main" id="{DF85A247-17F4-496E-7D94-706EED49ED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957563" y="1824838"/>
            <a:ext cx="2251090" cy="2000881"/>
          </a:xfrm>
          <a:prstGeom prst="rect">
            <a:avLst/>
          </a:prstGeom>
        </xdr:spPr>
      </xdr:pic>
      <xdr:sp macro="" textlink="">
        <xdr:nvSpPr>
          <xdr:cNvPr id="42" name="テキスト ボックス 13">
            <a:extLst>
              <a:ext uri="{FF2B5EF4-FFF2-40B4-BE49-F238E27FC236}">
                <a16:creationId xmlns:a16="http://schemas.microsoft.com/office/drawing/2014/main" id="{E78344C9-F6E1-46FB-C3EB-3EE95FD560A1}"/>
              </a:ext>
            </a:extLst>
          </xdr:cNvPr>
          <xdr:cNvSpPr txBox="1"/>
        </xdr:nvSpPr>
        <xdr:spPr>
          <a:xfrm>
            <a:off x="16005662" y="1818542"/>
            <a:ext cx="971724" cy="4587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000">
                <a:latin typeface="Meiryo UI" panose="020B0604030504040204" pitchFamily="50" charset="-128"/>
                <a:ea typeface="Meiryo UI" panose="020B0604030504040204" pitchFamily="50" charset="-128"/>
              </a:rPr>
              <a:t>Component Structure</a:t>
            </a:r>
            <a:endPara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3" name="テキスト ボックス 13">
            <a:extLst>
              <a:ext uri="{FF2B5EF4-FFF2-40B4-BE49-F238E27FC236}">
                <a16:creationId xmlns:a16="http://schemas.microsoft.com/office/drawing/2014/main" id="{87A6938E-7DEA-06BD-1253-59C8FF694793}"/>
              </a:ext>
            </a:extLst>
          </xdr:cNvPr>
          <xdr:cNvSpPr txBox="1"/>
        </xdr:nvSpPr>
        <xdr:spPr>
          <a:xfrm>
            <a:off x="16599144" y="3435254"/>
            <a:ext cx="1656372" cy="3225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*The image is L-shaped </a:t>
            </a:r>
            <a:b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</a:br>
            <a:r>
              <a:rPr kumimoji="1" lang="en-US" altLang="ja-JP" sz="800">
                <a:latin typeface="Meiryo UI" panose="020B0604030504040204" pitchFamily="50" charset="-128"/>
                <a:ea typeface="Meiryo UI" panose="020B0604030504040204" pitchFamily="50" charset="-128"/>
              </a:rPr>
              <a:t>  (I-shaped is also available).</a:t>
            </a:r>
            <a:endPara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13</xdr:col>
      <xdr:colOff>177678</xdr:colOff>
      <xdr:row>22</xdr:row>
      <xdr:rowOff>105781</xdr:rowOff>
    </xdr:from>
    <xdr:to>
      <xdr:col>17</xdr:col>
      <xdr:colOff>293994</xdr:colOff>
      <xdr:row>30</xdr:row>
      <xdr:rowOff>507295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AA06F349-6774-438F-95AC-6405B3608619}"/>
            </a:ext>
          </a:extLst>
        </xdr:cNvPr>
        <xdr:cNvGrpSpPr/>
      </xdr:nvGrpSpPr>
      <xdr:grpSpPr>
        <a:xfrm>
          <a:off x="10055969" y="4372981"/>
          <a:ext cx="2610134" cy="2188750"/>
          <a:chOff x="10874985" y="4868281"/>
          <a:chExt cx="2877589" cy="2240572"/>
        </a:xfrm>
      </xdr:grpSpPr>
      <xdr:pic>
        <xdr:nvPicPr>
          <xdr:cNvPr id="45" name="図 44">
            <a:extLst>
              <a:ext uri="{FF2B5EF4-FFF2-40B4-BE49-F238E27FC236}">
                <a16:creationId xmlns:a16="http://schemas.microsoft.com/office/drawing/2014/main" id="{04B88FF4-20D6-4DA8-3B2F-14FC308976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597424" y="5079602"/>
            <a:ext cx="1155150" cy="1914482"/>
          </a:xfrm>
          <a:prstGeom prst="rect">
            <a:avLst/>
          </a:prstGeom>
        </xdr:spPr>
      </xdr:pic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7125C5B5-5FF8-E3F5-A1BE-1608922ACADE}"/>
              </a:ext>
            </a:extLst>
          </xdr:cNvPr>
          <xdr:cNvCxnSpPr/>
        </xdr:nvCxnSpPr>
        <xdr:spPr>
          <a:xfrm>
            <a:off x="12834023" y="4868281"/>
            <a:ext cx="0" cy="2240572"/>
          </a:xfrm>
          <a:prstGeom prst="line">
            <a:avLst/>
          </a:prstGeom>
          <a:ln w="12700">
            <a:solidFill>
              <a:srgbClr val="00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6CA01AEA-0DA6-5A32-78BC-89C5721AFB40}"/>
              </a:ext>
            </a:extLst>
          </xdr:cNvPr>
          <xdr:cNvCxnSpPr/>
        </xdr:nvCxnSpPr>
        <xdr:spPr>
          <a:xfrm flipH="1">
            <a:off x="11690717" y="5976876"/>
            <a:ext cx="1116745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arrow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48" name="直線コネクタ 47">
            <a:extLst>
              <a:ext uri="{FF2B5EF4-FFF2-40B4-BE49-F238E27FC236}">
                <a16:creationId xmlns:a16="http://schemas.microsoft.com/office/drawing/2014/main" id="{F1B9F397-845B-E656-47EB-821EC1492A65}"/>
              </a:ext>
            </a:extLst>
          </xdr:cNvPr>
          <xdr:cNvCxnSpPr/>
        </xdr:nvCxnSpPr>
        <xdr:spPr>
          <a:xfrm>
            <a:off x="11663118" y="5202196"/>
            <a:ext cx="644464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solid"/>
            <a:round/>
            <a:headEnd type="triangl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49" name="テキスト ボックス 13">
            <a:extLst>
              <a:ext uri="{FF2B5EF4-FFF2-40B4-BE49-F238E27FC236}">
                <a16:creationId xmlns:a16="http://schemas.microsoft.com/office/drawing/2014/main" id="{61717A31-6863-000A-5D88-0FE0D6E1AA57}"/>
              </a:ext>
            </a:extLst>
          </xdr:cNvPr>
          <xdr:cNvSpPr txBox="1"/>
        </xdr:nvSpPr>
        <xdr:spPr>
          <a:xfrm>
            <a:off x="11728612" y="5034967"/>
            <a:ext cx="542839" cy="112318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Front</a:t>
            </a:r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id="{D436A5A9-0B17-F7EF-6A1F-3379A7E9A80F}"/>
              </a:ext>
            </a:extLst>
          </xdr:cNvPr>
          <xdr:cNvCxnSpPr/>
        </xdr:nvCxnSpPr>
        <xdr:spPr>
          <a:xfrm flipH="1">
            <a:off x="11226220" y="5986402"/>
            <a:ext cx="397148" cy="0"/>
          </a:xfrm>
          <a:prstGeom prst="line">
            <a:avLst/>
          </a:prstGeom>
          <a:ln w="19050" cap="flat" cmpd="sng" algn="ctr">
            <a:solidFill>
              <a:schemeClr val="dk1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sp macro="" textlink="">
        <xdr:nvSpPr>
          <xdr:cNvPr id="51" name="テキスト ボックス 13">
            <a:extLst>
              <a:ext uri="{FF2B5EF4-FFF2-40B4-BE49-F238E27FC236}">
                <a16:creationId xmlns:a16="http://schemas.microsoft.com/office/drawing/2014/main" id="{0BD348AB-E730-6228-DEE4-0ECD7BA6204C}"/>
              </a:ext>
            </a:extLst>
          </xdr:cNvPr>
          <xdr:cNvSpPr txBox="1"/>
        </xdr:nvSpPr>
        <xdr:spPr>
          <a:xfrm>
            <a:off x="10874985" y="5759417"/>
            <a:ext cx="1448900" cy="14195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Vehicle</a:t>
            </a:r>
            <a:r>
              <a:rPr kumimoji="1" lang="en-US" altLang="ja-JP" sz="900" baseline="0">
                <a:latin typeface="Meiryo UI" panose="020B0604030504040204" pitchFamily="50" charset="-128"/>
                <a:ea typeface="Meiryo UI" panose="020B0604030504040204" pitchFamily="50" charset="-128"/>
              </a:rPr>
              <a:t> front end</a:t>
            </a:r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52" name="テキスト ボックス 13">
            <a:extLst>
              <a:ext uri="{FF2B5EF4-FFF2-40B4-BE49-F238E27FC236}">
                <a16:creationId xmlns:a16="http://schemas.microsoft.com/office/drawing/2014/main" id="{433A6CD1-0E4C-A9EA-2FE7-8E574F396B3C}"/>
              </a:ext>
            </a:extLst>
          </xdr:cNvPr>
          <xdr:cNvSpPr txBox="1"/>
        </xdr:nvSpPr>
        <xdr:spPr>
          <a:xfrm>
            <a:off x="11341467" y="6076001"/>
            <a:ext cx="579177" cy="3288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0" hangingPunct="1">
              <a:defRPr kumimoji="1" sz="1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1200">
                <a:latin typeface="Meiryo UI" panose="020B0604030504040204" pitchFamily="50" charset="-128"/>
                <a:ea typeface="Meiryo UI" panose="020B0604030504040204" pitchFamily="50" charset="-128"/>
              </a:rPr>
              <a:t>X1</a:t>
            </a:r>
            <a:endParaRPr kumimoji="1" lang="ja-JP" altLang="en-US" sz="12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 editAs="oneCell">
    <xdr:from>
      <xdr:col>13</xdr:col>
      <xdr:colOff>233687</xdr:colOff>
      <xdr:row>36</xdr:row>
      <xdr:rowOff>26263</xdr:rowOff>
    </xdr:from>
    <xdr:to>
      <xdr:col>16</xdr:col>
      <xdr:colOff>29732</xdr:colOff>
      <xdr:row>40</xdr:row>
      <xdr:rowOff>58197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3218DCD5-EF4B-4AF8-A0B7-2F301662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9337" y="7960588"/>
          <a:ext cx="1853445" cy="879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446186</xdr:colOff>
      <xdr:row>40</xdr:row>
      <xdr:rowOff>164111</xdr:rowOff>
    </xdr:from>
    <xdr:to>
      <xdr:col>15</xdr:col>
      <xdr:colOff>389377</xdr:colOff>
      <xdr:row>46</xdr:row>
      <xdr:rowOff>48420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E4858ECF-917E-413C-8E05-BF2C9CAB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1836" y="8946161"/>
          <a:ext cx="1314791" cy="1135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33618</xdr:colOff>
      <xdr:row>14</xdr:row>
      <xdr:rowOff>179294</xdr:rowOff>
    </xdr:from>
    <xdr:to>
      <xdr:col>15</xdr:col>
      <xdr:colOff>134471</xdr:colOff>
      <xdr:row>17</xdr:row>
      <xdr:rowOff>56029</xdr:rowOff>
    </xdr:to>
    <xdr:sp macro="" textlink="">
      <xdr:nvSpPr>
        <xdr:cNvPr id="55" name="楕円 54">
          <a:extLst>
            <a:ext uri="{FF2B5EF4-FFF2-40B4-BE49-F238E27FC236}">
              <a16:creationId xmlns:a16="http://schemas.microsoft.com/office/drawing/2014/main" id="{EFA43707-D7BB-4175-923B-6EE647338C6E}"/>
            </a:ext>
          </a:extLst>
        </xdr:cNvPr>
        <xdr:cNvSpPr/>
      </xdr:nvSpPr>
      <xdr:spPr>
        <a:xfrm>
          <a:off x="11635068" y="2979644"/>
          <a:ext cx="786653" cy="47681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323216</xdr:colOff>
      <xdr:row>14</xdr:row>
      <xdr:rowOff>201109</xdr:rowOff>
    </xdr:from>
    <xdr:to>
      <xdr:col>17</xdr:col>
      <xdr:colOff>82438</xdr:colOff>
      <xdr:row>16</xdr:row>
      <xdr:rowOff>159720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B6D844C5-3241-4E17-B116-46506B120BB6}"/>
            </a:ext>
          </a:extLst>
        </xdr:cNvPr>
        <xdr:cNvSpPr/>
      </xdr:nvSpPr>
      <xdr:spPr>
        <a:xfrm>
          <a:off x="13296266" y="3001459"/>
          <a:ext cx="445022" cy="35866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19522</xdr:colOff>
      <xdr:row>16</xdr:row>
      <xdr:rowOff>185741</xdr:rowOff>
    </xdr:from>
    <xdr:to>
      <xdr:col>15</xdr:col>
      <xdr:colOff>497898</xdr:colOff>
      <xdr:row>19</xdr:row>
      <xdr:rowOff>112568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69F5C044-A403-453E-8FC8-EDAAE4B35C9A}"/>
            </a:ext>
          </a:extLst>
        </xdr:cNvPr>
        <xdr:cNvCxnSpPr>
          <a:endCxn id="55" idx="5"/>
        </xdr:cNvCxnSpPr>
      </xdr:nvCxnSpPr>
      <xdr:spPr>
        <a:xfrm flipH="1" flipV="1">
          <a:off x="12306772" y="3386141"/>
          <a:ext cx="478376" cy="52690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493059</xdr:colOff>
      <xdr:row>16</xdr:row>
      <xdr:rowOff>106703</xdr:rowOff>
    </xdr:from>
    <xdr:to>
      <xdr:col>16</xdr:col>
      <xdr:colOff>388060</xdr:colOff>
      <xdr:row>19</xdr:row>
      <xdr:rowOff>112058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5DA60FD8-10A8-4039-8F01-A897335047F6}"/>
            </a:ext>
          </a:extLst>
        </xdr:cNvPr>
        <xdr:cNvCxnSpPr>
          <a:endCxn id="56" idx="3"/>
        </xdr:cNvCxnSpPr>
      </xdr:nvCxnSpPr>
      <xdr:spPr>
        <a:xfrm flipV="1">
          <a:off x="12780309" y="3307103"/>
          <a:ext cx="580801" cy="6054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394454</xdr:colOff>
      <xdr:row>23</xdr:row>
      <xdr:rowOff>138626</xdr:rowOff>
    </xdr:from>
    <xdr:to>
      <xdr:col>16</xdr:col>
      <xdr:colOff>394454</xdr:colOff>
      <xdr:row>31</xdr:row>
      <xdr:rowOff>119727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CCD70DBB-51B8-47A4-A0A5-FFEE6ECFA7B4}"/>
            </a:ext>
          </a:extLst>
        </xdr:cNvPr>
        <xdr:cNvCxnSpPr/>
      </xdr:nvCxnSpPr>
      <xdr:spPr>
        <a:xfrm>
          <a:off x="13328747" y="4671212"/>
          <a:ext cx="0" cy="2234256"/>
        </a:xfrm>
        <a:prstGeom prst="line">
          <a:avLst/>
        </a:prstGeom>
        <a:ln w="1270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133350</xdr:colOff>
      <xdr:row>7</xdr:row>
      <xdr:rowOff>158180</xdr:rowOff>
    </xdr:from>
    <xdr:to>
      <xdr:col>15</xdr:col>
      <xdr:colOff>536812</xdr:colOff>
      <xdr:row>7</xdr:row>
      <xdr:rowOff>158180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13EDCBC6-FAD4-4D95-A887-F947B834A238}"/>
            </a:ext>
          </a:extLst>
        </xdr:cNvPr>
        <xdr:cNvCxnSpPr/>
      </xdr:nvCxnSpPr>
      <xdr:spPr>
        <a:xfrm>
          <a:off x="11018126" y="1537663"/>
          <a:ext cx="1769807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8</xdr:row>
      <xdr:rowOff>113511</xdr:rowOff>
    </xdr:from>
    <xdr:to>
      <xdr:col>16</xdr:col>
      <xdr:colOff>6040</xdr:colOff>
      <xdr:row>8</xdr:row>
      <xdr:rowOff>113511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7FBB7E72-0AAD-4F69-8636-763DF8C87D57}"/>
            </a:ext>
          </a:extLst>
        </xdr:cNvPr>
        <xdr:cNvCxnSpPr/>
      </xdr:nvCxnSpPr>
      <xdr:spPr>
        <a:xfrm>
          <a:off x="11170526" y="1690063"/>
          <a:ext cx="1769807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81986</xdr:colOff>
      <xdr:row>28</xdr:row>
      <xdr:rowOff>335013</xdr:rowOff>
    </xdr:from>
    <xdr:to>
      <xdr:col>16</xdr:col>
      <xdr:colOff>400301</xdr:colOff>
      <xdr:row>28</xdr:row>
      <xdr:rowOff>335013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C4954467-65BE-4654-941B-CE4B1E6D718A}"/>
            </a:ext>
          </a:extLst>
        </xdr:cNvPr>
        <xdr:cNvCxnSpPr/>
      </xdr:nvCxnSpPr>
      <xdr:spPr>
        <a:xfrm>
          <a:off x="13016279" y="5852944"/>
          <a:ext cx="318315" cy="0"/>
        </a:xfrm>
        <a:prstGeom prst="line">
          <a:avLst/>
        </a:prstGeom>
        <a:ln w="19050" cap="flat" cmpd="sng" algn="ctr">
          <a:solidFill>
            <a:schemeClr val="dk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637505</xdr:colOff>
      <xdr:row>28</xdr:row>
      <xdr:rowOff>361970</xdr:rowOff>
    </xdr:from>
    <xdr:to>
      <xdr:col>16</xdr:col>
      <xdr:colOff>529035</xdr:colOff>
      <xdr:row>30</xdr:row>
      <xdr:rowOff>39553</xdr:rowOff>
    </xdr:to>
    <xdr:sp macro="" textlink="">
      <xdr:nvSpPr>
        <xdr:cNvPr id="63" name="テキスト ボックス 13">
          <a:extLst>
            <a:ext uri="{FF2B5EF4-FFF2-40B4-BE49-F238E27FC236}">
              <a16:creationId xmlns:a16="http://schemas.microsoft.com/office/drawing/2014/main" id="{996DB9CF-54F9-47C9-A472-5A5EF67A8860}"/>
            </a:ext>
          </a:extLst>
        </xdr:cNvPr>
        <xdr:cNvSpPr txBox="1"/>
      </xdr:nvSpPr>
      <xdr:spPr>
        <a:xfrm>
          <a:off x="12888626" y="5879901"/>
          <a:ext cx="574702" cy="327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kumimoji="1"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X2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16</xdr:col>
      <xdr:colOff>145452</xdr:colOff>
      <xdr:row>29</xdr:row>
      <xdr:rowOff>160729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859EE47-FB6A-4DF7-8260-9FD7F9FA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4225" y="400050"/>
          <a:ext cx="4939702" cy="5561404"/>
        </a:xfrm>
        <a:prstGeom prst="rect">
          <a:avLst/>
        </a:prstGeom>
      </xdr:spPr>
    </xdr:pic>
    <xdr:clientData/>
  </xdr:twoCellAnchor>
  <xdr:twoCellAnchor editAs="oneCell">
    <xdr:from>
      <xdr:col>16</xdr:col>
      <xdr:colOff>20866</xdr:colOff>
      <xdr:row>2</xdr:row>
      <xdr:rowOff>61871</xdr:rowOff>
    </xdr:from>
    <xdr:to>
      <xdr:col>22</xdr:col>
      <xdr:colOff>661773</xdr:colOff>
      <xdr:row>32</xdr:row>
      <xdr:rowOff>36275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B9280F0-BA2D-44B7-BFAE-FD9BF98D4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30660" y="465283"/>
          <a:ext cx="4742260" cy="6025580"/>
        </a:xfrm>
        <a:prstGeom prst="rect">
          <a:avLst/>
        </a:prstGeom>
      </xdr:spPr>
    </xdr:pic>
    <xdr:clientData/>
  </xdr:twoCellAnchor>
  <xdr:twoCellAnchor>
    <xdr:from>
      <xdr:col>9</xdr:col>
      <xdr:colOff>98302</xdr:colOff>
      <xdr:row>1</xdr:row>
      <xdr:rowOff>196645</xdr:rowOff>
    </xdr:from>
    <xdr:to>
      <xdr:col>10</xdr:col>
      <xdr:colOff>6473</xdr:colOff>
      <xdr:row>2</xdr:row>
      <xdr:rowOff>146252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5582D4C-805F-4632-97C9-14EB3BECF410}"/>
            </a:ext>
          </a:extLst>
        </xdr:cNvPr>
        <xdr:cNvSpPr/>
      </xdr:nvSpPr>
      <xdr:spPr>
        <a:xfrm>
          <a:off x="11042527" y="396670"/>
          <a:ext cx="593971" cy="1496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Parts List</a:t>
          </a:r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107827</xdr:colOff>
      <xdr:row>11</xdr:row>
      <xdr:rowOff>82345</xdr:rowOff>
    </xdr:from>
    <xdr:to>
      <xdr:col>10</xdr:col>
      <xdr:colOff>15998</xdr:colOff>
      <xdr:row>12</xdr:row>
      <xdr:rowOff>31952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123BA34-FB02-433D-B913-952E861A0E6D}"/>
            </a:ext>
          </a:extLst>
        </xdr:cNvPr>
        <xdr:cNvSpPr/>
      </xdr:nvSpPr>
      <xdr:spPr>
        <a:xfrm>
          <a:off x="11052052" y="2282620"/>
          <a:ext cx="593971" cy="1496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en-US" altLang="ja-JP" sz="8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Parts List</a:t>
          </a:r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384052</xdr:colOff>
      <xdr:row>20</xdr:row>
      <xdr:rowOff>139495</xdr:rowOff>
    </xdr:from>
    <xdr:to>
      <xdr:col>11</xdr:col>
      <xdr:colOff>292223</xdr:colOff>
      <xdr:row>21</xdr:row>
      <xdr:rowOff>89102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1EB09D0-F25A-444D-8C84-72E16DE02626}"/>
            </a:ext>
          </a:extLst>
        </xdr:cNvPr>
        <xdr:cNvSpPr/>
      </xdr:nvSpPr>
      <xdr:spPr>
        <a:xfrm>
          <a:off x="12014077" y="4139995"/>
          <a:ext cx="593971" cy="1496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endParaRPr kumimoji="1" lang="ja-JP" altLang="en-US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486432</xdr:colOff>
      <xdr:row>2</xdr:row>
      <xdr:rowOff>98533</xdr:rowOff>
    </xdr:from>
    <xdr:to>
      <xdr:col>19</xdr:col>
      <xdr:colOff>275897</xdr:colOff>
      <xdr:row>4</xdr:row>
      <xdr:rowOff>47624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93BEF84-B489-4244-974A-B094BDA85E57}"/>
            </a:ext>
          </a:extLst>
        </xdr:cNvPr>
        <xdr:cNvSpPr/>
      </xdr:nvSpPr>
      <xdr:spPr>
        <a:xfrm>
          <a:off x="17602857" y="498583"/>
          <a:ext cx="475265" cy="349141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Ft Axle Center</a:t>
          </a:r>
          <a:endParaRPr kumimoji="1" lang="ja-JP" altLang="en-US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319910</xdr:colOff>
      <xdr:row>2</xdr:row>
      <xdr:rowOff>114957</xdr:rowOff>
    </xdr:from>
    <xdr:to>
      <xdr:col>20</xdr:col>
      <xdr:colOff>200682</xdr:colOff>
      <xdr:row>4</xdr:row>
      <xdr:rowOff>19707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7D8D5B0-39BC-4B9C-B623-29102C70E177}"/>
            </a:ext>
          </a:extLst>
        </xdr:cNvPr>
        <xdr:cNvSpPr/>
      </xdr:nvSpPr>
      <xdr:spPr>
        <a:xfrm>
          <a:off x="18122135" y="515007"/>
          <a:ext cx="566572" cy="30480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Reference point</a:t>
          </a:r>
          <a:endParaRPr kumimoji="1" lang="ja-JP" altLang="en-US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259804</xdr:colOff>
      <xdr:row>3</xdr:row>
      <xdr:rowOff>48611</xdr:rowOff>
    </xdr:from>
    <xdr:to>
      <xdr:col>21</xdr:col>
      <xdr:colOff>315312</xdr:colOff>
      <xdr:row>4</xdr:row>
      <xdr:rowOff>45983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60AB348-8DC4-4BAD-B1FA-6BF690DE0EE8}"/>
            </a:ext>
          </a:extLst>
        </xdr:cNvPr>
        <xdr:cNvSpPr/>
      </xdr:nvSpPr>
      <xdr:spPr>
        <a:xfrm>
          <a:off x="18747829" y="648686"/>
          <a:ext cx="741308" cy="197397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Vehicle Center</a:t>
          </a:r>
          <a:endParaRPr kumimoji="1" lang="ja-JP" altLang="en-US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335018</xdr:colOff>
      <xdr:row>9</xdr:row>
      <xdr:rowOff>111671</xdr:rowOff>
    </xdr:from>
    <xdr:to>
      <xdr:col>22</xdr:col>
      <xdr:colOff>413845</xdr:colOff>
      <xdr:row>11</xdr:row>
      <xdr:rowOff>32844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E29DA8B-FF7B-4245-9CEC-AF41FA111CCA}"/>
            </a:ext>
          </a:extLst>
        </xdr:cNvPr>
        <xdr:cNvSpPr/>
      </xdr:nvSpPr>
      <xdr:spPr>
        <a:xfrm>
          <a:off x="18823043" y="1911896"/>
          <a:ext cx="1450427" cy="321223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Outermost part of the sensor cover of the BSIS radar</a:t>
          </a:r>
          <a:endParaRPr kumimoji="1" lang="ja-JP" altLang="en-US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281810</xdr:colOff>
      <xdr:row>11</xdr:row>
      <xdr:rowOff>142546</xdr:rowOff>
    </xdr:from>
    <xdr:to>
      <xdr:col>21</xdr:col>
      <xdr:colOff>162583</xdr:colOff>
      <xdr:row>13</xdr:row>
      <xdr:rowOff>47296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7E16775-FF6E-4F89-B45F-7ABD3A1EABA0}"/>
            </a:ext>
          </a:extLst>
        </xdr:cNvPr>
        <xdr:cNvSpPr/>
      </xdr:nvSpPr>
      <xdr:spPr>
        <a:xfrm>
          <a:off x="18769835" y="2342821"/>
          <a:ext cx="566573" cy="30480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Reference point</a:t>
          </a:r>
          <a:endParaRPr kumimoji="1" lang="ja-JP" altLang="en-US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407934</xdr:colOff>
      <xdr:row>17</xdr:row>
      <xdr:rowOff>65689</xdr:rowOff>
    </xdr:from>
    <xdr:to>
      <xdr:col>21</xdr:col>
      <xdr:colOff>197069</xdr:colOff>
      <xdr:row>18</xdr:row>
      <xdr:rowOff>42041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D027026-398D-4337-BCCA-5CC0861FFCB0}"/>
            </a:ext>
          </a:extLst>
        </xdr:cNvPr>
        <xdr:cNvSpPr/>
      </xdr:nvSpPr>
      <xdr:spPr>
        <a:xfrm>
          <a:off x="18895959" y="3466114"/>
          <a:ext cx="474935" cy="176377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l"/>
          <a:r>
            <a:rPr kumimoji="1" lang="en-US" altLang="ja-JP" sz="6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Ground</a:t>
          </a:r>
          <a:endParaRPr kumimoji="1" lang="ja-JP" altLang="en-US" sz="6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518663\Box\ext_ISZJ_Europe\P700\BSIS\Parameter\N2_01_Radar%20Activate%20Information%20sheet_0905.xlsx" TargetMode="External"/><Relationship Id="rId1" Type="http://schemas.openxmlformats.org/officeDocument/2006/relationships/externalLinkPath" Target="/Users/A518663/Box/ext_ISZJ_Europe/P700/BSIS/Parameter/N2_01_Radar%20Activate%20Information%20sheet_09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_Input (Plural)_r1"/>
      <sheetName val="0627"/>
      <sheetName val="Parameter_Input"/>
      <sheetName val="LAT"/>
      <sheetName val="LNG"/>
      <sheetName val="LAT(ISZ BRKT)"/>
      <sheetName val="LNG(ISZ BRKT)"/>
      <sheetName val="Calculation"/>
    </sheetNames>
    <sheetDataSet>
      <sheetData sheetId="0"/>
      <sheetData sheetId="1"/>
      <sheetData sheetId="2">
        <row r="5">
          <cell r="B5" t="str">
            <v>JAANPR75KR7103171</v>
          </cell>
        </row>
        <row r="10">
          <cell r="D10">
            <v>-1782</v>
          </cell>
        </row>
        <row r="11">
          <cell r="D11">
            <v>2200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A80C-D212-4848-9B7B-9467BDB414A2}">
  <dimension ref="A2:I43"/>
  <sheetViews>
    <sheetView tabSelected="1" zoomScale="70" zoomScaleNormal="70" workbookViewId="0">
      <pane ySplit="4" topLeftCell="A10" activePane="bottomLeft" state="frozen"/>
      <selection pane="bottomLeft" activeCell="G26" sqref="G26"/>
    </sheetView>
  </sheetViews>
  <sheetFormatPr defaultColWidth="8.6640625" defaultRowHeight="15.6" x14ac:dyDescent="0.2"/>
  <cols>
    <col min="1" max="1" width="8.6640625" style="37"/>
    <col min="2" max="2" width="34.109375" style="37" customWidth="1"/>
    <col min="3" max="3" width="22.21875" style="37" bestFit="1" customWidth="1"/>
    <col min="4" max="4" width="17.77734375" style="37" customWidth="1"/>
    <col min="5" max="5" width="30.6640625" style="37" customWidth="1"/>
    <col min="6" max="6" width="30.21875" style="37" customWidth="1"/>
    <col min="7" max="7" width="21" style="37" customWidth="1"/>
    <col min="8" max="9" width="13.109375" style="37" customWidth="1"/>
    <col min="10" max="16384" width="8.6640625" style="37"/>
  </cols>
  <sheetData>
    <row r="2" spans="1:9" x14ac:dyDescent="0.2">
      <c r="B2" s="38" t="s">
        <v>113</v>
      </c>
    </row>
    <row r="3" spans="1:9" x14ac:dyDescent="0.2">
      <c r="E3" s="45" t="s">
        <v>112</v>
      </c>
      <c r="I3" s="45" t="s">
        <v>112</v>
      </c>
    </row>
    <row r="4" spans="1:9" s="41" customFormat="1" ht="46.8" x14ac:dyDescent="0.2">
      <c r="A4" s="39" t="s">
        <v>95</v>
      </c>
      <c r="B4" s="40" t="s">
        <v>1</v>
      </c>
      <c r="C4" s="40" t="s">
        <v>91</v>
      </c>
      <c r="D4" s="40" t="s">
        <v>8</v>
      </c>
      <c r="E4" s="40" t="s">
        <v>92</v>
      </c>
      <c r="F4" s="40" t="s">
        <v>93</v>
      </c>
      <c r="G4" s="40" t="s">
        <v>94</v>
      </c>
      <c r="H4" s="40" t="s">
        <v>107</v>
      </c>
      <c r="I4" s="40" t="s">
        <v>108</v>
      </c>
    </row>
    <row r="5" spans="1:9" x14ac:dyDescent="0.2">
      <c r="B5" s="42"/>
      <c r="C5" s="42"/>
      <c r="D5" s="42" t="s">
        <v>111</v>
      </c>
      <c r="E5" s="47" t="str">
        <f>IF(I5="M29_1",-980,IF(I5="M29_2",-1020,IF(I5="M29_3",-1060,IF(I5="M29_4",-1100,IF(I5="M29_5",-1140,"")))))</f>
        <v/>
      </c>
      <c r="F5" s="42">
        <v>-1709</v>
      </c>
      <c r="G5" s="52"/>
      <c r="H5" s="37" t="s">
        <v>109</v>
      </c>
      <c r="I5" s="47" t="str">
        <f>IF(G5&gt;1860, IF(G5&lt;=1940, "M29_1",
   IF(G5&lt;=2020, "M29_2",
   IF(G5&lt;=2100, "M29_3",
   IF(G5&lt;=2180, "M29_4",
   IF(G5&lt;=2260, "M29_5", ""))))), "")</f>
        <v/>
      </c>
    </row>
    <row r="6" spans="1:9" x14ac:dyDescent="0.2">
      <c r="B6" s="42"/>
      <c r="C6" s="42"/>
      <c r="D6" s="42" t="s">
        <v>111</v>
      </c>
      <c r="E6" s="47" t="str">
        <f t="shared" ref="E6:E22" si="0">IF(I6="M29_1",-980,IF(I6="M29_2",-1020,IF(I6="M29_3",-1060,IF(I6="M29_4",-1100,IF(G6="M29_5",-1140,"")))))</f>
        <v/>
      </c>
      <c r="F6" s="42">
        <v>-1709</v>
      </c>
      <c r="G6" s="52"/>
      <c r="H6" s="37" t="s">
        <v>109</v>
      </c>
      <c r="I6" s="47" t="str">
        <f t="shared" ref="I6:I22" si="1">IF(G6&gt;1860, IF(G6&lt;=1940, "M29_1",
   IF(G6&lt;=2020, "M29_2",
   IF(G6&lt;=2100, "M29_3",
   IF(G6&lt;=2180, "M29_4",
   IF(G6&lt;=2260, "M29_5", ""))))), "")</f>
        <v/>
      </c>
    </row>
    <row r="7" spans="1:9" x14ac:dyDescent="0.2">
      <c r="B7" s="42"/>
      <c r="C7" s="42"/>
      <c r="D7" s="42" t="s">
        <v>111</v>
      </c>
      <c r="E7" s="47" t="str">
        <f t="shared" si="0"/>
        <v/>
      </c>
      <c r="F7" s="42">
        <v>-1709</v>
      </c>
      <c r="G7" s="52"/>
      <c r="H7" s="37" t="s">
        <v>109</v>
      </c>
      <c r="I7" s="47" t="str">
        <f t="shared" si="1"/>
        <v/>
      </c>
    </row>
    <row r="8" spans="1:9" x14ac:dyDescent="0.2">
      <c r="B8" s="42"/>
      <c r="C8" s="42"/>
      <c r="D8" s="42" t="s">
        <v>111</v>
      </c>
      <c r="E8" s="47" t="str">
        <f t="shared" si="0"/>
        <v/>
      </c>
      <c r="F8" s="42">
        <v>-1709</v>
      </c>
      <c r="G8" s="52"/>
      <c r="H8" s="37" t="s">
        <v>109</v>
      </c>
      <c r="I8" s="47" t="str">
        <f t="shared" si="1"/>
        <v/>
      </c>
    </row>
    <row r="9" spans="1:9" x14ac:dyDescent="0.2">
      <c r="B9" s="42"/>
      <c r="C9" s="42"/>
      <c r="D9" s="42" t="s">
        <v>111</v>
      </c>
      <c r="E9" s="47" t="str">
        <f t="shared" si="0"/>
        <v/>
      </c>
      <c r="F9" s="42">
        <v>-1709</v>
      </c>
      <c r="G9" s="52"/>
      <c r="H9" s="37" t="s">
        <v>109</v>
      </c>
      <c r="I9" s="47" t="str">
        <f t="shared" si="1"/>
        <v/>
      </c>
    </row>
    <row r="10" spans="1:9" x14ac:dyDescent="0.2">
      <c r="B10" s="42"/>
      <c r="C10" s="42"/>
      <c r="D10" s="42" t="s">
        <v>111</v>
      </c>
      <c r="E10" s="47" t="str">
        <f t="shared" si="0"/>
        <v/>
      </c>
      <c r="F10" s="42">
        <v>-1709</v>
      </c>
      <c r="G10" s="52"/>
      <c r="H10" s="37" t="s">
        <v>109</v>
      </c>
      <c r="I10" s="47" t="str">
        <f t="shared" si="1"/>
        <v/>
      </c>
    </row>
    <row r="11" spans="1:9" x14ac:dyDescent="0.2">
      <c r="B11" s="42"/>
      <c r="C11" s="42"/>
      <c r="D11" s="42" t="s">
        <v>111</v>
      </c>
      <c r="E11" s="47" t="str">
        <f t="shared" si="0"/>
        <v/>
      </c>
      <c r="F11" s="42">
        <v>-1709</v>
      </c>
      <c r="G11" s="52"/>
      <c r="H11" s="37" t="s">
        <v>109</v>
      </c>
      <c r="I11" s="47" t="str">
        <f t="shared" si="1"/>
        <v/>
      </c>
    </row>
    <row r="12" spans="1:9" x14ac:dyDescent="0.2">
      <c r="B12" s="42"/>
      <c r="C12" s="42"/>
      <c r="D12" s="42" t="s">
        <v>111</v>
      </c>
      <c r="E12" s="47" t="str">
        <f t="shared" si="0"/>
        <v/>
      </c>
      <c r="F12" s="42">
        <v>-1709</v>
      </c>
      <c r="G12" s="52"/>
      <c r="H12" s="37" t="s">
        <v>109</v>
      </c>
      <c r="I12" s="47" t="str">
        <f t="shared" si="1"/>
        <v/>
      </c>
    </row>
    <row r="13" spans="1:9" x14ac:dyDescent="0.2">
      <c r="B13" s="42"/>
      <c r="C13" s="42"/>
      <c r="D13" s="42" t="s">
        <v>111</v>
      </c>
      <c r="E13" s="47" t="str">
        <f t="shared" si="0"/>
        <v/>
      </c>
      <c r="F13" s="42">
        <v>-1709</v>
      </c>
      <c r="G13" s="52"/>
      <c r="H13" s="37" t="s">
        <v>109</v>
      </c>
      <c r="I13" s="47" t="str">
        <f t="shared" si="1"/>
        <v/>
      </c>
    </row>
    <row r="14" spans="1:9" x14ac:dyDescent="0.2">
      <c r="B14" s="42"/>
      <c r="C14" s="42"/>
      <c r="D14" s="42" t="s">
        <v>111</v>
      </c>
      <c r="E14" s="47" t="str">
        <f t="shared" si="0"/>
        <v/>
      </c>
      <c r="F14" s="42">
        <v>-1709</v>
      </c>
      <c r="G14" s="52"/>
      <c r="H14" s="37" t="s">
        <v>109</v>
      </c>
      <c r="I14" s="47" t="str">
        <f t="shared" si="1"/>
        <v/>
      </c>
    </row>
    <row r="15" spans="1:9" x14ac:dyDescent="0.2">
      <c r="B15" s="42"/>
      <c r="C15" s="42"/>
      <c r="D15" s="42" t="s">
        <v>111</v>
      </c>
      <c r="E15" s="47" t="str">
        <f t="shared" si="0"/>
        <v/>
      </c>
      <c r="F15" s="42">
        <v>-1709</v>
      </c>
      <c r="G15" s="52"/>
      <c r="H15" s="37" t="s">
        <v>109</v>
      </c>
      <c r="I15" s="47" t="str">
        <f t="shared" si="1"/>
        <v/>
      </c>
    </row>
    <row r="16" spans="1:9" x14ac:dyDescent="0.2">
      <c r="B16" s="42"/>
      <c r="C16" s="42"/>
      <c r="D16" s="42" t="s">
        <v>111</v>
      </c>
      <c r="E16" s="47" t="str">
        <f t="shared" si="0"/>
        <v/>
      </c>
      <c r="F16" s="42">
        <v>-1709</v>
      </c>
      <c r="G16" s="52"/>
      <c r="H16" s="37" t="s">
        <v>109</v>
      </c>
      <c r="I16" s="47" t="str">
        <f t="shared" si="1"/>
        <v/>
      </c>
    </row>
    <row r="17" spans="1:9" x14ac:dyDescent="0.2">
      <c r="B17" s="42"/>
      <c r="C17" s="42"/>
      <c r="D17" s="42" t="s">
        <v>111</v>
      </c>
      <c r="E17" s="47" t="str">
        <f>IF(I17="M29_1",-980,IF(I17="M29_2",-1020,IF(I17="M29_3",-1060,IF(I17="M29_4",-1100,IF(G17="M29_5",-1140,"")))))</f>
        <v/>
      </c>
      <c r="F17" s="42">
        <v>-1709</v>
      </c>
      <c r="G17" s="52"/>
      <c r="H17" s="37" t="s">
        <v>109</v>
      </c>
      <c r="I17" s="47" t="str">
        <f t="shared" si="1"/>
        <v/>
      </c>
    </row>
    <row r="18" spans="1:9" x14ac:dyDescent="0.2">
      <c r="B18" s="42"/>
      <c r="C18" s="42"/>
      <c r="D18" s="42" t="s">
        <v>111</v>
      </c>
      <c r="E18" s="47" t="str">
        <f t="shared" si="0"/>
        <v/>
      </c>
      <c r="F18" s="42">
        <v>-1709</v>
      </c>
      <c r="G18" s="52"/>
      <c r="H18" s="37" t="s">
        <v>109</v>
      </c>
      <c r="I18" s="47" t="str">
        <f t="shared" si="1"/>
        <v/>
      </c>
    </row>
    <row r="19" spans="1:9" x14ac:dyDescent="0.2">
      <c r="B19" s="42"/>
      <c r="C19" s="42"/>
      <c r="D19" s="42" t="s">
        <v>111</v>
      </c>
      <c r="E19" s="47" t="str">
        <f t="shared" si="0"/>
        <v/>
      </c>
      <c r="F19" s="42">
        <v>-1709</v>
      </c>
      <c r="G19" s="52"/>
      <c r="H19" s="37" t="s">
        <v>109</v>
      </c>
      <c r="I19" s="47" t="str">
        <f t="shared" si="1"/>
        <v/>
      </c>
    </row>
    <row r="20" spans="1:9" x14ac:dyDescent="0.2">
      <c r="B20" s="42"/>
      <c r="C20" s="42"/>
      <c r="D20" s="42" t="s">
        <v>111</v>
      </c>
      <c r="E20" s="47" t="str">
        <f t="shared" si="0"/>
        <v/>
      </c>
      <c r="F20" s="42">
        <v>-1709</v>
      </c>
      <c r="G20" s="52"/>
      <c r="H20" s="37" t="s">
        <v>109</v>
      </c>
      <c r="I20" s="47" t="str">
        <f t="shared" si="1"/>
        <v/>
      </c>
    </row>
    <row r="21" spans="1:9" x14ac:dyDescent="0.2">
      <c r="B21" s="42"/>
      <c r="C21" s="42"/>
      <c r="D21" s="42" t="s">
        <v>111</v>
      </c>
      <c r="E21" s="47" t="str">
        <f t="shared" si="0"/>
        <v/>
      </c>
      <c r="F21" s="42">
        <v>-1709</v>
      </c>
      <c r="G21" s="52"/>
      <c r="H21" s="37" t="s">
        <v>109</v>
      </c>
      <c r="I21" s="47" t="str">
        <f t="shared" si="1"/>
        <v/>
      </c>
    </row>
    <row r="22" spans="1:9" x14ac:dyDescent="0.2">
      <c r="B22" s="42"/>
      <c r="C22" s="42"/>
      <c r="D22" s="42" t="s">
        <v>111</v>
      </c>
      <c r="E22" s="47" t="str">
        <f t="shared" si="0"/>
        <v/>
      </c>
      <c r="F22" s="42">
        <v>-1709</v>
      </c>
      <c r="G22" s="52"/>
      <c r="H22" s="37" t="s">
        <v>109</v>
      </c>
      <c r="I22" s="47" t="str">
        <f t="shared" si="1"/>
        <v/>
      </c>
    </row>
    <row r="24" spans="1:9" x14ac:dyDescent="0.2">
      <c r="E24" s="45" t="s">
        <v>112</v>
      </c>
      <c r="I24" s="45" t="s">
        <v>112</v>
      </c>
    </row>
    <row r="25" spans="1:9" ht="46.8" x14ac:dyDescent="0.2">
      <c r="A25" s="43" t="s">
        <v>98</v>
      </c>
      <c r="B25" s="40" t="s">
        <v>1</v>
      </c>
      <c r="C25" s="40" t="s">
        <v>91</v>
      </c>
      <c r="D25" s="40" t="s">
        <v>8</v>
      </c>
      <c r="E25" s="40" t="s">
        <v>92</v>
      </c>
      <c r="F25" s="40" t="s">
        <v>93</v>
      </c>
      <c r="G25" s="40" t="s">
        <v>94</v>
      </c>
      <c r="H25" s="53" t="s">
        <v>107</v>
      </c>
      <c r="I25" s="40" t="s">
        <v>108</v>
      </c>
    </row>
    <row r="26" spans="1:9" x14ac:dyDescent="0.2">
      <c r="B26" s="44" t="s">
        <v>114</v>
      </c>
      <c r="C26" s="44">
        <v>5000</v>
      </c>
      <c r="D26" s="44" t="s">
        <v>111</v>
      </c>
      <c r="E26" s="46">
        <f>IF(I26="M30_1",-1100,IF(I26="M30_2",-1140,IF(I26="M30_3",-1180,IF(I26="M30_4",-1220,IF(I26="M30_5",-1260,"")))))</f>
        <v>-1140</v>
      </c>
      <c r="F26" s="44">
        <v>-1782</v>
      </c>
      <c r="G26" s="52">
        <v>2200</v>
      </c>
      <c r="H26" s="37" t="s">
        <v>110</v>
      </c>
      <c r="I26" s="47" t="str">
        <f>IF(G26&gt;2106, IF(G26&lt;=2186, "M30_1",
   IF(G26&lt;=2266, "M30_2",
   IF(G26&lt;=2346, "M30_3",
   IF(G26&lt;=2426, "M30_4",
   IF(G26&lt;=2500, "M30_5", ""))))), "")</f>
        <v>M30_2</v>
      </c>
    </row>
    <row r="27" spans="1:9" x14ac:dyDescent="0.2">
      <c r="B27" s="44"/>
      <c r="C27" s="44"/>
      <c r="D27" s="44" t="s">
        <v>111</v>
      </c>
      <c r="E27" s="46" t="str">
        <f t="shared" ref="E27:E43" si="2">IF(I27="M30_1",-1100,IF(I27="M30_2",-1140,IF(I27="M30_3",-1180,IF(I27="M30_4",-1220,IF(I27="M30_5",-1260,"")))))</f>
        <v/>
      </c>
      <c r="F27" s="44">
        <v>-1782</v>
      </c>
      <c r="G27" s="52"/>
      <c r="H27" s="37" t="s">
        <v>110</v>
      </c>
      <c r="I27" s="47" t="str">
        <f t="shared" ref="I27:I43" si="3">IF(G27&gt;2106, IF(G27&lt;=2186, "M30_1",
   IF(G27&lt;=2266, "M30_2",
   IF(G27&lt;=2346, "M30_3",
   IF(G27&lt;=2426, "M30_4",
   IF(G27&lt;=2500, "M30_5", ""))))), "")</f>
        <v/>
      </c>
    </row>
    <row r="28" spans="1:9" x14ac:dyDescent="0.2">
      <c r="B28" s="44"/>
      <c r="C28" s="44"/>
      <c r="D28" s="44" t="s">
        <v>111</v>
      </c>
      <c r="E28" s="46" t="str">
        <f t="shared" si="2"/>
        <v/>
      </c>
      <c r="F28" s="44">
        <v>-1782</v>
      </c>
      <c r="G28" s="52"/>
      <c r="H28" s="37" t="s">
        <v>110</v>
      </c>
      <c r="I28" s="47" t="str">
        <f t="shared" si="3"/>
        <v/>
      </c>
    </row>
    <row r="29" spans="1:9" x14ac:dyDescent="0.2">
      <c r="B29" s="44"/>
      <c r="C29" s="44"/>
      <c r="D29" s="44" t="s">
        <v>111</v>
      </c>
      <c r="E29" s="46" t="str">
        <f t="shared" si="2"/>
        <v/>
      </c>
      <c r="F29" s="44">
        <v>-1782</v>
      </c>
      <c r="G29" s="52"/>
      <c r="H29" s="37" t="s">
        <v>110</v>
      </c>
      <c r="I29" s="47" t="str">
        <f t="shared" si="3"/>
        <v/>
      </c>
    </row>
    <row r="30" spans="1:9" x14ac:dyDescent="0.2">
      <c r="B30" s="44"/>
      <c r="C30" s="44"/>
      <c r="D30" s="44" t="s">
        <v>111</v>
      </c>
      <c r="E30" s="46" t="str">
        <f t="shared" si="2"/>
        <v/>
      </c>
      <c r="F30" s="44">
        <v>-1782</v>
      </c>
      <c r="G30" s="52"/>
      <c r="H30" s="37" t="s">
        <v>110</v>
      </c>
      <c r="I30" s="47" t="str">
        <f t="shared" si="3"/>
        <v/>
      </c>
    </row>
    <row r="31" spans="1:9" x14ac:dyDescent="0.2">
      <c r="B31" s="44"/>
      <c r="C31" s="44"/>
      <c r="D31" s="44" t="s">
        <v>111</v>
      </c>
      <c r="E31" s="46" t="str">
        <f t="shared" si="2"/>
        <v/>
      </c>
      <c r="F31" s="44">
        <v>-1782</v>
      </c>
      <c r="G31" s="52"/>
      <c r="H31" s="37" t="s">
        <v>110</v>
      </c>
      <c r="I31" s="47" t="str">
        <f t="shared" si="3"/>
        <v/>
      </c>
    </row>
    <row r="32" spans="1:9" x14ac:dyDescent="0.2">
      <c r="B32" s="44"/>
      <c r="C32" s="44"/>
      <c r="D32" s="44" t="s">
        <v>111</v>
      </c>
      <c r="E32" s="46" t="str">
        <f t="shared" si="2"/>
        <v/>
      </c>
      <c r="F32" s="44">
        <v>-1782</v>
      </c>
      <c r="G32" s="52"/>
      <c r="H32" s="37" t="s">
        <v>110</v>
      </c>
      <c r="I32" s="47" t="str">
        <f t="shared" si="3"/>
        <v/>
      </c>
    </row>
    <row r="33" spans="2:9" x14ac:dyDescent="0.2">
      <c r="B33" s="44"/>
      <c r="C33" s="44"/>
      <c r="D33" s="44" t="s">
        <v>111</v>
      </c>
      <c r="E33" s="46" t="str">
        <f t="shared" si="2"/>
        <v/>
      </c>
      <c r="F33" s="44">
        <v>-1782</v>
      </c>
      <c r="G33" s="52"/>
      <c r="H33" s="37" t="s">
        <v>110</v>
      </c>
      <c r="I33" s="47" t="str">
        <f t="shared" si="3"/>
        <v/>
      </c>
    </row>
    <row r="34" spans="2:9" x14ac:dyDescent="0.2">
      <c r="B34" s="44"/>
      <c r="C34" s="44"/>
      <c r="D34" s="44" t="s">
        <v>111</v>
      </c>
      <c r="E34" s="46" t="str">
        <f t="shared" si="2"/>
        <v/>
      </c>
      <c r="F34" s="44">
        <v>-1782</v>
      </c>
      <c r="G34" s="52"/>
      <c r="H34" s="37" t="s">
        <v>110</v>
      </c>
      <c r="I34" s="47" t="str">
        <f t="shared" si="3"/>
        <v/>
      </c>
    </row>
    <row r="35" spans="2:9" x14ac:dyDescent="0.2">
      <c r="B35" s="44"/>
      <c r="C35" s="44"/>
      <c r="D35" s="44" t="s">
        <v>111</v>
      </c>
      <c r="E35" s="46" t="str">
        <f t="shared" si="2"/>
        <v/>
      </c>
      <c r="F35" s="44">
        <v>-1782</v>
      </c>
      <c r="G35" s="52"/>
      <c r="H35" s="37" t="s">
        <v>110</v>
      </c>
      <c r="I35" s="47" t="str">
        <f t="shared" si="3"/>
        <v/>
      </c>
    </row>
    <row r="36" spans="2:9" x14ac:dyDescent="0.2">
      <c r="B36" s="44"/>
      <c r="C36" s="44"/>
      <c r="D36" s="44" t="s">
        <v>111</v>
      </c>
      <c r="E36" s="46" t="str">
        <f t="shared" si="2"/>
        <v/>
      </c>
      <c r="F36" s="44">
        <v>-1782</v>
      </c>
      <c r="G36" s="52"/>
      <c r="H36" s="37" t="s">
        <v>110</v>
      </c>
      <c r="I36" s="47" t="str">
        <f t="shared" si="3"/>
        <v/>
      </c>
    </row>
    <row r="37" spans="2:9" x14ac:dyDescent="0.2">
      <c r="B37" s="44"/>
      <c r="C37" s="44"/>
      <c r="D37" s="44" t="s">
        <v>111</v>
      </c>
      <c r="E37" s="46" t="str">
        <f t="shared" si="2"/>
        <v/>
      </c>
      <c r="F37" s="44">
        <v>-1782</v>
      </c>
      <c r="G37" s="52"/>
      <c r="H37" s="37" t="s">
        <v>110</v>
      </c>
      <c r="I37" s="47" t="str">
        <f t="shared" si="3"/>
        <v/>
      </c>
    </row>
    <row r="38" spans="2:9" x14ac:dyDescent="0.2">
      <c r="B38" s="44"/>
      <c r="C38" s="44"/>
      <c r="D38" s="44" t="s">
        <v>111</v>
      </c>
      <c r="E38" s="46" t="str">
        <f t="shared" si="2"/>
        <v/>
      </c>
      <c r="F38" s="44">
        <v>-1782</v>
      </c>
      <c r="G38" s="52"/>
      <c r="H38" s="37" t="s">
        <v>110</v>
      </c>
      <c r="I38" s="47" t="str">
        <f t="shared" si="3"/>
        <v/>
      </c>
    </row>
    <row r="39" spans="2:9" x14ac:dyDescent="0.2">
      <c r="B39" s="44"/>
      <c r="C39" s="44"/>
      <c r="D39" s="44" t="s">
        <v>111</v>
      </c>
      <c r="E39" s="46" t="str">
        <f t="shared" si="2"/>
        <v/>
      </c>
      <c r="F39" s="44">
        <v>-1782</v>
      </c>
      <c r="G39" s="52"/>
      <c r="H39" s="37" t="s">
        <v>110</v>
      </c>
      <c r="I39" s="47" t="str">
        <f t="shared" si="3"/>
        <v/>
      </c>
    </row>
    <row r="40" spans="2:9" x14ac:dyDescent="0.2">
      <c r="B40" s="44"/>
      <c r="C40" s="44"/>
      <c r="D40" s="44" t="s">
        <v>111</v>
      </c>
      <c r="E40" s="46" t="str">
        <f t="shared" si="2"/>
        <v/>
      </c>
      <c r="F40" s="44">
        <v>-1782</v>
      </c>
      <c r="G40" s="52"/>
      <c r="H40" s="37" t="s">
        <v>110</v>
      </c>
      <c r="I40" s="47" t="str">
        <f t="shared" si="3"/>
        <v/>
      </c>
    </row>
    <row r="41" spans="2:9" x14ac:dyDescent="0.2">
      <c r="B41" s="44"/>
      <c r="C41" s="44"/>
      <c r="D41" s="44" t="s">
        <v>111</v>
      </c>
      <c r="E41" s="46" t="str">
        <f t="shared" si="2"/>
        <v/>
      </c>
      <c r="F41" s="44">
        <v>-1782</v>
      </c>
      <c r="G41" s="52"/>
      <c r="H41" s="37" t="s">
        <v>110</v>
      </c>
      <c r="I41" s="47" t="str">
        <f t="shared" si="3"/>
        <v/>
      </c>
    </row>
    <row r="42" spans="2:9" x14ac:dyDescent="0.2">
      <c r="B42" s="44"/>
      <c r="C42" s="44"/>
      <c r="D42" s="44" t="s">
        <v>111</v>
      </c>
      <c r="E42" s="46" t="str">
        <f t="shared" si="2"/>
        <v/>
      </c>
      <c r="F42" s="44">
        <v>-1782</v>
      </c>
      <c r="G42" s="52"/>
      <c r="H42" s="37" t="s">
        <v>110</v>
      </c>
      <c r="I42" s="47" t="str">
        <f t="shared" si="3"/>
        <v/>
      </c>
    </row>
    <row r="43" spans="2:9" x14ac:dyDescent="0.2">
      <c r="B43" s="44"/>
      <c r="C43" s="44"/>
      <c r="D43" s="44" t="s">
        <v>111</v>
      </c>
      <c r="E43" s="46" t="str">
        <f t="shared" si="2"/>
        <v/>
      </c>
      <c r="F43" s="44">
        <v>-1782</v>
      </c>
      <c r="G43" s="52"/>
      <c r="H43" s="37" t="s">
        <v>110</v>
      </c>
      <c r="I43" s="47" t="str">
        <f t="shared" si="3"/>
        <v/>
      </c>
    </row>
  </sheetData>
  <phoneticPr fontId="1"/>
  <dataValidations count="1">
    <dataValidation type="list" allowBlank="1" showInputMessage="1" showErrorMessage="1" sqref="D5:D22 D26:D43" xr:uid="{0B8A17C1-CAEF-4EBE-9AD7-F69209817DBB}">
      <formula1>"Left, Right"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F860-B8A0-4E6C-89C6-E0BF81AD9DB9}">
  <dimension ref="B2:G104"/>
  <sheetViews>
    <sheetView zoomScale="70" zoomScaleNormal="70" workbookViewId="0"/>
  </sheetViews>
  <sheetFormatPr defaultRowHeight="13.2" x14ac:dyDescent="0.2"/>
  <cols>
    <col min="2" max="2" width="19.21875" customWidth="1"/>
    <col min="3" max="3" width="20" customWidth="1"/>
    <col min="4" max="4" width="17.77734375" customWidth="1"/>
    <col min="5" max="5" width="28.21875" customWidth="1"/>
    <col min="6" max="6" width="28.109375" customWidth="1"/>
    <col min="7" max="7" width="21" customWidth="1"/>
  </cols>
  <sheetData>
    <row r="2" spans="2:7" ht="15" x14ac:dyDescent="0.2">
      <c r="B2" s="9" t="s">
        <v>67</v>
      </c>
    </row>
    <row r="4" spans="2:7" ht="30" x14ac:dyDescent="0.2">
      <c r="B4" s="48" t="s">
        <v>1</v>
      </c>
      <c r="C4" s="48" t="s">
        <v>91</v>
      </c>
      <c r="D4" s="48" t="s">
        <v>8</v>
      </c>
      <c r="E4" s="48" t="s">
        <v>92</v>
      </c>
      <c r="F4" s="48" t="s">
        <v>93</v>
      </c>
      <c r="G4" s="48" t="s">
        <v>94</v>
      </c>
    </row>
    <row r="5" spans="2:7" ht="15" x14ac:dyDescent="0.2">
      <c r="B5" s="49" t="str">
        <f>[1]Parameter_Input!B5</f>
        <v>JAANPR75KR7103171</v>
      </c>
      <c r="C5" s="49">
        <v>6700</v>
      </c>
      <c r="D5" s="3" t="s">
        <v>111</v>
      </c>
      <c r="E5" s="50">
        <v>-1140</v>
      </c>
      <c r="F5" s="49">
        <f>[1]Parameter_Input!D10</f>
        <v>-1782</v>
      </c>
      <c r="G5" s="49">
        <f>[1]Parameter_Input!D11</f>
        <v>2200</v>
      </c>
    </row>
    <row r="6" spans="2:7" ht="15" x14ac:dyDescent="0.2">
      <c r="B6" s="49"/>
      <c r="C6" s="49"/>
      <c r="D6" s="3"/>
      <c r="E6" s="49"/>
      <c r="F6" s="49"/>
      <c r="G6" s="49"/>
    </row>
    <row r="7" spans="2:7" ht="15" x14ac:dyDescent="0.2">
      <c r="B7" s="49"/>
      <c r="C7" s="49"/>
      <c r="D7" s="3"/>
      <c r="E7" s="49"/>
      <c r="F7" s="49"/>
      <c r="G7" s="49"/>
    </row>
    <row r="8" spans="2:7" ht="15" x14ac:dyDescent="0.2">
      <c r="B8" s="49"/>
      <c r="C8" s="49"/>
      <c r="D8" s="3"/>
      <c r="E8" s="49"/>
      <c r="F8" s="49"/>
      <c r="G8" s="49"/>
    </row>
    <row r="9" spans="2:7" ht="15" x14ac:dyDescent="0.2">
      <c r="B9" s="49"/>
      <c r="C9" s="49"/>
      <c r="D9" s="3"/>
      <c r="E9" s="49"/>
      <c r="F9" s="49"/>
      <c r="G9" s="49"/>
    </row>
    <row r="10" spans="2:7" ht="15" x14ac:dyDescent="0.2">
      <c r="B10" s="49"/>
      <c r="C10" s="49"/>
      <c r="D10" s="3"/>
      <c r="E10" s="49"/>
      <c r="F10" s="49"/>
      <c r="G10" s="49"/>
    </row>
    <row r="11" spans="2:7" ht="15" x14ac:dyDescent="0.2">
      <c r="B11" s="49"/>
      <c r="C11" s="49"/>
      <c r="D11" s="3"/>
      <c r="E11" s="49"/>
      <c r="F11" s="49"/>
      <c r="G11" s="49"/>
    </row>
    <row r="12" spans="2:7" ht="15" x14ac:dyDescent="0.2">
      <c r="B12" s="49"/>
      <c r="C12" s="49"/>
      <c r="D12" s="3"/>
      <c r="E12" s="49"/>
      <c r="F12" s="49"/>
      <c r="G12" s="49"/>
    </row>
    <row r="13" spans="2:7" ht="15" x14ac:dyDescent="0.2">
      <c r="B13" s="49"/>
      <c r="C13" s="49"/>
      <c r="D13" s="3"/>
      <c r="E13" s="49"/>
      <c r="F13" s="49"/>
      <c r="G13" s="49"/>
    </row>
    <row r="14" spans="2:7" ht="15" x14ac:dyDescent="0.2">
      <c r="B14" s="49"/>
      <c r="C14" s="49"/>
      <c r="D14" s="3"/>
      <c r="E14" s="49"/>
      <c r="F14" s="49"/>
      <c r="G14" s="49"/>
    </row>
    <row r="15" spans="2:7" ht="15" x14ac:dyDescent="0.2">
      <c r="B15" s="49"/>
      <c r="C15" s="49"/>
      <c r="D15" s="3"/>
      <c r="E15" s="49"/>
      <c r="F15" s="49"/>
      <c r="G15" s="49"/>
    </row>
    <row r="16" spans="2:7" ht="15" x14ac:dyDescent="0.2">
      <c r="B16" s="49"/>
      <c r="C16" s="49"/>
      <c r="D16" s="3"/>
      <c r="E16" s="49"/>
      <c r="F16" s="49"/>
      <c r="G16" s="49"/>
    </row>
    <row r="17" spans="2:7" ht="15" x14ac:dyDescent="0.2">
      <c r="B17" s="49"/>
      <c r="C17" s="49"/>
      <c r="D17" s="3"/>
      <c r="E17" s="49"/>
      <c r="F17" s="49"/>
      <c r="G17" s="49"/>
    </row>
    <row r="18" spans="2:7" ht="15" x14ac:dyDescent="0.2">
      <c r="B18" s="49"/>
      <c r="C18" s="49"/>
      <c r="D18" s="3"/>
      <c r="E18" s="49"/>
      <c r="F18" s="49"/>
      <c r="G18" s="49"/>
    </row>
    <row r="19" spans="2:7" ht="15" x14ac:dyDescent="0.2">
      <c r="B19" s="49"/>
      <c r="C19" s="49"/>
      <c r="D19" s="3"/>
      <c r="E19" s="49"/>
      <c r="F19" s="49"/>
      <c r="G19" s="49"/>
    </row>
    <row r="20" spans="2:7" ht="15" x14ac:dyDescent="0.2">
      <c r="B20" s="49"/>
      <c r="C20" s="49"/>
      <c r="D20" s="3"/>
      <c r="E20" s="49"/>
      <c r="F20" s="49"/>
      <c r="G20" s="49"/>
    </row>
    <row r="21" spans="2:7" ht="15" x14ac:dyDescent="0.2">
      <c r="B21" s="49"/>
      <c r="C21" s="49"/>
      <c r="D21" s="3"/>
      <c r="E21" s="49"/>
      <c r="F21" s="49"/>
      <c r="G21" s="49"/>
    </row>
    <row r="22" spans="2:7" ht="15" x14ac:dyDescent="0.2">
      <c r="B22" s="49"/>
      <c r="C22" s="49"/>
      <c r="D22" s="3"/>
      <c r="E22" s="49"/>
      <c r="F22" s="49"/>
      <c r="G22" s="49"/>
    </row>
    <row r="23" spans="2:7" ht="15" x14ac:dyDescent="0.2">
      <c r="B23" s="49"/>
      <c r="C23" s="49"/>
      <c r="D23" s="3"/>
      <c r="E23" s="49"/>
      <c r="F23" s="49"/>
      <c r="G23" s="49"/>
    </row>
    <row r="24" spans="2:7" ht="15" x14ac:dyDescent="0.2">
      <c r="B24" s="49"/>
      <c r="C24" s="49"/>
      <c r="D24" s="3"/>
      <c r="E24" s="49"/>
      <c r="F24" s="49"/>
      <c r="G24" s="49"/>
    </row>
    <row r="25" spans="2:7" ht="15" x14ac:dyDescent="0.2">
      <c r="B25" s="49"/>
      <c r="C25" s="49"/>
      <c r="D25" s="3"/>
      <c r="E25" s="49"/>
      <c r="F25" s="49"/>
      <c r="G25" s="49"/>
    </row>
    <row r="26" spans="2:7" ht="15" x14ac:dyDescent="0.2">
      <c r="B26" s="49"/>
      <c r="C26" s="49"/>
      <c r="D26" s="3"/>
      <c r="E26" s="49"/>
      <c r="F26" s="49"/>
      <c r="G26" s="49"/>
    </row>
    <row r="27" spans="2:7" ht="15" x14ac:dyDescent="0.2">
      <c r="B27" s="49"/>
      <c r="C27" s="49"/>
      <c r="D27" s="3"/>
      <c r="E27" s="49"/>
      <c r="F27" s="49"/>
      <c r="G27" s="49"/>
    </row>
    <row r="28" spans="2:7" ht="15" x14ac:dyDescent="0.2">
      <c r="B28" s="49"/>
      <c r="C28" s="49"/>
      <c r="D28" s="3"/>
      <c r="E28" s="49"/>
      <c r="F28" s="49"/>
      <c r="G28" s="49"/>
    </row>
    <row r="29" spans="2:7" ht="15" x14ac:dyDescent="0.2">
      <c r="B29" s="49"/>
      <c r="C29" s="49"/>
      <c r="D29" s="3"/>
      <c r="E29" s="49"/>
      <c r="F29" s="49"/>
      <c r="G29" s="49"/>
    </row>
    <row r="30" spans="2:7" ht="15" x14ac:dyDescent="0.2">
      <c r="B30" s="49"/>
      <c r="C30" s="49"/>
      <c r="D30" s="3"/>
      <c r="E30" s="49"/>
      <c r="F30" s="49"/>
      <c r="G30" s="49"/>
    </row>
    <row r="31" spans="2:7" ht="15" x14ac:dyDescent="0.2">
      <c r="B31" s="49"/>
      <c r="C31" s="49"/>
      <c r="D31" s="3"/>
      <c r="E31" s="49"/>
      <c r="F31" s="49"/>
      <c r="G31" s="49"/>
    </row>
    <row r="32" spans="2:7" ht="15" x14ac:dyDescent="0.2">
      <c r="B32" s="49"/>
      <c r="C32" s="49"/>
      <c r="D32" s="3"/>
      <c r="E32" s="49"/>
      <c r="F32" s="49"/>
      <c r="G32" s="49"/>
    </row>
    <row r="33" spans="2:7" ht="15" x14ac:dyDescent="0.2">
      <c r="B33" s="49"/>
      <c r="C33" s="49"/>
      <c r="D33" s="3"/>
      <c r="E33" s="49"/>
      <c r="F33" s="49"/>
      <c r="G33" s="49"/>
    </row>
    <row r="34" spans="2:7" ht="15" x14ac:dyDescent="0.2">
      <c r="B34" s="49"/>
      <c r="C34" s="49"/>
      <c r="D34" s="3"/>
      <c r="E34" s="49"/>
      <c r="F34" s="49"/>
      <c r="G34" s="49"/>
    </row>
    <row r="35" spans="2:7" ht="15" x14ac:dyDescent="0.2">
      <c r="B35" s="49"/>
      <c r="C35" s="49"/>
      <c r="D35" s="3"/>
      <c r="E35" s="49"/>
      <c r="F35" s="49"/>
      <c r="G35" s="49"/>
    </row>
    <row r="36" spans="2:7" ht="15" x14ac:dyDescent="0.2">
      <c r="B36" s="49"/>
      <c r="C36" s="49"/>
      <c r="D36" s="3"/>
      <c r="E36" s="49"/>
      <c r="F36" s="49"/>
      <c r="G36" s="49"/>
    </row>
    <row r="37" spans="2:7" ht="15" x14ac:dyDescent="0.2">
      <c r="B37" s="49"/>
      <c r="C37" s="49"/>
      <c r="D37" s="3"/>
      <c r="E37" s="49"/>
      <c r="F37" s="49"/>
      <c r="G37" s="49"/>
    </row>
    <row r="38" spans="2:7" ht="15" x14ac:dyDescent="0.2">
      <c r="B38" s="49"/>
      <c r="C38" s="49"/>
      <c r="D38" s="3"/>
      <c r="E38" s="49"/>
      <c r="F38" s="49"/>
      <c r="G38" s="49"/>
    </row>
    <row r="39" spans="2:7" ht="15" x14ac:dyDescent="0.2">
      <c r="B39" s="49"/>
      <c r="C39" s="49"/>
      <c r="D39" s="3"/>
      <c r="E39" s="49"/>
      <c r="F39" s="49"/>
      <c r="G39" s="49"/>
    </row>
    <row r="40" spans="2:7" ht="15" x14ac:dyDescent="0.2">
      <c r="B40" s="49"/>
      <c r="C40" s="49"/>
      <c r="D40" s="3"/>
      <c r="E40" s="49"/>
      <c r="F40" s="49"/>
      <c r="G40" s="49"/>
    </row>
    <row r="41" spans="2:7" ht="15" x14ac:dyDescent="0.2">
      <c r="B41" s="49"/>
      <c r="C41" s="49"/>
      <c r="D41" s="3"/>
      <c r="E41" s="49"/>
      <c r="F41" s="49"/>
      <c r="G41" s="49"/>
    </row>
    <row r="42" spans="2:7" ht="15" x14ac:dyDescent="0.2">
      <c r="B42" s="49"/>
      <c r="C42" s="49"/>
      <c r="D42" s="3"/>
      <c r="E42" s="49"/>
      <c r="F42" s="49"/>
      <c r="G42" s="49"/>
    </row>
    <row r="43" spans="2:7" ht="15" x14ac:dyDescent="0.2">
      <c r="B43" s="49"/>
      <c r="C43" s="49"/>
      <c r="D43" s="3"/>
      <c r="E43" s="49"/>
      <c r="F43" s="49"/>
      <c r="G43" s="49"/>
    </row>
    <row r="44" spans="2:7" ht="15" x14ac:dyDescent="0.2">
      <c r="B44" s="49"/>
      <c r="C44" s="49"/>
      <c r="D44" s="3"/>
      <c r="E44" s="49"/>
      <c r="F44" s="49"/>
      <c r="G44" s="49"/>
    </row>
    <row r="45" spans="2:7" ht="15" x14ac:dyDescent="0.2">
      <c r="B45" s="49"/>
      <c r="C45" s="49"/>
      <c r="D45" s="3"/>
      <c r="E45" s="49"/>
      <c r="F45" s="49"/>
      <c r="G45" s="49"/>
    </row>
    <row r="46" spans="2:7" ht="15" x14ac:dyDescent="0.2">
      <c r="B46" s="49"/>
      <c r="C46" s="49"/>
      <c r="D46" s="3"/>
      <c r="E46" s="49"/>
      <c r="F46" s="49"/>
      <c r="G46" s="49"/>
    </row>
    <row r="47" spans="2:7" ht="15" x14ac:dyDescent="0.2">
      <c r="B47" s="49"/>
      <c r="C47" s="49"/>
      <c r="D47" s="3"/>
      <c r="E47" s="49"/>
      <c r="F47" s="49"/>
      <c r="G47" s="49"/>
    </row>
    <row r="48" spans="2:7" ht="15" x14ac:dyDescent="0.2">
      <c r="B48" s="49"/>
      <c r="C48" s="49"/>
      <c r="D48" s="3"/>
      <c r="E48" s="49"/>
      <c r="F48" s="49"/>
      <c r="G48" s="49"/>
    </row>
    <row r="49" spans="2:7" ht="15" x14ac:dyDescent="0.2">
      <c r="B49" s="49"/>
      <c r="C49" s="49"/>
      <c r="D49" s="3"/>
      <c r="E49" s="49"/>
      <c r="F49" s="49"/>
      <c r="G49" s="49"/>
    </row>
    <row r="50" spans="2:7" ht="15" x14ac:dyDescent="0.2">
      <c r="B50" s="49"/>
      <c r="C50" s="49"/>
      <c r="D50" s="3"/>
      <c r="E50" s="49"/>
      <c r="F50" s="49"/>
      <c r="G50" s="49"/>
    </row>
    <row r="51" spans="2:7" ht="15" x14ac:dyDescent="0.2">
      <c r="B51" s="49"/>
      <c r="C51" s="49"/>
      <c r="D51" s="3"/>
      <c r="E51" s="49"/>
      <c r="F51" s="49"/>
      <c r="G51" s="49"/>
    </row>
    <row r="52" spans="2:7" ht="15" x14ac:dyDescent="0.2">
      <c r="B52" s="49"/>
      <c r="C52" s="49"/>
      <c r="D52" s="3"/>
      <c r="E52" s="49"/>
      <c r="F52" s="49"/>
      <c r="G52" s="49"/>
    </row>
    <row r="53" spans="2:7" ht="15" x14ac:dyDescent="0.2">
      <c r="B53" s="49"/>
      <c r="C53" s="49"/>
      <c r="D53" s="3"/>
      <c r="E53" s="49"/>
      <c r="F53" s="49"/>
      <c r="G53" s="49"/>
    </row>
    <row r="54" spans="2:7" ht="15" x14ac:dyDescent="0.2">
      <c r="B54" s="49"/>
      <c r="C54" s="49"/>
      <c r="D54" s="3"/>
      <c r="E54" s="49"/>
      <c r="F54" s="49"/>
      <c r="G54" s="49"/>
    </row>
    <row r="55" spans="2:7" ht="15" x14ac:dyDescent="0.2">
      <c r="B55" s="49"/>
      <c r="C55" s="49"/>
      <c r="D55" s="3"/>
      <c r="E55" s="49"/>
      <c r="F55" s="49"/>
      <c r="G55" s="49"/>
    </row>
    <row r="56" spans="2:7" ht="15" x14ac:dyDescent="0.2">
      <c r="B56" s="49"/>
      <c r="C56" s="49"/>
      <c r="D56" s="3"/>
      <c r="E56" s="49"/>
      <c r="F56" s="49"/>
      <c r="G56" s="49"/>
    </row>
    <row r="57" spans="2:7" ht="15" x14ac:dyDescent="0.2">
      <c r="B57" s="49"/>
      <c r="C57" s="49"/>
      <c r="D57" s="3"/>
      <c r="E57" s="49"/>
      <c r="F57" s="49"/>
      <c r="G57" s="49"/>
    </row>
    <row r="58" spans="2:7" ht="15" x14ac:dyDescent="0.2">
      <c r="B58" s="49"/>
      <c r="C58" s="49"/>
      <c r="D58" s="3"/>
      <c r="E58" s="49"/>
      <c r="F58" s="49"/>
      <c r="G58" s="49"/>
    </row>
    <row r="59" spans="2:7" ht="15" x14ac:dyDescent="0.2">
      <c r="B59" s="49"/>
      <c r="C59" s="49"/>
      <c r="D59" s="3"/>
      <c r="E59" s="49"/>
      <c r="F59" s="49"/>
      <c r="G59" s="49"/>
    </row>
    <row r="60" spans="2:7" ht="15" x14ac:dyDescent="0.2">
      <c r="B60" s="49"/>
      <c r="C60" s="49"/>
      <c r="D60" s="3"/>
      <c r="E60" s="49"/>
      <c r="F60" s="49"/>
      <c r="G60" s="49"/>
    </row>
    <row r="61" spans="2:7" ht="15" x14ac:dyDescent="0.2">
      <c r="B61" s="49"/>
      <c r="C61" s="49"/>
      <c r="D61" s="3"/>
      <c r="E61" s="49"/>
      <c r="F61" s="49"/>
      <c r="G61" s="49"/>
    </row>
    <row r="62" spans="2:7" ht="15" x14ac:dyDescent="0.2">
      <c r="B62" s="49"/>
      <c r="C62" s="49"/>
      <c r="D62" s="3"/>
      <c r="E62" s="49"/>
      <c r="F62" s="49"/>
      <c r="G62" s="49"/>
    </row>
    <row r="63" spans="2:7" ht="15" x14ac:dyDescent="0.2">
      <c r="B63" s="49"/>
      <c r="C63" s="49"/>
      <c r="D63" s="3"/>
      <c r="E63" s="49"/>
      <c r="F63" s="49"/>
      <c r="G63" s="49"/>
    </row>
    <row r="64" spans="2:7" ht="15" x14ac:dyDescent="0.2">
      <c r="B64" s="49"/>
      <c r="C64" s="49"/>
      <c r="D64" s="3"/>
      <c r="E64" s="49"/>
      <c r="F64" s="49"/>
      <c r="G64" s="49"/>
    </row>
    <row r="65" spans="2:7" ht="15" x14ac:dyDescent="0.2">
      <c r="B65" s="49"/>
      <c r="C65" s="49"/>
      <c r="D65" s="3"/>
      <c r="E65" s="49"/>
      <c r="F65" s="49"/>
      <c r="G65" s="49"/>
    </row>
    <row r="66" spans="2:7" ht="15" x14ac:dyDescent="0.2">
      <c r="B66" s="49"/>
      <c r="C66" s="49"/>
      <c r="D66" s="3"/>
      <c r="E66" s="49"/>
      <c r="F66" s="49"/>
      <c r="G66" s="49"/>
    </row>
    <row r="67" spans="2:7" ht="15" x14ac:dyDescent="0.2">
      <c r="B67" s="49"/>
      <c r="C67" s="49"/>
      <c r="D67" s="3"/>
      <c r="E67" s="49"/>
      <c r="F67" s="49"/>
      <c r="G67" s="49"/>
    </row>
    <row r="68" spans="2:7" ht="15" x14ac:dyDescent="0.2">
      <c r="B68" s="49"/>
      <c r="C68" s="49"/>
      <c r="D68" s="3"/>
      <c r="E68" s="49"/>
      <c r="F68" s="49"/>
      <c r="G68" s="49"/>
    </row>
    <row r="69" spans="2:7" ht="15" x14ac:dyDescent="0.2">
      <c r="B69" s="49"/>
      <c r="C69" s="49"/>
      <c r="D69" s="3"/>
      <c r="E69" s="49"/>
      <c r="F69" s="49"/>
      <c r="G69" s="49"/>
    </row>
    <row r="70" spans="2:7" ht="15" x14ac:dyDescent="0.2">
      <c r="B70" s="49"/>
      <c r="C70" s="49"/>
      <c r="D70" s="3"/>
      <c r="E70" s="49"/>
      <c r="F70" s="49"/>
      <c r="G70" s="49"/>
    </row>
    <row r="71" spans="2:7" ht="15" x14ac:dyDescent="0.2">
      <c r="B71" s="49"/>
      <c r="C71" s="49"/>
      <c r="D71" s="3"/>
      <c r="E71" s="49"/>
      <c r="F71" s="49"/>
      <c r="G71" s="49"/>
    </row>
    <row r="72" spans="2:7" ht="15" x14ac:dyDescent="0.2">
      <c r="B72" s="49"/>
      <c r="C72" s="49"/>
      <c r="D72" s="3"/>
      <c r="E72" s="49"/>
      <c r="F72" s="49"/>
      <c r="G72" s="49"/>
    </row>
    <row r="73" spans="2:7" ht="15" x14ac:dyDescent="0.2">
      <c r="B73" s="49"/>
      <c r="C73" s="49"/>
      <c r="D73" s="3"/>
      <c r="E73" s="49"/>
      <c r="F73" s="49"/>
      <c r="G73" s="49"/>
    </row>
    <row r="74" spans="2:7" ht="15" x14ac:dyDescent="0.2">
      <c r="B74" s="49"/>
      <c r="C74" s="49"/>
      <c r="D74" s="3"/>
      <c r="E74" s="49"/>
      <c r="F74" s="49"/>
      <c r="G74" s="49"/>
    </row>
    <row r="75" spans="2:7" ht="15" x14ac:dyDescent="0.2">
      <c r="B75" s="49"/>
      <c r="C75" s="49"/>
      <c r="D75" s="3"/>
      <c r="E75" s="49"/>
      <c r="F75" s="49"/>
      <c r="G75" s="49"/>
    </row>
    <row r="76" spans="2:7" ht="15" x14ac:dyDescent="0.2">
      <c r="B76" s="49"/>
      <c r="C76" s="49"/>
      <c r="D76" s="3"/>
      <c r="E76" s="49"/>
      <c r="F76" s="49"/>
      <c r="G76" s="49"/>
    </row>
    <row r="77" spans="2:7" ht="15" x14ac:dyDescent="0.2">
      <c r="B77" s="51"/>
      <c r="C77" s="51"/>
      <c r="D77" s="2"/>
      <c r="E77" s="51"/>
      <c r="F77" s="51"/>
      <c r="G77" s="51"/>
    </row>
    <row r="78" spans="2:7" ht="15" x14ac:dyDescent="0.2">
      <c r="B78" s="51"/>
      <c r="C78" s="51"/>
      <c r="D78" s="2"/>
      <c r="E78" s="51"/>
      <c r="F78" s="51"/>
      <c r="G78" s="51"/>
    </row>
    <row r="79" spans="2:7" ht="15" x14ac:dyDescent="0.2">
      <c r="B79" s="51"/>
      <c r="C79" s="51"/>
      <c r="D79" s="2"/>
      <c r="E79" s="51"/>
      <c r="F79" s="51"/>
      <c r="G79" s="51"/>
    </row>
    <row r="80" spans="2:7" ht="15" x14ac:dyDescent="0.2">
      <c r="B80" s="51"/>
      <c r="C80" s="51"/>
      <c r="D80" s="2"/>
      <c r="E80" s="51"/>
      <c r="F80" s="51"/>
      <c r="G80" s="51"/>
    </row>
    <row r="81" spans="2:7" ht="15" x14ac:dyDescent="0.2">
      <c r="B81" s="51"/>
      <c r="C81" s="51"/>
      <c r="D81" s="2"/>
      <c r="E81" s="51"/>
      <c r="F81" s="51"/>
      <c r="G81" s="51"/>
    </row>
    <row r="82" spans="2:7" ht="15" x14ac:dyDescent="0.2">
      <c r="B82" s="51"/>
      <c r="C82" s="51"/>
      <c r="D82" s="2"/>
      <c r="E82" s="51"/>
      <c r="F82" s="51"/>
      <c r="G82" s="51"/>
    </row>
    <row r="83" spans="2:7" ht="15" x14ac:dyDescent="0.2">
      <c r="B83" s="51"/>
      <c r="C83" s="51"/>
      <c r="D83" s="2"/>
      <c r="E83" s="51"/>
      <c r="F83" s="51"/>
      <c r="G83" s="51"/>
    </row>
    <row r="84" spans="2:7" ht="15" x14ac:dyDescent="0.2">
      <c r="B84" s="51"/>
      <c r="C84" s="51"/>
      <c r="D84" s="2"/>
      <c r="E84" s="51"/>
      <c r="F84" s="51"/>
      <c r="G84" s="51"/>
    </row>
    <row r="85" spans="2:7" ht="15" x14ac:dyDescent="0.2">
      <c r="B85" s="51"/>
      <c r="C85" s="51"/>
      <c r="D85" s="2"/>
      <c r="E85" s="51"/>
      <c r="F85" s="51"/>
      <c r="G85" s="51"/>
    </row>
    <row r="86" spans="2:7" ht="15" x14ac:dyDescent="0.2">
      <c r="B86" s="51"/>
      <c r="C86" s="51"/>
      <c r="D86" s="2"/>
      <c r="E86" s="51"/>
      <c r="F86" s="51"/>
      <c r="G86" s="51"/>
    </row>
    <row r="87" spans="2:7" ht="15" x14ac:dyDescent="0.2">
      <c r="B87" s="51"/>
      <c r="C87" s="51"/>
      <c r="D87" s="2"/>
      <c r="E87" s="51"/>
      <c r="F87" s="51"/>
      <c r="G87" s="51"/>
    </row>
    <row r="88" spans="2:7" ht="15" x14ac:dyDescent="0.2">
      <c r="B88" s="51"/>
      <c r="C88" s="51"/>
      <c r="D88" s="2"/>
      <c r="E88" s="51"/>
      <c r="F88" s="51"/>
      <c r="G88" s="51"/>
    </row>
    <row r="89" spans="2:7" ht="15" x14ac:dyDescent="0.2">
      <c r="B89" s="51"/>
      <c r="C89" s="51"/>
      <c r="D89" s="2"/>
      <c r="E89" s="51"/>
      <c r="F89" s="51"/>
      <c r="G89" s="51"/>
    </row>
    <row r="90" spans="2:7" ht="15" x14ac:dyDescent="0.2">
      <c r="B90" s="51"/>
      <c r="C90" s="51"/>
      <c r="D90" s="2"/>
      <c r="E90" s="51"/>
      <c r="F90" s="51"/>
      <c r="G90" s="51"/>
    </row>
    <row r="91" spans="2:7" ht="15" x14ac:dyDescent="0.2">
      <c r="B91" s="51"/>
      <c r="C91" s="51"/>
      <c r="D91" s="2"/>
      <c r="E91" s="51"/>
      <c r="F91" s="51"/>
      <c r="G91" s="51"/>
    </row>
    <row r="92" spans="2:7" ht="15" x14ac:dyDescent="0.2">
      <c r="B92" s="51"/>
      <c r="C92" s="51"/>
      <c r="D92" s="2"/>
      <c r="E92" s="51"/>
      <c r="F92" s="51"/>
      <c r="G92" s="51"/>
    </row>
    <row r="93" spans="2:7" ht="15" x14ac:dyDescent="0.2">
      <c r="B93" s="51"/>
      <c r="C93" s="51"/>
      <c r="D93" s="2"/>
      <c r="E93" s="51"/>
      <c r="F93" s="51"/>
      <c r="G93" s="51"/>
    </row>
    <row r="94" spans="2:7" ht="15" x14ac:dyDescent="0.2">
      <c r="B94" s="51"/>
      <c r="C94" s="51"/>
      <c r="D94" s="2"/>
      <c r="E94" s="51"/>
      <c r="F94" s="51"/>
      <c r="G94" s="51"/>
    </row>
    <row r="95" spans="2:7" ht="15" x14ac:dyDescent="0.2">
      <c r="B95" s="51"/>
      <c r="C95" s="51"/>
      <c r="D95" s="2"/>
      <c r="E95" s="51"/>
      <c r="F95" s="51"/>
      <c r="G95" s="51"/>
    </row>
    <row r="96" spans="2:7" ht="15" x14ac:dyDescent="0.2">
      <c r="B96" s="51"/>
      <c r="C96" s="51"/>
      <c r="D96" s="2"/>
      <c r="E96" s="51"/>
      <c r="F96" s="51"/>
      <c r="G96" s="51"/>
    </row>
    <row r="97" spans="2:7" ht="15" x14ac:dyDescent="0.2">
      <c r="B97" s="51"/>
      <c r="C97" s="51"/>
      <c r="D97" s="2"/>
      <c r="E97" s="51"/>
      <c r="F97" s="51"/>
      <c r="G97" s="51"/>
    </row>
    <row r="98" spans="2:7" ht="15" x14ac:dyDescent="0.2">
      <c r="B98" s="51"/>
      <c r="C98" s="51"/>
      <c r="D98" s="2"/>
      <c r="E98" s="51"/>
      <c r="F98" s="51"/>
      <c r="G98" s="51"/>
    </row>
    <row r="99" spans="2:7" ht="15" x14ac:dyDescent="0.2">
      <c r="B99" s="51"/>
      <c r="C99" s="51"/>
      <c r="D99" s="2"/>
      <c r="E99" s="51"/>
      <c r="F99" s="51"/>
      <c r="G99" s="51"/>
    </row>
    <row r="100" spans="2:7" ht="15" x14ac:dyDescent="0.2">
      <c r="B100" s="51"/>
      <c r="C100" s="51"/>
      <c r="D100" s="2"/>
      <c r="E100" s="51"/>
      <c r="F100" s="51"/>
      <c r="G100" s="51"/>
    </row>
    <row r="101" spans="2:7" ht="15" x14ac:dyDescent="0.2">
      <c r="B101" s="51"/>
      <c r="C101" s="51"/>
      <c r="D101" s="2"/>
      <c r="E101" s="51"/>
      <c r="F101" s="51"/>
      <c r="G101" s="51"/>
    </row>
    <row r="102" spans="2:7" ht="15" x14ac:dyDescent="0.2">
      <c r="B102" s="51"/>
      <c r="C102" s="51"/>
      <c r="D102" s="2"/>
      <c r="E102" s="51"/>
      <c r="F102" s="51"/>
      <c r="G102" s="51"/>
    </row>
    <row r="103" spans="2:7" ht="15" x14ac:dyDescent="0.2">
      <c r="B103" s="51"/>
      <c r="C103" s="51"/>
      <c r="D103" s="2"/>
      <c r="E103" s="51"/>
      <c r="F103" s="51"/>
      <c r="G103" s="51"/>
    </row>
    <row r="104" spans="2:7" ht="15" x14ac:dyDescent="0.2">
      <c r="B104" s="51"/>
      <c r="C104" s="51"/>
      <c r="D104" s="2"/>
      <c r="E104" s="51"/>
      <c r="F104" s="51"/>
      <c r="G104" s="51"/>
    </row>
  </sheetData>
  <phoneticPr fontId="1"/>
  <dataValidations count="1">
    <dataValidation type="list" allowBlank="1" showInputMessage="1" showErrorMessage="1" sqref="D5:D104" xr:uid="{E7E794A2-97A9-4611-98E0-42F0F3DFF5CF}">
      <formula1>"Left, Right"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8BC2-9D6E-4EBA-B6F4-6DD68B6D789F}">
  <dimension ref="B2:H11"/>
  <sheetViews>
    <sheetView zoomScale="85" zoomScaleNormal="85" workbookViewId="0"/>
  </sheetViews>
  <sheetFormatPr defaultColWidth="9" defaultRowHeight="15" x14ac:dyDescent="0.2"/>
  <cols>
    <col min="1" max="1" width="9" style="1"/>
    <col min="2" max="2" width="31.88671875" style="1" bestFit="1" customWidth="1"/>
    <col min="3" max="3" width="55.6640625" style="1" customWidth="1"/>
    <col min="4" max="7" width="9" style="1"/>
    <col min="8" max="8" width="59.44140625" style="1" bestFit="1" customWidth="1"/>
    <col min="9" max="16384" width="9" style="1"/>
  </cols>
  <sheetData>
    <row r="2" spans="2:8" x14ac:dyDescent="0.2">
      <c r="B2" s="9" t="s">
        <v>67</v>
      </c>
    </row>
    <row r="4" spans="2:8" x14ac:dyDescent="0.2">
      <c r="B4" s="2" t="s">
        <v>1</v>
      </c>
    </row>
    <row r="5" spans="2:8" x14ac:dyDescent="0.2">
      <c r="B5" s="3"/>
    </row>
    <row r="6" spans="2:8" x14ac:dyDescent="0.2">
      <c r="D6" s="2" t="s">
        <v>4</v>
      </c>
      <c r="H6" s="1" t="s">
        <v>0</v>
      </c>
    </row>
    <row r="7" spans="2:8" ht="153" customHeight="1" x14ac:dyDescent="0.2">
      <c r="B7" s="2" t="s">
        <v>2</v>
      </c>
      <c r="C7" s="7" t="s">
        <v>3</v>
      </c>
      <c r="D7" s="3"/>
      <c r="E7" s="2" t="s">
        <v>5</v>
      </c>
      <c r="H7" s="1" t="s">
        <v>87</v>
      </c>
    </row>
    <row r="8" spans="2:8" x14ac:dyDescent="0.2">
      <c r="B8" s="2" t="s">
        <v>8</v>
      </c>
      <c r="C8" s="2" t="s">
        <v>7</v>
      </c>
      <c r="D8" s="3"/>
    </row>
    <row r="9" spans="2:8" ht="190.5" customHeight="1" x14ac:dyDescent="0.2">
      <c r="B9" s="2" t="s">
        <v>6</v>
      </c>
      <c r="C9" s="8" t="s">
        <v>18</v>
      </c>
      <c r="D9" s="3"/>
      <c r="E9" s="2" t="s">
        <v>5</v>
      </c>
      <c r="H9" s="1" t="s">
        <v>88</v>
      </c>
    </row>
    <row r="10" spans="2:8" ht="186" customHeight="1" x14ac:dyDescent="0.2">
      <c r="B10" s="2" t="s">
        <v>20</v>
      </c>
      <c r="C10" s="7" t="s">
        <v>19</v>
      </c>
      <c r="D10" s="3"/>
      <c r="E10" s="2" t="s">
        <v>5</v>
      </c>
      <c r="H10" s="1" t="s">
        <v>88</v>
      </c>
    </row>
    <row r="11" spans="2:8" ht="215.25" customHeight="1" x14ac:dyDescent="0.2">
      <c r="B11" s="2" t="s">
        <v>21</v>
      </c>
      <c r="C11" s="8" t="s">
        <v>22</v>
      </c>
      <c r="D11" s="3"/>
      <c r="E11" s="2" t="s">
        <v>5</v>
      </c>
      <c r="H11" s="1" t="s">
        <v>87</v>
      </c>
    </row>
  </sheetData>
  <phoneticPr fontId="1"/>
  <dataValidations count="1">
    <dataValidation type="list" allowBlank="1" showInputMessage="1" showErrorMessage="1" sqref="D8" xr:uid="{D82051BF-EF51-4536-9E71-ADBE195D205B}">
      <formula1>"Left, Right"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9534-60A9-4689-B940-FECD563D9863}">
  <dimension ref="B2:H28"/>
  <sheetViews>
    <sheetView zoomScale="85" zoomScaleNormal="85" workbookViewId="0"/>
  </sheetViews>
  <sheetFormatPr defaultColWidth="9" defaultRowHeight="15" x14ac:dyDescent="0.2"/>
  <cols>
    <col min="1" max="5" width="9" style="1"/>
    <col min="6" max="6" width="10.6640625" style="1" bestFit="1" customWidth="1"/>
    <col min="7" max="7" width="19.44140625" style="1" customWidth="1"/>
    <col min="8" max="16384" width="9" style="1"/>
  </cols>
  <sheetData>
    <row r="2" spans="2:2" x14ac:dyDescent="0.2">
      <c r="B2" s="9" t="s">
        <v>23</v>
      </c>
    </row>
    <row r="3" spans="2:2" x14ac:dyDescent="0.2">
      <c r="B3" s="1" t="s">
        <v>89</v>
      </c>
    </row>
    <row r="25" spans="6:8" x14ac:dyDescent="0.3">
      <c r="G25" s="5" t="s">
        <v>14</v>
      </c>
      <c r="H25" s="5" t="s">
        <v>9</v>
      </c>
    </row>
    <row r="26" spans="6:8" x14ac:dyDescent="0.3">
      <c r="F26" s="1" t="s">
        <v>96</v>
      </c>
      <c r="G26" s="6">
        <v>850</v>
      </c>
      <c r="H26" s="6">
        <f>G26/2</f>
        <v>425</v>
      </c>
    </row>
    <row r="27" spans="6:8" x14ac:dyDescent="0.3">
      <c r="G27" s="6">
        <v>750</v>
      </c>
      <c r="H27" s="6">
        <f t="shared" ref="H27:H28" si="0">G27/2</f>
        <v>375</v>
      </c>
    </row>
    <row r="28" spans="6:8" x14ac:dyDescent="0.3">
      <c r="F28" s="1" t="s">
        <v>97</v>
      </c>
      <c r="G28" s="6">
        <v>700</v>
      </c>
      <c r="H28" s="6">
        <f t="shared" si="0"/>
        <v>350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368F-17EF-4B92-9BCF-27F937915825}">
  <dimension ref="B2:B3"/>
  <sheetViews>
    <sheetView zoomScaleNormal="100" workbookViewId="0"/>
  </sheetViews>
  <sheetFormatPr defaultColWidth="9" defaultRowHeight="15" x14ac:dyDescent="0.2"/>
  <cols>
    <col min="1" max="8" width="9" style="1"/>
    <col min="9" max="9" width="13.77734375" style="1" bestFit="1" customWidth="1"/>
    <col min="10" max="10" width="40.21875" style="1" bestFit="1" customWidth="1"/>
    <col min="11" max="16384" width="9" style="1"/>
  </cols>
  <sheetData>
    <row r="2" spans="2:2" x14ac:dyDescent="0.2">
      <c r="B2" s="9" t="s">
        <v>23</v>
      </c>
    </row>
    <row r="3" spans="2:2" x14ac:dyDescent="0.2">
      <c r="B3" s="1" t="s">
        <v>90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F421-314A-4FB1-BFE5-779A08F4807F}">
  <sheetPr>
    <tabColor theme="0" tint="-0.499984740745262"/>
  </sheetPr>
  <dimension ref="L3:R24"/>
  <sheetViews>
    <sheetView zoomScale="70" zoomScaleNormal="70" workbookViewId="0"/>
  </sheetViews>
  <sheetFormatPr defaultColWidth="9" defaultRowHeight="15" x14ac:dyDescent="0.2"/>
  <cols>
    <col min="1" max="12" width="9" style="1"/>
    <col min="13" max="13" width="19.6640625" style="1" customWidth="1"/>
    <col min="14" max="16" width="9" style="1"/>
    <col min="17" max="17" width="14" style="1" customWidth="1"/>
    <col min="18" max="18" width="31.88671875" style="1" bestFit="1" customWidth="1"/>
    <col min="19" max="16384" width="9" style="1"/>
  </cols>
  <sheetData>
    <row r="3" spans="12:16" x14ac:dyDescent="0.3">
      <c r="M3" s="4" t="s">
        <v>10</v>
      </c>
    </row>
    <row r="4" spans="12:16" x14ac:dyDescent="0.3">
      <c r="M4" s="4" t="s">
        <v>11</v>
      </c>
    </row>
    <row r="5" spans="12:16" x14ac:dyDescent="0.3">
      <c r="M5" s="4"/>
    </row>
    <row r="6" spans="12:16" x14ac:dyDescent="0.3">
      <c r="M6" s="4" t="s">
        <v>12</v>
      </c>
      <c r="P6" s="1" t="s">
        <v>16</v>
      </c>
    </row>
    <row r="7" spans="12:16" x14ac:dyDescent="0.3">
      <c r="M7" s="4" t="s">
        <v>13</v>
      </c>
      <c r="P7" s="1" t="s">
        <v>17</v>
      </c>
    </row>
    <row r="9" spans="12:16" x14ac:dyDescent="0.3">
      <c r="M9" s="5" t="s">
        <v>14</v>
      </c>
      <c r="N9" s="5" t="s">
        <v>9</v>
      </c>
    </row>
    <row r="10" spans="12:16" x14ac:dyDescent="0.3">
      <c r="L10" s="1" t="s">
        <v>98</v>
      </c>
      <c r="M10" s="6">
        <v>850</v>
      </c>
      <c r="N10" s="6">
        <f>M10/2</f>
        <v>425</v>
      </c>
    </row>
    <row r="11" spans="12:16" x14ac:dyDescent="0.3">
      <c r="M11" s="6">
        <v>750</v>
      </c>
      <c r="N11" s="6">
        <f t="shared" ref="N11:N12" si="0">M11/2</f>
        <v>375</v>
      </c>
    </row>
    <row r="12" spans="12:16" x14ac:dyDescent="0.3">
      <c r="L12" s="1" t="s">
        <v>95</v>
      </c>
      <c r="M12" s="6">
        <v>700</v>
      </c>
      <c r="N12" s="6">
        <f t="shared" si="0"/>
        <v>350</v>
      </c>
    </row>
    <row r="15" spans="12:16" x14ac:dyDescent="0.2">
      <c r="P15" s="1" t="s">
        <v>66</v>
      </c>
    </row>
    <row r="16" spans="12:16" x14ac:dyDescent="0.2">
      <c r="P16" s="1" t="s">
        <v>65</v>
      </c>
    </row>
    <row r="17" spans="13:18" x14ac:dyDescent="0.2">
      <c r="P17" s="1" t="s">
        <v>58</v>
      </c>
    </row>
    <row r="18" spans="13:18" x14ac:dyDescent="0.2">
      <c r="M18" s="1" t="s">
        <v>15</v>
      </c>
    </row>
    <row r="19" spans="13:18" x14ac:dyDescent="0.3">
      <c r="P19" s="4" t="s">
        <v>59</v>
      </c>
      <c r="Q19" s="4"/>
      <c r="R19" s="4"/>
    </row>
    <row r="20" spans="13:18" x14ac:dyDescent="0.3">
      <c r="P20" s="6"/>
      <c r="Q20" s="6" t="s">
        <v>60</v>
      </c>
      <c r="R20" s="6" t="s">
        <v>61</v>
      </c>
    </row>
    <row r="21" spans="13:18" x14ac:dyDescent="0.3">
      <c r="P21" s="6" t="s">
        <v>9</v>
      </c>
      <c r="Q21" s="35">
        <v>425</v>
      </c>
      <c r="R21" s="6" t="s">
        <v>62</v>
      </c>
    </row>
    <row r="22" spans="13:18" x14ac:dyDescent="0.3">
      <c r="P22" s="6" t="s">
        <v>49</v>
      </c>
      <c r="Q22" s="35">
        <v>569.70000000000005</v>
      </c>
      <c r="R22" s="6" t="s">
        <v>52</v>
      </c>
    </row>
    <row r="23" spans="13:18" x14ac:dyDescent="0.3">
      <c r="P23" s="6" t="s">
        <v>50</v>
      </c>
      <c r="Q23" s="6">
        <v>68.8</v>
      </c>
      <c r="R23" s="6" t="s">
        <v>63</v>
      </c>
    </row>
    <row r="24" spans="13:18" x14ac:dyDescent="0.3">
      <c r="P24" s="34" t="s">
        <v>51</v>
      </c>
      <c r="Q24" s="34">
        <f>Q21+Q22+Q23</f>
        <v>1063.5</v>
      </c>
      <c r="R24" s="34" t="s">
        <v>64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B9A9-FD4F-491C-8E14-3C070E71AB22}">
  <sheetPr>
    <tabColor theme="0" tint="-0.499984740745262"/>
  </sheetPr>
  <dimension ref="B3:V48"/>
  <sheetViews>
    <sheetView topLeftCell="A16" zoomScale="55" zoomScaleNormal="55" workbookViewId="0"/>
  </sheetViews>
  <sheetFormatPr defaultColWidth="9" defaultRowHeight="15" x14ac:dyDescent="0.2"/>
  <cols>
    <col min="1" max="5" width="9" style="1"/>
    <col min="6" max="6" width="13.33203125" style="1" customWidth="1"/>
    <col min="7" max="7" width="9" style="1"/>
    <col min="8" max="8" width="19.44140625" style="1" customWidth="1"/>
    <col min="9" max="10" width="9" style="1"/>
    <col min="11" max="11" width="20.33203125" style="1" customWidth="1"/>
    <col min="12" max="20" width="9" style="1"/>
    <col min="21" max="21" width="13.77734375" style="1" bestFit="1" customWidth="1"/>
    <col min="22" max="22" width="40.21875" style="1" bestFit="1" customWidth="1"/>
    <col min="23" max="16384" width="9" style="1"/>
  </cols>
  <sheetData>
    <row r="3" spans="11:14" x14ac:dyDescent="0.2">
      <c r="N3" s="9" t="s">
        <v>23</v>
      </c>
    </row>
    <row r="4" spans="11:14" x14ac:dyDescent="0.3">
      <c r="K4" s="4"/>
      <c r="N4" s="4" t="s">
        <v>24</v>
      </c>
    </row>
    <row r="5" spans="11:14" x14ac:dyDescent="0.3">
      <c r="K5" s="4"/>
      <c r="N5" s="4" t="s">
        <v>25</v>
      </c>
    </row>
    <row r="7" spans="11:14" x14ac:dyDescent="0.2">
      <c r="N7" s="1" t="s">
        <v>69</v>
      </c>
    </row>
    <row r="21" spans="2:14" x14ac:dyDescent="0.2">
      <c r="N21" s="9" t="s">
        <v>70</v>
      </c>
    </row>
    <row r="22" spans="2:14" x14ac:dyDescent="0.2">
      <c r="N22" s="1" t="s">
        <v>71</v>
      </c>
    </row>
    <row r="24" spans="2:14" x14ac:dyDescent="0.3">
      <c r="B24" s="4" t="s">
        <v>41</v>
      </c>
      <c r="C24" s="4"/>
      <c r="D24" s="4"/>
      <c r="E24" s="4"/>
      <c r="F24" s="4"/>
      <c r="G24" s="4"/>
      <c r="H24" s="4"/>
      <c r="I24" s="4"/>
      <c r="J24" s="4"/>
      <c r="K24" s="4"/>
    </row>
    <row r="25" spans="2:14" x14ac:dyDescent="0.3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4" x14ac:dyDescent="0.3">
      <c r="B26" s="4" t="s">
        <v>72</v>
      </c>
      <c r="C26" s="4"/>
      <c r="D26" s="4"/>
      <c r="E26" s="4"/>
      <c r="F26" s="4"/>
      <c r="G26" s="4"/>
      <c r="H26" s="4"/>
      <c r="I26" s="4"/>
      <c r="J26" s="4"/>
      <c r="K26" s="4"/>
    </row>
    <row r="27" spans="2:14" x14ac:dyDescent="0.3">
      <c r="B27" s="4" t="s">
        <v>73</v>
      </c>
      <c r="C27" s="4"/>
      <c r="D27" s="4"/>
      <c r="E27" s="4"/>
      <c r="F27" s="4"/>
      <c r="G27" s="4"/>
      <c r="H27" s="4"/>
      <c r="I27" s="4"/>
      <c r="J27" s="4"/>
      <c r="K27" s="4"/>
    </row>
    <row r="28" spans="2:14" x14ac:dyDescent="0.3">
      <c r="B28" s="4" t="s">
        <v>74</v>
      </c>
      <c r="C28" s="4"/>
      <c r="D28" s="4"/>
      <c r="E28" s="4"/>
      <c r="F28" s="4"/>
      <c r="G28" s="4"/>
      <c r="H28" s="29"/>
      <c r="I28" s="4"/>
      <c r="J28" s="4"/>
      <c r="K28" s="4"/>
    </row>
    <row r="29" spans="2:14" ht="34.5" customHeight="1" x14ac:dyDescent="0.3">
      <c r="B29" s="58" t="s">
        <v>45</v>
      </c>
      <c r="C29" s="59"/>
      <c r="D29" s="59"/>
      <c r="E29" s="59"/>
      <c r="F29" s="59"/>
      <c r="G29" s="59"/>
      <c r="H29" s="60"/>
      <c r="I29" s="30"/>
      <c r="J29" s="61" t="s">
        <v>46</v>
      </c>
      <c r="K29" s="62"/>
    </row>
    <row r="30" spans="2:14" ht="15.6" thickBot="1" x14ac:dyDescent="0.35">
      <c r="B30" s="63" t="s">
        <v>26</v>
      </c>
      <c r="C30" s="65" t="s">
        <v>27</v>
      </c>
      <c r="D30" s="67" t="s">
        <v>28</v>
      </c>
      <c r="E30" s="68"/>
      <c r="F30" s="71" t="s">
        <v>43</v>
      </c>
      <c r="G30" s="72"/>
      <c r="H30" s="73"/>
      <c r="I30" s="30"/>
      <c r="J30" s="63" t="s">
        <v>29</v>
      </c>
      <c r="K30" s="63" t="s">
        <v>44</v>
      </c>
    </row>
    <row r="31" spans="2:14" ht="61.2" thickTop="1" thickBot="1" x14ac:dyDescent="0.35">
      <c r="B31" s="64"/>
      <c r="C31" s="66"/>
      <c r="D31" s="69"/>
      <c r="E31" s="70"/>
      <c r="F31" s="10" t="s">
        <v>42</v>
      </c>
      <c r="G31" s="11" t="s">
        <v>30</v>
      </c>
      <c r="H31" s="12" t="s">
        <v>44</v>
      </c>
      <c r="I31" s="30"/>
      <c r="J31" s="64"/>
      <c r="K31" s="64"/>
    </row>
    <row r="32" spans="2:14" ht="16.2" thickTop="1" thickBot="1" x14ac:dyDescent="0.35">
      <c r="B32" s="54" t="s">
        <v>31</v>
      </c>
      <c r="C32" s="13">
        <v>1094</v>
      </c>
      <c r="D32" s="14" t="s">
        <v>32</v>
      </c>
      <c r="E32" s="14">
        <v>2475</v>
      </c>
      <c r="F32" s="15">
        <v>670</v>
      </c>
      <c r="G32" s="15">
        <v>3160</v>
      </c>
      <c r="H32" s="16">
        <v>4239</v>
      </c>
      <c r="I32" s="30"/>
      <c r="J32" s="13" t="s">
        <v>33</v>
      </c>
      <c r="K32" s="16">
        <v>1694</v>
      </c>
    </row>
    <row r="33" spans="2:22" ht="16.2" thickTop="1" thickBot="1" x14ac:dyDescent="0.35">
      <c r="B33" s="55"/>
      <c r="C33" s="17">
        <v>1094</v>
      </c>
      <c r="D33" s="31"/>
      <c r="E33" s="18">
        <v>2490</v>
      </c>
      <c r="F33" s="19">
        <v>670</v>
      </c>
      <c r="G33" s="19">
        <v>3175</v>
      </c>
      <c r="H33" s="20">
        <v>4254</v>
      </c>
      <c r="I33" s="30"/>
      <c r="J33" s="13" t="s">
        <v>34</v>
      </c>
      <c r="K33" s="16">
        <v>1782</v>
      </c>
      <c r="N33" s="9" t="s">
        <v>75</v>
      </c>
    </row>
    <row r="34" spans="2:22" ht="15.6" thickBot="1" x14ac:dyDescent="0.35">
      <c r="B34" s="55"/>
      <c r="C34" s="21">
        <v>1094</v>
      </c>
      <c r="D34" s="22" t="s">
        <v>35</v>
      </c>
      <c r="E34" s="22">
        <v>2500</v>
      </c>
      <c r="F34" s="15">
        <v>670</v>
      </c>
      <c r="G34" s="15">
        <v>3185</v>
      </c>
      <c r="H34" s="16">
        <v>4264</v>
      </c>
      <c r="I34" s="30"/>
      <c r="J34" s="4"/>
      <c r="K34" s="4"/>
      <c r="N34" s="1" t="s">
        <v>76</v>
      </c>
    </row>
    <row r="35" spans="2:22" ht="15.6" thickBot="1" x14ac:dyDescent="0.35">
      <c r="B35" s="55"/>
      <c r="C35" s="23">
        <v>1094</v>
      </c>
      <c r="D35" s="24" t="s">
        <v>36</v>
      </c>
      <c r="E35" s="24">
        <v>2750</v>
      </c>
      <c r="F35" s="25">
        <v>670</v>
      </c>
      <c r="G35" s="25">
        <v>3435</v>
      </c>
      <c r="H35" s="16">
        <v>4514</v>
      </c>
      <c r="I35" s="30"/>
      <c r="J35" s="4"/>
      <c r="K35" s="4"/>
      <c r="N35" s="1" t="s">
        <v>77</v>
      </c>
    </row>
    <row r="36" spans="2:22" ht="15.6" thickBot="1" x14ac:dyDescent="0.35">
      <c r="B36" s="55"/>
      <c r="C36" s="21">
        <v>1094</v>
      </c>
      <c r="D36" s="22" t="s">
        <v>36</v>
      </c>
      <c r="E36" s="22">
        <v>2760</v>
      </c>
      <c r="F36" s="15">
        <v>670</v>
      </c>
      <c r="G36" s="15">
        <v>3445</v>
      </c>
      <c r="H36" s="16">
        <v>4524</v>
      </c>
      <c r="I36" s="4"/>
      <c r="J36" s="4"/>
      <c r="K36" s="4"/>
    </row>
    <row r="37" spans="2:22" ht="15.6" thickBot="1" x14ac:dyDescent="0.35">
      <c r="B37" s="55"/>
      <c r="C37" s="23">
        <v>1094</v>
      </c>
      <c r="D37" s="24" t="s">
        <v>37</v>
      </c>
      <c r="E37" s="24">
        <v>3345</v>
      </c>
      <c r="F37" s="25">
        <v>670</v>
      </c>
      <c r="G37" s="25">
        <v>4030</v>
      </c>
      <c r="H37" s="16">
        <v>5109</v>
      </c>
      <c r="I37" s="32"/>
      <c r="J37" s="4"/>
      <c r="K37" s="4"/>
    </row>
    <row r="38" spans="2:22" ht="15.6" thickBot="1" x14ac:dyDescent="0.35">
      <c r="B38" s="56"/>
      <c r="C38" s="21">
        <v>1094</v>
      </c>
      <c r="D38" s="22" t="s">
        <v>37</v>
      </c>
      <c r="E38" s="22">
        <v>3360</v>
      </c>
      <c r="F38" s="15">
        <v>670</v>
      </c>
      <c r="G38" s="15">
        <v>4045</v>
      </c>
      <c r="H38" s="16">
        <v>5124</v>
      </c>
      <c r="I38" s="30"/>
      <c r="J38" s="4"/>
      <c r="K38" s="4"/>
    </row>
    <row r="39" spans="2:22" ht="16.2" thickTop="1" thickBot="1" x14ac:dyDescent="0.35">
      <c r="B39" s="54" t="s">
        <v>38</v>
      </c>
      <c r="C39" s="13">
        <v>1112</v>
      </c>
      <c r="D39" s="14" t="s">
        <v>36</v>
      </c>
      <c r="E39" s="14">
        <v>2765</v>
      </c>
      <c r="F39" s="21">
        <v>670</v>
      </c>
      <c r="G39" s="21">
        <v>3440</v>
      </c>
      <c r="H39" s="16">
        <v>4547</v>
      </c>
      <c r="I39" s="4"/>
      <c r="J39" s="4"/>
      <c r="K39" s="4"/>
    </row>
    <row r="40" spans="2:22" ht="15.6" thickBot="1" x14ac:dyDescent="0.35">
      <c r="B40" s="55"/>
      <c r="C40" s="17">
        <v>1112</v>
      </c>
      <c r="D40" s="31"/>
      <c r="E40" s="18">
        <v>2795</v>
      </c>
      <c r="F40" s="17">
        <v>670</v>
      </c>
      <c r="G40" s="17">
        <v>3470</v>
      </c>
      <c r="H40" s="20">
        <v>4577</v>
      </c>
      <c r="I40" s="4"/>
      <c r="J40" s="4"/>
      <c r="K40" s="4"/>
      <c r="T40" s="9" t="s">
        <v>78</v>
      </c>
    </row>
    <row r="41" spans="2:22" ht="15.6" thickBot="1" x14ac:dyDescent="0.35">
      <c r="B41" s="55"/>
      <c r="C41" s="21">
        <v>1112</v>
      </c>
      <c r="D41" s="22" t="s">
        <v>37</v>
      </c>
      <c r="E41" s="22">
        <v>3365</v>
      </c>
      <c r="F41" s="21">
        <v>670</v>
      </c>
      <c r="G41" s="21">
        <v>4040</v>
      </c>
      <c r="H41" s="16">
        <v>5147</v>
      </c>
      <c r="I41" s="4"/>
      <c r="J41" s="4"/>
      <c r="K41" s="4"/>
      <c r="U41" s="2" t="s">
        <v>79</v>
      </c>
      <c r="V41" s="2" t="s">
        <v>80</v>
      </c>
    </row>
    <row r="42" spans="2:22" ht="15.6" thickBot="1" x14ac:dyDescent="0.35">
      <c r="B42" s="55"/>
      <c r="C42" s="23">
        <v>1112</v>
      </c>
      <c r="D42" s="24" t="s">
        <v>37</v>
      </c>
      <c r="E42" s="24">
        <v>3395</v>
      </c>
      <c r="F42" s="23">
        <v>670</v>
      </c>
      <c r="G42" s="23">
        <v>4070</v>
      </c>
      <c r="H42" s="16">
        <v>5177</v>
      </c>
      <c r="I42" s="4"/>
      <c r="J42" s="4"/>
      <c r="K42" s="4"/>
      <c r="T42" s="2" t="s">
        <v>81</v>
      </c>
      <c r="U42" s="35" t="s">
        <v>68</v>
      </c>
      <c r="V42" s="2" t="s">
        <v>82</v>
      </c>
    </row>
    <row r="43" spans="2:22" ht="15.6" thickBot="1" x14ac:dyDescent="0.35">
      <c r="B43" s="55"/>
      <c r="C43" s="21">
        <v>1112</v>
      </c>
      <c r="D43" s="22" t="s">
        <v>39</v>
      </c>
      <c r="E43" s="22">
        <v>3815</v>
      </c>
      <c r="F43" s="21">
        <v>670</v>
      </c>
      <c r="G43" s="21">
        <v>4490</v>
      </c>
      <c r="H43" s="16">
        <v>5597</v>
      </c>
      <c r="I43" s="4"/>
      <c r="J43" s="4"/>
      <c r="K43" s="4"/>
      <c r="T43" s="2" t="s">
        <v>83</v>
      </c>
      <c r="U43" s="2">
        <v>62</v>
      </c>
      <c r="V43" s="2" t="s">
        <v>84</v>
      </c>
    </row>
    <row r="44" spans="2:22" ht="15.6" thickBot="1" x14ac:dyDescent="0.35">
      <c r="B44" s="55"/>
      <c r="C44" s="17">
        <v>1112</v>
      </c>
      <c r="D44" s="31"/>
      <c r="E44" s="18">
        <v>3845</v>
      </c>
      <c r="F44" s="17">
        <v>670</v>
      </c>
      <c r="G44" s="17">
        <v>4520</v>
      </c>
      <c r="H44" s="20">
        <v>5627</v>
      </c>
      <c r="I44" s="4"/>
      <c r="J44" s="4"/>
      <c r="K44" s="4"/>
      <c r="T44" s="36" t="s">
        <v>85</v>
      </c>
      <c r="U44" s="36" t="e">
        <f>U42+U43</f>
        <v>#VALUE!</v>
      </c>
      <c r="V44" s="36" t="s">
        <v>86</v>
      </c>
    </row>
    <row r="45" spans="2:22" ht="15.6" thickBot="1" x14ac:dyDescent="0.35">
      <c r="B45" s="55"/>
      <c r="C45" s="17">
        <v>1112</v>
      </c>
      <c r="D45" s="31"/>
      <c r="E45" s="18">
        <v>4175</v>
      </c>
      <c r="F45" s="17">
        <v>670</v>
      </c>
      <c r="G45" s="17">
        <v>4850</v>
      </c>
      <c r="H45" s="20">
        <v>5957</v>
      </c>
      <c r="I45" s="4"/>
      <c r="J45" s="4"/>
      <c r="K45" s="4"/>
    </row>
    <row r="46" spans="2:22" ht="15.6" thickBot="1" x14ac:dyDescent="0.35">
      <c r="B46" s="55"/>
      <c r="C46" s="17">
        <v>1112</v>
      </c>
      <c r="D46" s="31"/>
      <c r="E46" s="18">
        <v>4260</v>
      </c>
      <c r="F46" s="17">
        <v>670</v>
      </c>
      <c r="G46" s="17">
        <v>4935</v>
      </c>
      <c r="H46" s="20">
        <v>6042</v>
      </c>
      <c r="I46" s="4"/>
      <c r="J46" s="4"/>
      <c r="K46" s="4"/>
    </row>
    <row r="47" spans="2:22" x14ac:dyDescent="0.3">
      <c r="B47" s="57"/>
      <c r="C47" s="26">
        <v>1112</v>
      </c>
      <c r="D47" s="27" t="s">
        <v>40</v>
      </c>
      <c r="E47" s="27">
        <v>4475</v>
      </c>
      <c r="F47" s="26">
        <v>670</v>
      </c>
      <c r="G47" s="26">
        <v>5150</v>
      </c>
      <c r="H47" s="28">
        <v>6257</v>
      </c>
      <c r="I47" s="4"/>
      <c r="J47" s="4"/>
      <c r="K47" s="4"/>
    </row>
    <row r="48" spans="2:22" x14ac:dyDescent="0.3">
      <c r="B48" s="4"/>
      <c r="C48" s="4"/>
      <c r="D48" s="4"/>
      <c r="E48" s="4"/>
      <c r="F48" s="4"/>
      <c r="G48" s="4"/>
      <c r="H48" s="4"/>
      <c r="I48" s="4"/>
      <c r="J48" s="4"/>
      <c r="K48" s="4"/>
    </row>
  </sheetData>
  <mergeCells count="10">
    <mergeCell ref="B32:B38"/>
    <mergeCell ref="B39:B47"/>
    <mergeCell ref="B29:H29"/>
    <mergeCell ref="J29:K29"/>
    <mergeCell ref="B30:B31"/>
    <mergeCell ref="C30:C31"/>
    <mergeCell ref="D30:E31"/>
    <mergeCell ref="F30:H30"/>
    <mergeCell ref="J30:J31"/>
    <mergeCell ref="K30:K31"/>
  </mergeCells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755C-26F3-42FE-9AF5-111075832966}">
  <sheetPr>
    <tabColor theme="0" tint="-0.499984740745262"/>
  </sheetPr>
  <dimension ref="A3:H15"/>
  <sheetViews>
    <sheetView zoomScale="85" zoomScaleNormal="85" workbookViewId="0">
      <selection activeCell="B3" sqref="B3:H15"/>
    </sheetView>
  </sheetViews>
  <sheetFormatPr defaultColWidth="9" defaultRowHeight="15" x14ac:dyDescent="0.2"/>
  <cols>
    <col min="1" max="3" width="9" style="1"/>
    <col min="4" max="4" width="29.21875" style="1" bestFit="1" customWidth="1"/>
    <col min="5" max="5" width="16.33203125" style="1" bestFit="1" customWidth="1"/>
    <col min="6" max="6" width="14" style="1" bestFit="1" customWidth="1"/>
    <col min="7" max="7" width="16.21875" style="1" bestFit="1" customWidth="1"/>
    <col min="8" max="8" width="30.21875" style="1" bestFit="1" customWidth="1"/>
    <col min="9" max="16384" width="9" style="1"/>
  </cols>
  <sheetData>
    <row r="3" spans="1:8" x14ac:dyDescent="0.3">
      <c r="A3" s="1" t="s">
        <v>99</v>
      </c>
      <c r="B3" s="1" t="s">
        <v>100</v>
      </c>
      <c r="C3" s="4"/>
      <c r="D3" s="33" t="s">
        <v>57</v>
      </c>
      <c r="E3" s="33" t="s">
        <v>56</v>
      </c>
      <c r="F3" s="33" t="s">
        <v>53</v>
      </c>
      <c r="G3" s="33" t="s">
        <v>54</v>
      </c>
      <c r="H3" s="33" t="s">
        <v>55</v>
      </c>
    </row>
    <row r="4" spans="1:8" x14ac:dyDescent="0.3">
      <c r="A4" s="1" t="s">
        <v>101</v>
      </c>
      <c r="C4" s="74" t="s">
        <v>47</v>
      </c>
      <c r="D4" s="33">
        <v>940</v>
      </c>
      <c r="E4" s="33">
        <v>521.20000000000005</v>
      </c>
      <c r="F4" s="33">
        <v>700</v>
      </c>
      <c r="G4" s="33">
        <f>F4/2</f>
        <v>350</v>
      </c>
      <c r="H4" s="33">
        <f>D4-E4-G4</f>
        <v>68.799999999999955</v>
      </c>
    </row>
    <row r="5" spans="1:8" x14ac:dyDescent="0.3">
      <c r="A5" s="1" t="s">
        <v>102</v>
      </c>
      <c r="B5" s="1">
        <v>1</v>
      </c>
      <c r="C5" s="74"/>
      <c r="D5" s="33">
        <v>980</v>
      </c>
      <c r="E5" s="33">
        <v>561.20000000000005</v>
      </c>
      <c r="F5" s="33">
        <v>700</v>
      </c>
      <c r="G5" s="33">
        <f t="shared" ref="G5:G15" si="0">F5/2</f>
        <v>350</v>
      </c>
      <c r="H5" s="33">
        <f t="shared" ref="H5:H14" si="1">D5-E5-G5</f>
        <v>68.799999999999955</v>
      </c>
    </row>
    <row r="6" spans="1:8" x14ac:dyDescent="0.3">
      <c r="A6" s="1" t="s">
        <v>103</v>
      </c>
      <c r="B6" s="1">
        <v>2</v>
      </c>
      <c r="C6" s="74"/>
      <c r="D6" s="33">
        <v>1020</v>
      </c>
      <c r="E6" s="33">
        <v>601.20000000000005</v>
      </c>
      <c r="F6" s="33">
        <v>700</v>
      </c>
      <c r="G6" s="33">
        <f t="shared" si="0"/>
        <v>350</v>
      </c>
      <c r="H6" s="33">
        <f t="shared" si="1"/>
        <v>68.799999999999955</v>
      </c>
    </row>
    <row r="7" spans="1:8" x14ac:dyDescent="0.3">
      <c r="A7" s="1" t="s">
        <v>104</v>
      </c>
      <c r="B7" s="1">
        <v>3</v>
      </c>
      <c r="C7" s="74"/>
      <c r="D7" s="33">
        <v>1060</v>
      </c>
      <c r="E7" s="33">
        <v>641.20000000000005</v>
      </c>
      <c r="F7" s="33">
        <v>700</v>
      </c>
      <c r="G7" s="33">
        <f t="shared" si="0"/>
        <v>350</v>
      </c>
      <c r="H7" s="33">
        <f t="shared" si="1"/>
        <v>68.799999999999955</v>
      </c>
    </row>
    <row r="8" spans="1:8" x14ac:dyDescent="0.3">
      <c r="A8" s="1" t="s">
        <v>105</v>
      </c>
      <c r="B8" s="1">
        <v>4</v>
      </c>
      <c r="C8" s="74"/>
      <c r="D8" s="33">
        <v>1100</v>
      </c>
      <c r="E8" s="33">
        <v>681.2</v>
      </c>
      <c r="F8" s="33">
        <v>700</v>
      </c>
      <c r="G8" s="33">
        <f t="shared" si="0"/>
        <v>350</v>
      </c>
      <c r="H8" s="33">
        <f t="shared" si="1"/>
        <v>68.799999999999955</v>
      </c>
    </row>
    <row r="9" spans="1:8" x14ac:dyDescent="0.3">
      <c r="A9" s="1" t="s">
        <v>106</v>
      </c>
      <c r="B9" s="1">
        <v>5</v>
      </c>
      <c r="C9" s="74"/>
      <c r="D9" s="33">
        <v>1140</v>
      </c>
      <c r="E9" s="33">
        <v>721.2</v>
      </c>
      <c r="F9" s="33">
        <v>700</v>
      </c>
      <c r="G9" s="33">
        <f t="shared" si="0"/>
        <v>350</v>
      </c>
      <c r="H9" s="33">
        <f t="shared" si="1"/>
        <v>68.799999999999955</v>
      </c>
    </row>
    <row r="10" spans="1:8" x14ac:dyDescent="0.3">
      <c r="A10" s="1" t="s">
        <v>101</v>
      </c>
      <c r="C10" s="74" t="s">
        <v>48</v>
      </c>
      <c r="D10" s="33">
        <v>1063.5</v>
      </c>
      <c r="E10" s="33">
        <v>569.70000000000005</v>
      </c>
      <c r="F10" s="33">
        <v>850</v>
      </c>
      <c r="G10" s="33">
        <f t="shared" si="0"/>
        <v>425</v>
      </c>
      <c r="H10" s="33">
        <f>D10-E10-G10</f>
        <v>68.799999999999955</v>
      </c>
    </row>
    <row r="11" spans="1:8" x14ac:dyDescent="0.3">
      <c r="A11" s="1" t="s">
        <v>102</v>
      </c>
      <c r="B11" s="1">
        <v>1</v>
      </c>
      <c r="C11" s="74"/>
      <c r="D11" s="33">
        <f>D10+40</f>
        <v>1103.5</v>
      </c>
      <c r="E11" s="33">
        <f>E10+40</f>
        <v>609.70000000000005</v>
      </c>
      <c r="F11" s="33">
        <v>850</v>
      </c>
      <c r="G11" s="33">
        <f t="shared" si="0"/>
        <v>425</v>
      </c>
      <c r="H11" s="33">
        <f t="shared" si="1"/>
        <v>68.799999999999955</v>
      </c>
    </row>
    <row r="12" spans="1:8" x14ac:dyDescent="0.3">
      <c r="A12" s="1" t="s">
        <v>103</v>
      </c>
      <c r="B12" s="1">
        <v>2</v>
      </c>
      <c r="C12" s="74"/>
      <c r="D12" s="33">
        <f t="shared" ref="D12:E15" si="2">D11+40</f>
        <v>1143.5</v>
      </c>
      <c r="E12" s="33">
        <f t="shared" si="2"/>
        <v>649.70000000000005</v>
      </c>
      <c r="F12" s="33">
        <v>850</v>
      </c>
      <c r="G12" s="33">
        <f t="shared" si="0"/>
        <v>425</v>
      </c>
      <c r="H12" s="33">
        <f t="shared" si="1"/>
        <v>68.799999999999955</v>
      </c>
    </row>
    <row r="13" spans="1:8" x14ac:dyDescent="0.3">
      <c r="A13" s="1" t="s">
        <v>104</v>
      </c>
      <c r="B13" s="1">
        <v>3</v>
      </c>
      <c r="C13" s="74"/>
      <c r="D13" s="33">
        <f t="shared" si="2"/>
        <v>1183.5</v>
      </c>
      <c r="E13" s="33">
        <f t="shared" si="2"/>
        <v>689.7</v>
      </c>
      <c r="F13" s="33">
        <v>850</v>
      </c>
      <c r="G13" s="33">
        <f t="shared" si="0"/>
        <v>425</v>
      </c>
      <c r="H13" s="33">
        <f t="shared" si="1"/>
        <v>68.799999999999955</v>
      </c>
    </row>
    <row r="14" spans="1:8" x14ac:dyDescent="0.3">
      <c r="A14" s="1" t="s">
        <v>105</v>
      </c>
      <c r="B14" s="1">
        <v>4</v>
      </c>
      <c r="C14" s="74"/>
      <c r="D14" s="33">
        <f t="shared" si="2"/>
        <v>1223.5</v>
      </c>
      <c r="E14" s="33">
        <f t="shared" si="2"/>
        <v>729.7</v>
      </c>
      <c r="F14" s="33">
        <v>850</v>
      </c>
      <c r="G14" s="33">
        <f t="shared" si="0"/>
        <v>425</v>
      </c>
      <c r="H14" s="33">
        <f t="shared" si="1"/>
        <v>68.799999999999955</v>
      </c>
    </row>
    <row r="15" spans="1:8" x14ac:dyDescent="0.3">
      <c r="A15" s="1" t="s">
        <v>106</v>
      </c>
      <c r="B15" s="1">
        <v>5</v>
      </c>
      <c r="C15" s="74"/>
      <c r="D15" s="33">
        <f>D14+40</f>
        <v>1263.5</v>
      </c>
      <c r="E15" s="33">
        <f t="shared" si="2"/>
        <v>769.7</v>
      </c>
      <c r="F15" s="33">
        <v>850</v>
      </c>
      <c r="G15" s="33">
        <f t="shared" si="0"/>
        <v>425</v>
      </c>
      <c r="H15" s="33">
        <f>D15-E15-G15</f>
        <v>68.799999999999955</v>
      </c>
    </row>
  </sheetData>
  <mergeCells count="2">
    <mergeCell ref="C4:C9"/>
    <mergeCell ref="C10:C15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Parameter_Input (Plural)_r1</vt:lpstr>
      <vt:lpstr>0627</vt:lpstr>
      <vt:lpstr>Parameter_Input</vt:lpstr>
      <vt:lpstr>LAT</vt:lpstr>
      <vt:lpstr>LNG</vt:lpstr>
      <vt:lpstr>LAT(ISZ BRKT)</vt:lpstr>
      <vt:lpstr>LNG(ISZ BRKT)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Keisuke Saeki ISZJ</dc:creator>
  <cp:lastModifiedBy>Filipe Paiva</cp:lastModifiedBy>
  <dcterms:created xsi:type="dcterms:W3CDTF">2025-02-14T04:53:39Z</dcterms:created>
  <dcterms:modified xsi:type="dcterms:W3CDTF">2025-10-14T10:27:54Z</dcterms:modified>
</cp:coreProperties>
</file>