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te-degree\eye-tracker\RSL\V2\"/>
    </mc:Choice>
  </mc:AlternateContent>
  <xr:revisionPtr revIDLastSave="0" documentId="13_ncr:1_{2480458C-01BE-4CB0-81AF-AD33ED712096}" xr6:coauthVersionLast="45" xr6:coauthVersionMax="45" xr10:uidLastSave="{00000000-0000-0000-0000-000000000000}"/>
  <bookViews>
    <workbookView xWindow="-120" yWindow="-120" windowWidth="20730" windowHeight="11160" activeTab="3" xr2:uid="{0991FC57-4134-474E-BAFD-051C7DED0299}"/>
  </bookViews>
  <sheets>
    <sheet name="Graficos" sheetId="1" r:id="rId1"/>
    <sheet name="Segunda CIE" sheetId="2" r:id="rId2"/>
    <sheet name="Criterios de qualidade-OLD" sheetId="10" r:id="rId3"/>
    <sheet name="Criterios de qualidade - NEW" sheetId="4" r:id="rId4"/>
    <sheet name="Referencia" sheetId="8" r:id="rId5"/>
    <sheet name="Planilha5" sheetId="7" r:id="rId6"/>
    <sheet name="Planilha1" sheetId="11" r:id="rId7"/>
    <sheet name="Planilha2" sheetId="9" r:id="rId8"/>
  </sheets>
  <definedNames>
    <definedName name="_xlnm._FilterDatabase" localSheetId="3" hidden="1">'Criterios de qualidade - NEW'!$D$1:$W$1</definedName>
    <definedName name="_xlnm._FilterDatabase" localSheetId="2" hidden="1">'Criterios de qualidade-OLD'!$D$1:$W$1</definedName>
    <definedName name="_xlnm._FilterDatabase" localSheetId="0" hidden="1">Graficos!$A$1:$B$1</definedName>
    <definedName name="_xlnm._FilterDatabase" localSheetId="6" hidden="1">Planilha1!$A$1:$B$1</definedName>
    <definedName name="_xlnm._FilterDatabase" localSheetId="1" hidden="1">'Segunda CIE'!$A$1:$K$30</definedName>
    <definedName name="_Ref32737256" localSheetId="4">Referencia!$C$13</definedName>
    <definedName name="_Ref32737270" localSheetId="4">Referencia!$C$14</definedName>
    <definedName name="_Ref32738367" localSheetId="4">Referencia!$C$17</definedName>
    <definedName name="_Ref32738403" localSheetId="4">Referencia!$C$19</definedName>
    <definedName name="_Ref32738470" localSheetId="4">Referencia!$C$45</definedName>
    <definedName name="_Ref32738613" localSheetId="4">Referencia!$C$46</definedName>
    <definedName name="_Ref32742498" localSheetId="4">Referencia!$C$15</definedName>
    <definedName name="_Ref32760874" localSheetId="4">Referencia!$C$22</definedName>
    <definedName name="_Ref32760885" localSheetId="4">Referencia!$C$23</definedName>
    <definedName name="_Ref32771464" localSheetId="4">Referencia!$C$48</definedName>
    <definedName name="_Ref32779180" localSheetId="4">Referencia!$C$25</definedName>
    <definedName name="_Ref33043846" localSheetId="4">Referencia!$C$58</definedName>
    <definedName name="_Ref33043857" localSheetId="4">Referencia!$C$57</definedName>
    <definedName name="_Ref33043914" localSheetId="4">Referencia!$C$56</definedName>
    <definedName name="_Ref33044093" localSheetId="4">Referencia!$C$55</definedName>
    <definedName name="_Ref33044174" localSheetId="4">Referencia!$C$54</definedName>
    <definedName name="_Ref33044363" localSheetId="4">Referencia!$C$53</definedName>
    <definedName name="_Ref33044377" localSheetId="4">Referencia!$C$52</definedName>
    <definedName name="_Ref33044397" localSheetId="4">Referencia!$C$51</definedName>
    <definedName name="_Ref33044440" localSheetId="4">Referencia!$C$50</definedName>
    <definedName name="_Ref33046534" localSheetId="4">Referencia!$C$44</definedName>
    <definedName name="_Ref33046639" localSheetId="4">Referencia!$C$43</definedName>
    <definedName name="_Ref33046697" localSheetId="4">Referencia!$C$42</definedName>
    <definedName name="_Ref8459901" localSheetId="4">Referencia!$C$1</definedName>
    <definedName name="_Ref8461158" localSheetId="4">Referencia!$C$2</definedName>
    <definedName name="_Ref8462856" localSheetId="4">Referencia!$C$3</definedName>
    <definedName name="_Ref8462919" localSheetId="4">Referencia!$C$4</definedName>
    <definedName name="_Ref8463148" localSheetId="4">Referencia!$C$5</definedName>
    <definedName name="_Ref8463339" localSheetId="4">Referencia!$C$6</definedName>
    <definedName name="_Ref8463438" localSheetId="4">Referencia!$C$7</definedName>
    <definedName name="_Ref8463489" localSheetId="4">Referencia!$C$8</definedName>
    <definedName name="_Ref8463588" localSheetId="4">Referencia!$C$9</definedName>
    <definedName name="_Ref8463590" localSheetId="4">Referencia!$C$10</definedName>
    <definedName name="_Ref8463739" localSheetId="4">Referencia!$C$11</definedName>
    <definedName name="_Ref8463850" localSheetId="4">Referencia!$C$12</definedName>
    <definedName name="_Ref8464805" localSheetId="4">Referencia!$C$16</definedName>
    <definedName name="_Ref8465748" localSheetId="4">Referencia!$C$47</definedName>
    <definedName name="_Ref8465944" localSheetId="4">Referencia!$C$18</definedName>
    <definedName name="_Ref8466112" localSheetId="4">Referencia!$C$20</definedName>
    <definedName name="_Ref8466149" localSheetId="4">Referencia!$C$21</definedName>
    <definedName name="_Ref8497655" localSheetId="4">Referencia!$C$26</definedName>
    <definedName name="_Ref8497667" localSheetId="4">Referencia!$C$27</definedName>
    <definedName name="_Ref8497893" localSheetId="4">Referencia!$C$28</definedName>
    <definedName name="_Ref8497919" localSheetId="4">Referencia!$C$29</definedName>
    <definedName name="_Ref8497926" localSheetId="4">Referencia!$C$30</definedName>
    <definedName name="_Ref8497929" localSheetId="4">Referencia!$C$31</definedName>
    <definedName name="_Ref8497943" localSheetId="4">Referencia!$C$32</definedName>
    <definedName name="_Ref8497951" localSheetId="4">Referencia!$C$33</definedName>
    <definedName name="_Ref8497955" localSheetId="4">Referencia!$C$34</definedName>
    <definedName name="_Ref8497960" localSheetId="4">Referencia!$C$35</definedName>
    <definedName name="_Ref8497964" localSheetId="4">Referencia!$C$36</definedName>
    <definedName name="_Ref8497973" localSheetId="4">Referencia!$C$37</definedName>
    <definedName name="_Ref8497983" localSheetId="4">Referencia!$C$38</definedName>
    <definedName name="_Ref8497988" localSheetId="4">Referencia!$C$39</definedName>
    <definedName name="_Ref8497993" localSheetId="4">Referencia!$C$40</definedName>
    <definedName name="_Ref8497997" localSheetId="4">Referencia!$C$41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4" l="1"/>
  <c r="O25" i="4" s="1"/>
  <c r="N2" i="4"/>
  <c r="O2" i="4" s="1"/>
  <c r="N3" i="4" l="1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R23" i="10"/>
  <c r="R22" i="10"/>
  <c r="R21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R4" i="10"/>
  <c r="R3" i="10"/>
  <c r="R2" i="10"/>
  <c r="M24" i="7" l="1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A26" i="1" l="1"/>
  <c r="C24" i="1" l="1"/>
  <c r="B24" i="1"/>
</calcChain>
</file>

<file path=xl/sharedStrings.xml><?xml version="1.0" encoding="utf-8"?>
<sst xmlns="http://schemas.openxmlformats.org/spreadsheetml/2006/main" count="646" uniqueCount="206">
  <si>
    <t>ACM Digital Library</t>
  </si>
  <si>
    <t>Engineering Village</t>
  </si>
  <si>
    <t>Scopus</t>
  </si>
  <si>
    <t>Springer Link</t>
  </si>
  <si>
    <t xml:space="preserve">Web of Science </t>
  </si>
  <si>
    <t xml:space="preserve">Science Direct </t>
  </si>
  <si>
    <t>IEEE</t>
  </si>
  <si>
    <t xml:space="preserve">Digital libraries </t>
  </si>
  <si>
    <t xml:space="preserve">Qty studies </t>
  </si>
  <si>
    <t>Eye-tracking the factors of process model comprehension tasks</t>
  </si>
  <si>
    <t>Petrusel, Razvan and Mendling, Jan</t>
  </si>
  <si>
    <t>Accepted</t>
  </si>
  <si>
    <t>Unclassified</t>
  </si>
  <si>
    <t>Low</t>
  </si>
  <si>
    <t>Investigating the Process of Process Modeling with Eye Movement Analysis</t>
  </si>
  <si>
    <t>Pinggera, Jakob ; Furtner, Marco ; Martini, Markus ; Sachse, Pierre ; Reiter, Katharina ; Zugal, Stefan ; Weber, Barbara</t>
  </si>
  <si>
    <t>Investigating the Process of Process Modeling: Towards an in-Depth Understanding of How Process Models Are Created</t>
  </si>
  <si>
    <t>Weber, Barbara</t>
  </si>
  <si>
    <t>Evaluating a graphical notation for modeling collaborative learning activities: A family of experiments</t>
  </si>
  <si>
    <t>Ana I. Molina and Miguel A. Redondo and Manuel Ortega and Carmen Lacave</t>
  </si>
  <si>
    <t>Measuring cognitive load during process model creation</t>
  </si>
  <si>
    <t>Weber, B. and Neurauter, M. and Pinggera, J. and Zugal, S. and Furtner, M. and Martini, M. and Sachse, P.</t>
  </si>
  <si>
    <t>Task-specific visual cues for improving process model understanding</t>
  </si>
  <si>
    <t>Razvan Petrusel and Jan Mendling and Hajo A. Reijers</t>
  </si>
  <si>
    <t>How visual cognition influences process model comprehension</t>
  </si>
  <si>
    <t>Eye tracking experiments on process model comprehension: Lessons learned</t>
  </si>
  <si>
    <t>Zimoch, Michael and Pryss, Rudiger and Schobel, Johannes and Reichert, Manfred</t>
  </si>
  <si>
    <t>Eye tracking meets the process of process modeling: A visual analytic approach</t>
  </si>
  <si>
    <t>Burattin, Andrea and Kaiser, Michael and Neurauter, Manuel and Weber, Barbara</t>
  </si>
  <si>
    <t>Cognitive insights into business process model comprehension: Preliminary results for experienced and inexperienced individuals</t>
  </si>
  <si>
    <t>Zimoch, Michael and Pryss, Rudiger and Probst, Thomas and Schlee, Winfried and Reichert, Manfred</t>
  </si>
  <si>
    <t>Measuring and explaining cognitive load during design activities: A fine-grained approach</t>
  </si>
  <si>
    <t>Weber, B. and Neurauter, M. and Burattin, A. and Pinggera, J. and Davis, C.</t>
  </si>
  <si>
    <t>The Business Process Model Quality Metrics</t>
  </si>
  <si>
    <t>Pavlicek, Josef ; Hronza, Radek ; Pavlickova, Petra ; Jelinkova, Klara</t>
  </si>
  <si>
    <t>Utilizing the Capabilities Offered by Eye-Tracking to Foster Novices Comprehension of Business Process Models</t>
  </si>
  <si>
    <t>Zimoch, Michael and Pryss, Rudiger and Layher, Georg and Neumann, Heiko and Probst, Thomas and Schlee, Winfried and Reichert, Manfred</t>
  </si>
  <si>
    <t>Real-time business process model tailoring: The effect of domain knowledge on reading strategy</t>
  </si>
  <si>
    <t>Vermeulen, Sven</t>
  </si>
  <si>
    <t>Business Process and Rule Integration Approaches - An Empirical Analysis</t>
  </si>
  <si>
    <t>Chen, Tianwa ; Wang, Wei ; Indulska, Marta ; Sadiq, Shazia</t>
  </si>
  <si>
    <t>Using Insights from Cognitive Neuroscience to Investigate the Effects ofEvent-Driven Process Chains on Process Model Comprehension</t>
  </si>
  <si>
    <t>Zimoch, Michael and Mohring, Tim and Pryss, Ruediger and Probst, Thomasand Schlee, Winfried and Reichert, Manfred</t>
  </si>
  <si>
    <t>Comprehension of business process models: Insight into cognitive strategies via eye tracking</t>
  </si>
  <si>
    <t>Miles Tallon and Michael Winter and RÃ¼diger Pryss and Katrin Rakoczy and Manfred Reichert and Mark W. Greenlee and Ulrich Frick</t>
  </si>
  <si>
    <t>Evaluating the Understandability of Hybrid Process Model Representations Using Eye Tracking: First Insights</t>
  </si>
  <si>
    <t>Abbad Andaloussi, Amine and Slaats, Tijs and Burattin, Andrea and Hildebrandt, Thomas T. and Weber, Barbara</t>
  </si>
  <si>
    <t>Understanding Process Models Using the Eye-Tracking: A Systematic Mapping</t>
  </si>
  <si>
    <t>Brito, Vinicius and Duarte, Rafael and Lopes, Charlie Silva and da Silveira, Denis Silva</t>
  </si>
  <si>
    <t>Exploring the Understandability of a Hybrid Process Design Artifact Based on DCR Graphs</t>
  </si>
  <si>
    <t>Abbad Andaloussi, Amine and Burattin, Andrea and Slaats, Tijs and Petersen, Anette Chelina Moller and Hildebrandt, Thomas T. and Weber, Barbara</t>
  </si>
  <si>
    <t>The effect of rule linking on business process model understanding</t>
  </si>
  <si>
    <t>Wang, Wei</t>
  </si>
  <si>
    <t>An Empirical Review of the Connection Between Model Viewer Characteristics and the Comprehension of Conceptual Process Models</t>
  </si>
  <si>
    <t>Mendling, Jan ; Recker, Jan ; Reijers, Hajo A. ; Leopold, Henrik</t>
  </si>
  <si>
    <t>Attentional Characteristics of Anomaly Detection in Conceptual Modeling</t>
  </si>
  <si>
    <t>Boutin, Karl-David ; LÃ©ger, Pierre-Majorique ; Davis, Christopher J. ; Hevner, Alan R. ; LabontÃ©-LeMoyne, Ã‰lise</t>
  </si>
  <si>
    <t>Advanced Statistical Methods for Eye Movement Analysis and Modelling: AÂ Gentle Introduction</t>
  </si>
  <si>
    <t>Boccignone, Giuseppe</t>
  </si>
  <si>
    <t>USING EYE TRACKING TO EXPOSE COGNITIVE PROCESSES IN UNDERSTANDINGCONCEPTUAL MODELS</t>
  </si>
  <si>
    <t>Bera, Palash and Soffer, Pnina and Parsons, Jeffrey</t>
  </si>
  <si>
    <t>Comprehension of business process models: Insight into cognitivestrategies via eye tracking</t>
  </si>
  <si>
    <t>Tallon, Miles and Winter, Michael and Pryss, Ruediger and Rakoczy,Katrin and Reichert, Manfred and Greenlee, Mark W. and Frick, Ulrich</t>
  </si>
  <si>
    <t>Learning process modeling phases from modeling interactions and eyetracking data</t>
  </si>
  <si>
    <t>Burattin, Andrea and Kaiser, Michael and Neurauter, Manuel and Weber,Barbara</t>
  </si>
  <si>
    <t>Titulo</t>
  </si>
  <si>
    <t>Autor</t>
  </si>
  <si>
    <t>Anor</t>
  </si>
  <si>
    <t>Nossa autoria</t>
  </si>
  <si>
    <t>Status</t>
  </si>
  <si>
    <t>Motivo</t>
  </si>
  <si>
    <t>REJEITADO</t>
  </si>
  <si>
    <t>ACEITO</t>
  </si>
  <si>
    <t>Duplicado</t>
  </si>
  <si>
    <t>10.1109/EDOC.2014.32</t>
  </si>
  <si>
    <t>Sem acesso</t>
  </si>
  <si>
    <t xml:space="preserve">Initial selection </t>
  </si>
  <si>
    <t>Final selection</t>
  </si>
  <si>
    <t>Duplicated</t>
  </si>
  <si>
    <t>Total</t>
  </si>
  <si>
    <t>Rejected</t>
  </si>
  <si>
    <t xml:space="preserve">GCQ1 </t>
  </si>
  <si>
    <t xml:space="preserve">GCQ2 </t>
  </si>
  <si>
    <t xml:space="preserve">GCQ3 </t>
  </si>
  <si>
    <t xml:space="preserve">GCQ4 </t>
  </si>
  <si>
    <t xml:space="preserve">GCQ5 </t>
  </si>
  <si>
    <t xml:space="preserve">GCQ6 </t>
  </si>
  <si>
    <t xml:space="preserve">EQC1 </t>
  </si>
  <si>
    <t xml:space="preserve">EQC2 </t>
  </si>
  <si>
    <t xml:space="preserve">EQC3 </t>
  </si>
  <si>
    <t xml:space="preserve">EQC4 </t>
  </si>
  <si>
    <t>QC3</t>
  </si>
  <si>
    <t>CQ4</t>
  </si>
  <si>
    <t>Não fala de process models</t>
  </si>
  <si>
    <t>Ref</t>
  </si>
  <si>
    <t>QC1</t>
  </si>
  <si>
    <t>QC1 score</t>
  </si>
  <si>
    <t>Qty ref</t>
  </si>
  <si>
    <t>Year</t>
  </si>
  <si>
    <t>High</t>
  </si>
  <si>
    <t>Medium</t>
  </si>
  <si>
    <t>Coluna1</t>
  </si>
  <si>
    <t>Coluna2</t>
  </si>
  <si>
    <t>USING EYE TRACKING TO EXPOSE COGNITIVE PROCESSES IN UNDERSTANDING CONCEPTUAL MODELS</t>
  </si>
  <si>
    <t>Coluna3</t>
  </si>
  <si>
    <t>Alotaibi, Y.; Liu, F.: Survey of business process management: challenges and solutions. Enterprise Information Systems, 11(8), 1119-1153 (2016).</t>
  </si>
  <si>
    <t>Melcher, J.; Seese, D.: Towards validating prediction systems for process understandability: Measuring process understandability. Proceedingsofthe 2008 10th SYNASC 2008. Anais.Timisoara: IEEE, (2008).</t>
  </si>
  <si>
    <t>Jiménez-ramírez, A.; Weber, B.; Barba, I.; Del Valle, C.: Generating optimized configurable business process models in scenarios subject to uncertainty. Informationand Software Technology, vol. 57, n. 1, pp. 571–594, (2015).</t>
  </si>
  <si>
    <t>Unterkalmsteiner, M.; Gorschek, T.; Islam, A.K.M.M.; Cheng, C. K.; Permadi, R. B.; Feldt, R.: Evaluation and Measurement of Software Process Improvement: A Systematic Literature Review, IEEE Transactions on Software Engineering, vol. 38, p. 398-424 (2011).</t>
  </si>
  <si>
    <t>Gibson, D.L.; Goldenson, D.R.; Kost, K.: Performance results of CMMI-based process improvement. Carnegie-Mellon Univ Pittsburgh Pa Software Engineering Inst (2006).</t>
  </si>
  <si>
    <t>Mohd, N.; Ahmad, R.; Hassan, N.: Resistance factors in the implementation of software process improvement project. Journal of Computer Science, pp. 211-219 (2008).</t>
  </si>
  <si>
    <t>Hani, S. U.: Impact of process improvement on software development predictions, for measuring software development project's performance benefits, In: Proceedings of the 7th International Conference on Frontiers of Information Technology, p 54, (2009).</t>
  </si>
  <si>
    <t>Mendoza, V.; Silveira, D. S.; Albuquerque, M. L.; Araújo, J.: Verifying BPMN Understandability with Novice Business, 33rd Symposium on Applied Computing - ACM/SIGAPP, Pau – France, ACM, pp. 94-101 (2018).</t>
  </si>
  <si>
    <t>Rodrigues, R. D. A.; Barros, M. D. O.; Revoredo, K.; Azevedo, L. G.; Leopold H.: An experiment on process model understandability using textual work instructions and BPMN models, In: 29th SBES, pp. 41-50, (2015).</t>
  </si>
  <si>
    <t>Figl, K., Recker, J.; Exploring cognitive style and task-specific preferences for process representations. Requirements Eng., 21(1), pp. 63–85 (2014).</t>
  </si>
  <si>
    <t>Mendling, J.; ReijersH.; Cardoso, E. J.; What Makes Process Models Understandable?, In: Business Process Management,Springer, Berlin, Heidelberg,  pp. 48–63, (2007).</t>
  </si>
  <si>
    <t>Kitchenham, Barbara A.; DYBA, Tore; JORGENSEN, Magne. Evidence-based software engineering. In: Proceedings of the 26th international conference on software engineering. IEEE Computer Society, pp. 273-281 (2004).</t>
  </si>
  <si>
    <t>Petersen, K.; Feldt, R.; Mujtaba, S.; Mattsson, M.: Systematic mapping studies in software engineering, in: EASE ’08: Proceedings of the 12th International Conference on Evaluation and Assessment in Software Engineering, vol. 8, pp. 68-77 (2008).</t>
  </si>
  <si>
    <t>Ko, R. K. L.: A computer scientist’s introductory guide to business process management (BPM), XRDS: Crossroads, The ACM Magazine for Students, vol. 15, n. 4 (2009).</t>
  </si>
  <si>
    <t>Wahl, T.; Sindre, G.: An analytical evaluation of BPMN usi¬ng a semiotic quality framework, Advanced topics in database research, vol. 5, pp. 94-105 (2006).</t>
  </si>
  <si>
    <t>Indulska, M.; ZurMuehlen, M.; Recker, J.: Measuring Method Complexity: The Case of the Busi-ness Process ModelingNotation. Technical report, BPM Center Report, n. Apr (2009).</t>
  </si>
  <si>
    <t>Laue, R.; Gadatsch, A. Measuring the understandability of business process models are we asking the right questions? In: SPRINGER. InternationalConferenceon Business Process Management, pp. 37–48 (2010).</t>
  </si>
  <si>
    <t>Mendling, J.; Strembeck, M.; Recker, J: Factors of process model comprehension—findings from a series of experiments. DecisionSupport Systems, Elsevier, vol. 53, n. 1, pp. 195–206 (2012).</t>
  </si>
  <si>
    <t>Sharafi, Z.; Shaffer, T.; Sharif B.: Eye-Tracking Metrics in Software Engineering, In: Asia-Pacific Software Engineering Conference – APSEC, pp. 96–103, (2015).</t>
  </si>
  <si>
    <t>Moody, D.; The “physics” of notations: toward a scientific basis for constructing visual notations in software engineering, In: IEEE Transactions on Software Engineering, 35(6), pp. 756–779, (2009).</t>
  </si>
  <si>
    <t>Santos, M.; Gralha, C.; Goulão, M., Araújo, J.; Moreira, A.; Cambeiro, J.: What is the Impact of Bad Layout in the Understandability of Social Goal Models?, in: 24th IEEE Requirements Engi-neering Conference - RE, Beijing – China, pp. 206-215, (2016).</t>
  </si>
  <si>
    <t>Kitchenham, B.; Charters, S.: Guidelines for performing Systematic Literature Reviews in Software Engineering, in: Technical Report EBSE 2007-001, Keele University and Durham University Joint Report, (2007).</t>
  </si>
  <si>
    <t>Budgen, D.; Turner, M.; Brereton, P.; Kitchenham, B.: Using mapping studies in software engi-neering, in: Proceedings of PPIG 2008, Lancaster University, pp. 195–204. (2008).</t>
  </si>
  <si>
    <t>Kitchenham, B.; Brereton P.; Budgen D.: Using mapping studies as the basis for further research – A participant-observercase study, Information &amp; Software Technology Volume 53, Issue 6, pp. 638-651, (2011).</t>
  </si>
  <si>
    <t>OMG BPMN2, Business Process Model and Notation (BPMN) v2.0, Object Management Group (2011).</t>
  </si>
  <si>
    <t>Da Silva, F. Q., Suassuna, M., França, A. C. C., Grubb, A. M., Gouveia, T. B., Monteiro, C. V., dos Santos, I. E.: Replication of empirical studies in software engineering research: a systematic mapping study. Empirical Software Engineering, vol. 19(3), pp. 501-557, (2014).</t>
  </si>
  <si>
    <t>Jamshidi, P., Ghafari, M., Ahmad, A., Pahl, C.: A Protocol for Systematic Literature Review on Architecture-Centric Software Evolution Research, Technical Report, Lero-TheIrish Software Engineering Research Centre, Dublin City University, Oct. 2012.</t>
  </si>
  <si>
    <t>Wang, W.: The Effect of Rule Linking on Business Process Model Understanding. In: Integrating Business Process Models and Rules. Springer, Cham. p. 42-59 (2019).</t>
  </si>
  <si>
    <t>AbbadAndaloussi, A.; Slaats, T.; Burattin, A.; Hildebrandt, T.: Evaluating the Understandability of Hybrid Process Model Representations Using Eye Tracking: First Insights. In: International Conference on Business Process Management, Springer, Cham, pp. 475-481 (2019).</t>
  </si>
  <si>
    <t>Boutin, K.; Léger, P.; Davis, C.; Hevner, A.; Labonté-LeMoyne, É.: Attentional Characteristics of Anomaly Detection.In: Conceptual Modeling. Information Systems and Neuroscience. Springer, Cham, pp. 57-63 (2019).</t>
  </si>
  <si>
    <t>Zimoch, M.; Pryss, R.; Layher, G.; Neumann, H.; Probst, T.; Schlee, W.; Reichert, M.: Utilizing the Capabilities Offered by Eye-Tracking to Foster Novices’ Comprehension of Business Process Models. In: ICCC - International Conference on Cognitive Computing. Lecture Notes in Computer Science, vol. 10971, pp. 155-163, Springer, Cham (2018).</t>
  </si>
  <si>
    <t>Vermeulen, S.: Real-Time Business Process Model Tailoring: The Effect of Domain Knowledge on Reading Strategy. In: Debruyne C. et al. (eds) On the Move to Meaningful Internet Systems. OTM 2017 Workshops, vol: 10697, pp. 280-286, Springer (2018).</t>
  </si>
  <si>
    <t>Zimoch, M.; Mohring, T.; Pryss, R.; Probst, T.; Schlee, W.; Reichert, M.: Using Insights from Cognitive Neuroscience to Investigate the Effects of Event-Driven Process Chains on Process Model Comprehension. In: Business Process Management Workshops. Vol: 308, pp. 446-459, Springer, Cham (2018).</t>
  </si>
  <si>
    <t>Pavlicek, J.; Hronza, R.; Pavlickova, P.; Jelinkova, K.: The Business Process Model Quality Metrics. In: Enterprise and Organizational Modeling and Simulation. pp. 134-148 (2017).</t>
  </si>
  <si>
    <t>Weber, B.; Neurauter, M.; Burattin, A.; Pinggera, J.; Davis, C.: Measuring and Explaining Cognitive Load During Design Activities: A Fine-Grained Approach. In: Information Systems and Neuroscience. Lecture Notes in Information Systems and Organisation 2017, vol 25, pp. 47-53. Springer, Cham (2018).</t>
  </si>
  <si>
    <t>Petrusel, R.; Mendling, J.; Reijers, H. A.: How visual cognition influences process model comprehension. DecisionSupport Systems, vol 96, pp. 1-16. Elsevier (2017).</t>
  </si>
  <si>
    <t>Burattin, A.; Kaiser, M.; Neurauter, M.; Weber, B.: Eye Tracking Meets the Process of Process Modeling: A Visual Analytic Approach. In: Dumas M., Fantinato M. (eds) Business Process Management Workshops 2016. BPM. vol 281, pp. 461-473. Springer, Cham (2017).</t>
  </si>
  <si>
    <t>Zimoch, M.; Pryss, R.; Schobel, J.; Reichert, M.: Eye Tracking Experiments on Process Model Comprehension: Lessons Learned. In: Reinhartz-Berger I., Gulden J., Nurcan S., Guédria W., Bera P. (eds) Enterprise, Business-Process and Information Systems Modeling. BPMDS 2017, EMMSAD. vol 287, pp. 153-168. Springer, Cham (2017).</t>
  </si>
  <si>
    <t>Zimoch, M.; Pryss, R.; Probst, T.; Schlee, W.; Reichert, M.: Cognitive Insights into Business Process Model Comprehension: Preliminary Results for Experienced and Inexperienced Individuals. In: Reinhartz-Berger I., Gulden J., Nurcan S., Guédria W., Bera P. (eds) BPMDS 2017, vol 287, pp. 137-152. Springer, Cham (2017).</t>
  </si>
  <si>
    <t>Petrusel, R.; Mendling, J.; Reijers, H. A.: Task-specific visual cues for improving process model understanding. Informationand Software Technology, 79, pp. 63-78 (2016).</t>
  </si>
  <si>
    <t>Weber, B.; Neurauter, M.; Pinggera, J.; Zugal, S.; Furtner, M.; Martini, M.; Sachse, P.: Measuring cognitive load during process model creation. In: Information Systems and Neuroscience, pp. 129-136. Springer, Cham (2015).</t>
  </si>
  <si>
    <t>Petrusel, R.; Mendling, J.: Eye-tracking the factors of process model comprehension tasks. In: International Conference on Advanced Information Systems Engineering, pp. 224-239. Springer, Berlin, Heidelberg (2013).</t>
  </si>
  <si>
    <t>Pinggera, J.; Furtner, M.; Martini, M.; Sachse, P.; Reiter, K.; Zugal, S.; Weber, B.: Investigating the process of process modeling with eye movement analysis. In: International Conference on Business Process Management. pp. 438-450. Springer, Berlin, (2012).</t>
  </si>
  <si>
    <t xml:space="preserve">Molina, A. I.; Redondo, M. A.; Ortega, M.; Lacave, C.: Evaluating a graphical notation for modeling collaborative learning activities: A family of experiments. In: Science of Computer Programming, v. 88, pp. 54-81, (2014). </t>
  </si>
  <si>
    <t>Burattin, A.; Kaiser, M.; Neurauter, M.; Weber, B.: Learning process modeling phases from modeling interactions and eye tracking data. In: Data &amp; Knowledge Engineering, (2019).</t>
  </si>
  <si>
    <t>Chen, T.; Wang, W.; Indulska, M.; Sadiq, S.: Business Process and Rule Integration Ap-proaches- An Empirical Analysis. In: International Conference on Business Process Man-agement. Springer, Cham, pp. 37-52 (2018).</t>
  </si>
  <si>
    <t>Santos, M. C. D. F.: Avaliação da Eficácia Cognitiva de Modelos de Requisitos Orientados a Objetivos. Masters Dissertation, Faculdade de Ciência e Tecnologia Universidade nova de Lisboa, (2016).</t>
  </si>
  <si>
    <t>Sharafi, Z.; Soh Z.; Guéhéneuc, Y. G.: A systematic literature review on the usage of eye-tracking in software engineering. In: Information and Software Technology 67, pp. 79–107 (2015).</t>
  </si>
  <si>
    <t>Scheer, A. W.; Nüttgens, M.: ARIS Architecture and Reference Models for Business Process Management, In: Proceedings of the Business Process Management, Models, Techniques, and Empirical Studies, Springer-Verlag, pp 376–389 (2000).</t>
  </si>
  <si>
    <t>Petri, C. A.: Kommunikation mit Automaten. PhD thesis, Institut fur InstrumentelleMathematik, (1962).</t>
  </si>
  <si>
    <t>Sommer, M.: ZeitlicheDarstellung und Modellierung von Prozessenmithilfe von Gantt-Diagrammen. Bachelors Thesis, Ulm University (2012).</t>
  </si>
  <si>
    <t>Lacaze, Xavier, and Philippe Palanque. "Comprehensive handling of temporal issues in tasks models: What is needed and how to support it. Workshop ‘The Temporal Aspects of Work for HCI (CHI 2004)’. Vienna, Austria. (2004).</t>
  </si>
  <si>
    <t>Paternò, Fabio. ConcurTaskTrees: an engineered notation for task models. The handbook of task analysis for human-computer interaction, p. 483-503. (2004).</t>
  </si>
  <si>
    <t>Dikici, A.; Turetken, O.; Demirors, O.: Factors influencing the understandability of process models: A systematic literature review. Informationand Software Technology, vol. 93, pp. 112-129 (2018).</t>
  </si>
  <si>
    <t>FIGL, K.: Comprehension of procedural visual business process models. In: Business &amp;Information Systems Engineering, vol. 59, n. 1, pp. 41-67 (2017).</t>
  </si>
  <si>
    <t>Vaknin, M.; Filipowska, A.: Information Quality Framework for the Design and Validation of Data Flow Within Business Processes - Position Paper. In: International Conference on Business Information Systems, vol. 8787, pp. 158–168, Greece, Springer, (2017).</t>
  </si>
  <si>
    <t>M. Petticrew, H. Roberts, “Systematic Reviews in the Social Sciences: A Practical Guide,” Blackwell Publishing, 2005, ISBN 1405121106.</t>
  </si>
  <si>
    <t xml:space="preserve"> </t>
  </si>
  <si>
    <t>Title</t>
  </si>
  <si>
    <t xml:space="preserve">G1 </t>
  </si>
  <si>
    <t xml:space="preserve">G2 </t>
  </si>
  <si>
    <t>G3</t>
  </si>
  <si>
    <t>G4</t>
  </si>
  <si>
    <t xml:space="preserve">S1 </t>
  </si>
  <si>
    <t xml:space="preserve">S2 </t>
  </si>
  <si>
    <t xml:space="preserve">S3 </t>
  </si>
  <si>
    <t xml:space="preserve">S4 </t>
  </si>
  <si>
    <t>QA1</t>
  </si>
  <si>
    <t>QA2</t>
  </si>
  <si>
    <t>Quality
Score</t>
  </si>
  <si>
    <t>Ranking of 
the publications</t>
  </si>
  <si>
    <t xml:space="preserve">Qty 
citations </t>
  </si>
  <si>
    <t>Jornal/Conference 
name</t>
  </si>
  <si>
    <t>Lecture Notes in Business Information Processing</t>
  </si>
  <si>
    <t>Expert systems with applications</t>
  </si>
  <si>
    <t>Mis quarterly</t>
  </si>
  <si>
    <t>Cognitive Computing – ICCC 2018</t>
  </si>
  <si>
    <t>Lecture Notes in Computer Science</t>
  </si>
  <si>
    <t>Enterprise and Organizational Modeling and Simulation</t>
  </si>
  <si>
    <t>Q3</t>
  </si>
  <si>
    <t>Q1</t>
  </si>
  <si>
    <t>Q2</t>
  </si>
  <si>
    <t>Lecture Notes in Information Systems and Organisation</t>
  </si>
  <si>
    <t>Decision Support Systems</t>
  </si>
  <si>
    <t>Information and Software Technology</t>
  </si>
  <si>
    <t>Science of Computer Programming</t>
  </si>
  <si>
    <t>Information Systems Frontiers</t>
  </si>
  <si>
    <t>International Conference on Business Process Management</t>
  </si>
  <si>
    <t>A</t>
  </si>
  <si>
    <t>DATA &amp; KNOWLEDGE ENGINEERING</t>
  </si>
  <si>
    <t>Não tem Q</t>
  </si>
  <si>
    <t>Não achei nem no SRJ nem no CORE</t>
  </si>
  <si>
    <t>C</t>
  </si>
  <si>
    <t>Lower</t>
  </si>
  <si>
    <t>https://www.sciencedirect.com/science/article/abs/pii/S0950584916302889</t>
  </si>
  <si>
    <t>included</t>
  </si>
  <si>
    <t>exclued</t>
  </si>
  <si>
    <t>X</t>
  </si>
  <si>
    <t>Learning process modeling phases from modeling interactions and eye tracking data</t>
  </si>
  <si>
    <t>The Influence of Cognitive Abilities and Cognitive Load on Business Process Models and Their Creation</t>
  </si>
  <si>
    <t>Não usa eye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</si>
</sst>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8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u val="double"/>
      <sz val="8"/>
      <color theme="1"/>
      <name val="Calibri"/>
      <family val="2"/>
      <scheme val="minor"/>
    </font>
    <font>
      <u val="double"/>
      <sz val="3"/>
      <color theme="1"/>
      <name val="Calibri"/>
      <family val="2"/>
      <scheme val="minor"/>
    </font>
    <font>
      <sz val="9"/>
      <color theme="1"/>
      <name val="Times New Roman"/>
      <family val="1"/>
    </font>
    <font>
      <sz val="7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3" fillId="0" borderId="0" xfId="1"/>
    <xf numFmtId="10" fontId="0" fillId="0" borderId="0" xfId="2" applyNumberFormat="1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8" fillId="0" borderId="9" xfId="0" applyFont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5" borderId="9" xfId="0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2" fontId="11" fillId="2" borderId="9" xfId="0" applyNumberFormat="1" applyFont="1" applyFill="1" applyBorder="1" applyAlignment="1">
      <alignment horizontal="center" vertical="center"/>
    </xf>
    <xf numFmtId="2" fontId="11" fillId="2" borderId="8" xfId="0" applyNumberFormat="1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0" fillId="2" borderId="0" xfId="0" applyFill="1"/>
    <xf numFmtId="0" fontId="14" fillId="0" borderId="0" xfId="0" applyFont="1" applyFill="1" applyAlignment="1">
      <alignment horizontal="justify" vertical="center"/>
    </xf>
    <xf numFmtId="0" fontId="14" fillId="5" borderId="0" xfId="0" applyFont="1" applyFill="1" applyAlignment="1">
      <alignment horizontal="justify" vertical="center"/>
    </xf>
    <xf numFmtId="0" fontId="0" fillId="5" borderId="0" xfId="0" applyFill="1"/>
    <xf numFmtId="0" fontId="0" fillId="6" borderId="0" xfId="0" applyFill="1"/>
    <xf numFmtId="0" fontId="14" fillId="6" borderId="0" xfId="0" applyFont="1" applyFill="1" applyAlignment="1">
      <alignment horizontal="justify" vertical="center"/>
    </xf>
    <xf numFmtId="2" fontId="11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5" xfId="0" applyFont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2" fontId="0" fillId="7" borderId="8" xfId="0" applyNumberFormat="1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/>
    </xf>
    <xf numFmtId="0" fontId="8" fillId="8" borderId="9" xfId="0" applyFont="1" applyFill="1" applyBorder="1" applyAlignment="1">
      <alignment horizontal="center" vertical="center" wrapText="1"/>
    </xf>
    <xf numFmtId="2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  <xf numFmtId="0" fontId="3" fillId="0" borderId="0" xfId="1" applyAlignment="1">
      <alignment wrapText="1"/>
    </xf>
    <xf numFmtId="0" fontId="3" fillId="7" borderId="0" xfId="1" applyFill="1"/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8" fillId="8" borderId="9" xfId="0" applyFont="1" applyFill="1" applyBorder="1" applyAlignment="1">
      <alignment vertical="center" wrapText="1"/>
    </xf>
    <xf numFmtId="0" fontId="6" fillId="8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5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11" fillId="8" borderId="7" xfId="0" applyFont="1" applyFill="1" applyBorder="1" applyAlignment="1">
      <alignment vertical="center" wrapText="1"/>
    </xf>
    <xf numFmtId="0" fontId="11" fillId="8" borderId="9" xfId="0" applyFont="1" applyFill="1" applyBorder="1" applyAlignment="1">
      <alignment vertical="center" wrapText="1"/>
    </xf>
    <xf numFmtId="0" fontId="11" fillId="8" borderId="9" xfId="0" applyFont="1" applyFill="1" applyBorder="1" applyAlignment="1">
      <alignment horizontal="center" vertical="center" wrapText="1"/>
    </xf>
    <xf numFmtId="2" fontId="0" fillId="8" borderId="9" xfId="0" applyNumberFormat="1" applyFont="1" applyFill="1" applyBorder="1" applyAlignment="1">
      <alignment horizontal="center" vertical="center"/>
    </xf>
    <xf numFmtId="2" fontId="0" fillId="8" borderId="1" xfId="0" applyNumberFormat="1" applyFont="1" applyFill="1" applyBorder="1" applyAlignment="1">
      <alignment horizontal="center" vertical="center"/>
    </xf>
    <xf numFmtId="2" fontId="8" fillId="8" borderId="8" xfId="0" applyNumberFormat="1" applyFont="1" applyFill="1" applyBorder="1" applyAlignment="1">
      <alignment horizontal="center" vertical="center" wrapText="1"/>
    </xf>
    <xf numFmtId="2" fontId="0" fillId="8" borderId="8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78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double"/>
        <vertAlign val="baseline"/>
        <sz val="11"/>
        <color theme="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double"/>
        <vertAlign val="baseline"/>
        <sz val="11"/>
        <color theme="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3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Qty studies per </a:t>
            </a:r>
            <a:r>
              <a:rPr lang="en-US" sz="1600" b="1"/>
              <a:t>digital libraries </a:t>
            </a:r>
            <a:r>
              <a:rPr lang="pt-BR" sz="1600" b="1"/>
              <a:t>  </a:t>
            </a:r>
          </a:p>
        </c:rich>
      </c:tx>
      <c:layout>
        <c:manualLayout>
          <c:xMode val="edge"/>
          <c:yMode val="edge"/>
          <c:x val="0.38438558432314768"/>
          <c:y val="2.3021579256167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Graficos!$B$1</c:f>
              <c:strCache>
                <c:ptCount val="1"/>
                <c:pt idx="0">
                  <c:v>Qty studies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866-4716-971B-622F79D63D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866-4716-971B-622F79D63DE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66-4716-971B-622F79D63DE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66-4716-971B-622F79D63D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87-470A-9F99-8958A096FE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866-4716-971B-622F79D63DE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66-4716-971B-622F79D63DED}"/>
              </c:ext>
            </c:extLst>
          </c:dPt>
          <c:dLbls>
            <c:dLbl>
              <c:idx val="0"/>
              <c:layout>
                <c:manualLayout>
                  <c:x val="-0.13942242292137749"/>
                  <c:y val="4.94661833544918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866-4716-971B-622F79D63DED}"/>
                </c:ext>
              </c:extLst>
            </c:dLbl>
            <c:dLbl>
              <c:idx val="1"/>
              <c:layout>
                <c:manualLayout>
                  <c:x val="3.1977231492255169E-2"/>
                  <c:y val="1.25183613711193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866-4716-971B-622F79D63DED}"/>
                </c:ext>
              </c:extLst>
            </c:dLbl>
            <c:dLbl>
              <c:idx val="2"/>
              <c:layout>
                <c:manualLayout>
                  <c:x val="1.9440529296702858E-2"/>
                  <c:y val="1.17476520708242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66-4716-971B-622F79D63DED}"/>
                </c:ext>
              </c:extLst>
            </c:dLbl>
            <c:dLbl>
              <c:idx val="3"/>
              <c:layout>
                <c:manualLayout>
                  <c:x val="-2.7313494335400482E-2"/>
                  <c:y val="6.86692620828547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866-4716-971B-622F79D63DED}"/>
                </c:ext>
              </c:extLst>
            </c:dLbl>
            <c:dLbl>
              <c:idx val="4"/>
              <c:layout>
                <c:manualLayout>
                  <c:x val="-8.0912710433533389E-2"/>
                  <c:y val="-1.678883411109218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87-470A-9F99-8958A096FEC1}"/>
                </c:ext>
              </c:extLst>
            </c:dLbl>
            <c:dLbl>
              <c:idx val="5"/>
              <c:layout>
                <c:manualLayout>
                  <c:x val="-7.6550663904543362E-2"/>
                  <c:y val="-0.1161139574215589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66-4716-971B-622F79D63DED}"/>
                </c:ext>
              </c:extLst>
            </c:dLbl>
            <c:dLbl>
              <c:idx val="6"/>
              <c:layout>
                <c:manualLayout>
                  <c:x val="-4.8686374323016847E-2"/>
                  <c:y val="-0.1231811592845545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866-4716-971B-622F79D63DED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Graficos!$A$2:$A$8</c:f>
              <c:strCache>
                <c:ptCount val="7"/>
                <c:pt idx="0">
                  <c:v>Science Direct </c:v>
                </c:pt>
                <c:pt idx="1">
                  <c:v>Web of Science </c:v>
                </c:pt>
                <c:pt idx="2">
                  <c:v>Springer Link</c:v>
                </c:pt>
                <c:pt idx="3">
                  <c:v>Scopus</c:v>
                </c:pt>
                <c:pt idx="4">
                  <c:v>IEEE</c:v>
                </c:pt>
                <c:pt idx="5">
                  <c:v>Engineering Village</c:v>
                </c:pt>
                <c:pt idx="6">
                  <c:v>ACM Digital Library</c:v>
                </c:pt>
              </c:strCache>
            </c:strRef>
          </c:cat>
          <c:val>
            <c:numRef>
              <c:f>Graficos!$B$2:$B$8</c:f>
              <c:numCache>
                <c:formatCode>General</c:formatCode>
                <c:ptCount val="7"/>
                <c:pt idx="0">
                  <c:v>502</c:v>
                </c:pt>
                <c:pt idx="1">
                  <c:v>12</c:v>
                </c:pt>
                <c:pt idx="2">
                  <c:v>713</c:v>
                </c:pt>
                <c:pt idx="3">
                  <c:v>27</c:v>
                </c:pt>
                <c:pt idx="4">
                  <c:v>23</c:v>
                </c:pt>
                <c:pt idx="5">
                  <c:v>20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6-4716-971B-622F79D63DE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93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183775018781595"/>
          <c:y val="3.740976417080924E-2"/>
          <c:w val="0.23433338098168943"/>
          <c:h val="0.73621137314354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8240033428657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Graficos!$B$20</c:f>
              <c:strCache>
                <c:ptCount val="1"/>
                <c:pt idx="0">
                  <c:v>Initial selection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07-45E8-923B-23D1B22034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07-45E8-923B-23D1B2203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07-45E8-923B-23D1B22034E7}"/>
              </c:ext>
            </c:extLst>
          </c:dPt>
          <c:dLbls>
            <c:dLbl>
              <c:idx val="0"/>
              <c:layout>
                <c:manualLayout>
                  <c:x val="-5.2989644951097529E-4"/>
                  <c:y val="-1.1135535141440653E-2"/>
                </c:manualLayout>
              </c:layout>
              <c:tx>
                <c:rich>
                  <a:bodyPr/>
                  <a:lstStyle/>
                  <a:p>
                    <a:fld id="{566C2AEB-2765-4FF9-8C83-C719358CD5BC}" type="VALUE">
                      <a:rPr lang="en-US"/>
                      <a:pPr/>
                      <a:t>[VALOR]</a:t>
                    </a:fld>
                    <a:r>
                      <a:rPr lang="en-US" baseline="0"/>
                      <a:t> </a:t>
                    </a:r>
                  </a:p>
                  <a:p>
                    <a:fld id="{CFCF196C-2EBC-48E3-9073-F05660FEDE54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07-45E8-923B-23D1B22034E7}"/>
                </c:ext>
              </c:extLst>
            </c:dLbl>
            <c:dLbl>
              <c:idx val="1"/>
              <c:layout>
                <c:manualLayout>
                  <c:x val="-5.7720844595918044E-2"/>
                  <c:y val="-4.5007655293088367E-2"/>
                </c:manualLayout>
              </c:layout>
              <c:tx>
                <c:rich>
                  <a:bodyPr/>
                  <a:lstStyle/>
                  <a:p>
                    <a:fld id="{F1A78815-340C-4915-9225-0A0AA2599809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CB9AB635-3A6F-4F1C-AF5B-7A6C4BC31C47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07-45E8-923B-23D1B22034E7}"/>
                </c:ext>
              </c:extLst>
            </c:dLbl>
            <c:dLbl>
              <c:idx val="2"/>
              <c:layout>
                <c:manualLayout>
                  <c:x val="-7.0888862772750458E-2"/>
                  <c:y val="-0.12706802274715662"/>
                </c:manualLayout>
              </c:layout>
              <c:tx>
                <c:rich>
                  <a:bodyPr/>
                  <a:lstStyle/>
                  <a:p>
                    <a:fld id="{47623659-35ED-482A-88D3-AEE4FFB4A30B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079355DC-3BB4-4B9C-82A6-52DB2517B611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907-45E8-923B-23D1B22034E7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Graficos!$A$21:$A$23</c:f>
              <c:strCache>
                <c:ptCount val="3"/>
                <c:pt idx="0">
                  <c:v>Rejected</c:v>
                </c:pt>
                <c:pt idx="1">
                  <c:v>Duplicated</c:v>
                </c:pt>
                <c:pt idx="2">
                  <c:v>Accepted</c:v>
                </c:pt>
              </c:strCache>
            </c:strRef>
          </c:cat>
          <c:val>
            <c:numRef>
              <c:f>Graficos!$B$21:$B$23</c:f>
              <c:numCache>
                <c:formatCode>General</c:formatCode>
                <c:ptCount val="3"/>
                <c:pt idx="0">
                  <c:v>1362</c:v>
                </c:pt>
                <c:pt idx="1">
                  <c:v>77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7-45E8-923B-23D1B22034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4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574395921558"/>
          <c:y val="0.2135411198600175"/>
          <c:w val="0.30817196588496237"/>
          <c:h val="0.58738480606590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058063994006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Graficos!$C$20</c:f>
              <c:strCache>
                <c:ptCount val="1"/>
                <c:pt idx="0">
                  <c:v>Final selection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46-469B-8979-E39B1BB190D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46-469B-8979-E39B1BB190D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46-469B-8979-E39B1BB190DE}"/>
              </c:ext>
            </c:extLst>
          </c:dPt>
          <c:dLbls>
            <c:dLbl>
              <c:idx val="0"/>
              <c:layout>
                <c:manualLayout>
                  <c:x val="-0.10760527678756519"/>
                  <c:y val="-8.5063429571303584E-2"/>
                </c:manualLayout>
              </c:layout>
              <c:tx>
                <c:rich>
                  <a:bodyPr/>
                  <a:lstStyle/>
                  <a:p>
                    <a:fld id="{98D5D1CF-1C49-43C7-A8AA-C66F384D3BE5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03F17FD3-DBCF-42A0-99F0-874CF8724816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46-469B-8979-E39B1BB190DE}"/>
                </c:ext>
              </c:extLst>
            </c:dLbl>
            <c:dLbl>
              <c:idx val="1"/>
              <c:layout>
                <c:manualLayout>
                  <c:x val="-4.1052578922776403E-2"/>
                  <c:y val="-8.3835301837270379E-2"/>
                </c:manualLayout>
              </c:layout>
              <c:tx>
                <c:rich>
                  <a:bodyPr/>
                  <a:lstStyle/>
                  <a:p>
                    <a:fld id="{EEA01BB9-9A1E-424E-BD6C-1C1F3DFE8515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A89A9F3F-5F2A-4281-B892-B5950B54A91E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46-469B-8979-E39B1BB190DE}"/>
                </c:ext>
              </c:extLst>
            </c:dLbl>
            <c:dLbl>
              <c:idx val="2"/>
              <c:layout>
                <c:manualLayout>
                  <c:x val="-1.5304090709614088E-3"/>
                  <c:y val="-0.12550196850393699"/>
                </c:manualLayout>
              </c:layout>
              <c:tx>
                <c:rich>
                  <a:bodyPr/>
                  <a:lstStyle/>
                  <a:p>
                    <a:fld id="{C516C664-E813-48AC-82BF-240860F7DD5A}" type="VALUE">
                      <a:rPr lang="en-US"/>
                      <a:pPr/>
                      <a:t>[VALOR]</a:t>
                    </a:fld>
                    <a:endParaRPr lang="en-US" baseline="0"/>
                  </a:p>
                  <a:p>
                    <a:fld id="{86D18F08-1E7F-4C4E-BEF5-DAA711064CBA}" type="PERCENTAGE">
                      <a:rPr lang="en-US" baseline="0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46-469B-8979-E39B1BB190DE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Graficos!$A$21:$A$23</c:f>
              <c:strCache>
                <c:ptCount val="3"/>
                <c:pt idx="0">
                  <c:v>Rejected</c:v>
                </c:pt>
                <c:pt idx="1">
                  <c:v>Duplicated</c:v>
                </c:pt>
                <c:pt idx="2">
                  <c:v>Accepted</c:v>
                </c:pt>
              </c:strCache>
            </c:strRef>
          </c:cat>
          <c:val>
            <c:numRef>
              <c:f>Graficos!$C$21:$C$23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6-469B-8979-E39B1BB190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174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023791974549897"/>
          <c:y val="0.25983741615631373"/>
          <c:w val="0.29919031293310971"/>
          <c:h val="0.44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0</xdr:row>
      <xdr:rowOff>33337</xdr:rowOff>
    </xdr:from>
    <xdr:to>
      <xdr:col>16</xdr:col>
      <xdr:colOff>304800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787642-9FBF-48D3-B026-0BCC4AEEF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185737</xdr:rowOff>
    </xdr:from>
    <xdr:to>
      <xdr:col>10</xdr:col>
      <xdr:colOff>171450</xdr:colOff>
      <xdr:row>32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5C6A72-FBAA-4503-8BD5-BEB27B7B8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179510</xdr:colOff>
      <xdr:row>17</xdr:row>
      <xdr:rowOff>176579</xdr:rowOff>
    </xdr:from>
    <xdr:to>
      <xdr:col>16</xdr:col>
      <xdr:colOff>352425</xdr:colOff>
      <xdr:row>32</xdr:row>
      <xdr:rowOff>62279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2ED1A3-0BBF-4BB0-AD19-9A487F39A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213BA1-5D3A-4635-B6C1-6561952783AF}" name="Tabela22" displayName="Tabela22" ref="A1:W24" totalsRowShown="0" headerRowDxfId="77" dataDxfId="75" headerRowBorderDxfId="76" tableBorderDxfId="74" totalsRowBorderDxfId="73">
  <autoFilter ref="A1:W24" xr:uid="{5D5F7A37-A1EC-4E6D-A141-E6053E58F6C4}"/>
  <tableColumns count="23">
    <tableColumn id="1" xr3:uid="{BBA5F4E2-6397-4C55-BD1D-1A6389E5BA8F}" name="Coluna1" dataDxfId="72"/>
    <tableColumn id="2" xr3:uid="{C84A984A-292E-4FFB-B3E3-CE7F41BAF82D}" name="Coluna2" dataDxfId="71"/>
    <tableColumn id="7" xr3:uid="{3B659977-78DE-4830-93D6-EBD74A298667}" name="Coluna3" dataDxfId="70"/>
    <tableColumn id="3" xr3:uid="{C2CA4209-3CAC-4F49-880D-51E19CDCB21B}" name="Ref" dataDxfId="69"/>
    <tableColumn id="4" xr3:uid="{4EDBD053-F02E-4C0B-A094-5997580E1D5A}" name="Titulo" dataDxfId="68"/>
    <tableColumn id="5" xr3:uid="{F2A725D4-671E-425D-8AF2-64AF91E507BA}" name="Autor" dataDxfId="67"/>
    <tableColumn id="6" xr3:uid="{C7853269-0470-4596-9405-B5F3DE22349A}" name="Year" dataDxfId="66"/>
    <tableColumn id="11" xr3:uid="{7B8F81A5-175B-4D2F-8CF5-64FA0E15747B}" name="GCQ1 " dataDxfId="65"/>
    <tableColumn id="12" xr3:uid="{9F4C80DB-C912-4244-AC66-4A3D420AA78C}" name="GCQ2 " dataDxfId="64"/>
    <tableColumn id="13" xr3:uid="{A2AB96F1-24DD-4ACA-BC20-B1BB8D3278AE}" name="GCQ3 " dataDxfId="63"/>
    <tableColumn id="14" xr3:uid="{28713753-9B08-4A6A-9B7D-C67E2E887E33}" name="GCQ4 " dataDxfId="62"/>
    <tableColumn id="15" xr3:uid="{DC162D6E-4880-45B1-A3C1-1CF7440CCDF7}" name="GCQ5 " dataDxfId="61"/>
    <tableColumn id="16" xr3:uid="{D3DF89E7-8596-49EB-9678-411A14C968B5}" name="GCQ6 " dataDxfId="60"/>
    <tableColumn id="17" xr3:uid="{781E8EA2-5CAF-422C-911C-6A911594AE82}" name="EQC1 " dataDxfId="59"/>
    <tableColumn id="18" xr3:uid="{74C2548E-2401-47D1-9451-BF03CCE8A2A9}" name="EQC2 " dataDxfId="58"/>
    <tableColumn id="19" xr3:uid="{5392C4DE-09FD-4DA4-AB03-9117DD0B5AF6}" name="EQC3 " dataDxfId="57"/>
    <tableColumn id="20" xr3:uid="{7B19F278-1A97-45CA-9B24-A4612D81B328}" name="EQC4 " dataDxfId="56"/>
    <tableColumn id="21" xr3:uid="{4D0EBA64-490F-4F97-83CF-A01F053CA51E}" name="QC1 score" dataDxfId="55">
      <calculatedColumnFormula>SUM(H2:M2)/6+(3*(SUM(N2:Q2)/4))</calculatedColumnFormula>
    </tableColumn>
    <tableColumn id="22" xr3:uid="{F8502EE8-4508-4999-BFBF-65F4D511F400}" name="QC1" dataDxfId="54"/>
    <tableColumn id="23" xr3:uid="{5F023DAE-8F8C-4A11-89D8-3E4E3139B5CA}" name="Qty ref" dataDxfId="53"/>
    <tableColumn id="24" xr3:uid="{487A2BB5-5519-415F-95D8-1FB19FE11C31}" name="QC3" dataDxfId="52"/>
    <tableColumn id="25" xr3:uid="{DB407BA6-A098-4816-94C0-C89F78C374CB}" name="CQ4" dataDxfId="51"/>
    <tableColumn id="26" xr3:uid="{544850F6-CA5A-404A-AF22-219C62EC9B83}" name="Status" dataDxfId="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C39E4-7394-4279-A245-F33A803213F3}" name="Tabela2" displayName="Tabela2" ref="A1:X25" totalsRowShown="0" headerRowDxfId="49" dataDxfId="47" headerRowBorderDxfId="48" tableBorderDxfId="46" totalsRowBorderDxfId="45">
  <autoFilter ref="A1:X25" xr:uid="{5D5F7A37-A1EC-4E6D-A141-E6053E58F6C4}">
    <filterColumn colId="13">
      <filters>
        <filter val="1.54"/>
        <filter val="1.75"/>
        <filter val="1.83"/>
        <filter val="2.21"/>
        <filter val="2.29"/>
        <filter val="2.38"/>
        <filter val="2.46"/>
        <filter val="2.54"/>
        <filter val="2.75"/>
        <filter val="2.83"/>
        <filter val="2.92"/>
      </filters>
    </filterColumn>
    <filterColumn colId="17">
      <filters>
        <filter val="High"/>
        <filter val="Medium"/>
      </filters>
    </filterColumn>
  </autoFilter>
  <tableColumns count="24">
    <tableColumn id="1" xr3:uid="{96D68E5B-8C4E-4660-B3E0-6E7BA05DC365}" name="Coluna1" dataDxfId="44"/>
    <tableColumn id="2" xr3:uid="{CA0693F8-8E85-4033-87C2-529290136FDF}" name="Coluna2" dataDxfId="43"/>
    <tableColumn id="7" xr3:uid="{5FB048DC-3A65-42A6-9454-FC0AD65854D5}" name="Coluna3" dataDxfId="42"/>
    <tableColumn id="3" xr3:uid="{3439D1A7-7BD6-4F9D-9D8D-205A7B2A50E3}" name="Ref" dataDxfId="41"/>
    <tableColumn id="4" xr3:uid="{84EB55D2-E5DB-439D-9F29-53785739670D}" name="Title" dataDxfId="40"/>
    <tableColumn id="11" xr3:uid="{27786506-E255-4847-959B-626A32F011BD}" name="G1 " dataDxfId="39"/>
    <tableColumn id="13" xr3:uid="{E918FE2C-2E85-4518-88FB-EEC3ECA8D716}" name="G2 " dataDxfId="38"/>
    <tableColumn id="14" xr3:uid="{D1281D7D-4B41-4893-B755-499A2DECD2B8}" name="G3" dataDxfId="37"/>
    <tableColumn id="16" xr3:uid="{B2EBEED1-46D8-4BDD-AE56-58C0942DEA2F}" name="G4" dataDxfId="36"/>
    <tableColumn id="17" xr3:uid="{211E96D6-2C1E-44F0-90C5-E260C136AD0B}" name="S1 " dataDxfId="35"/>
    <tableColumn id="18" xr3:uid="{6CA9AFFC-4E07-4BF2-8F64-623D8B9DBAED}" name="S2 " dataDxfId="34"/>
    <tableColumn id="19" xr3:uid="{63184CCC-D4BB-4A6A-A66E-1F599AF43A3A}" name="S3 " dataDxfId="33"/>
    <tableColumn id="20" xr3:uid="{1F9FDA2D-3DDB-4A60-9413-AC1D127A7792}" name="S4 " dataDxfId="32"/>
    <tableColumn id="21" xr3:uid="{381EEA7C-5FD9-4931-9F1C-21630402EFA1}" name="Quality_x000a_Score" dataDxfId="31">
      <calculatedColumnFormula>SUM(F2:I2)/6+(3*(SUM(J2:M2)/4))</calculatedColumnFormula>
    </tableColumn>
    <tableColumn id="22" xr3:uid="{FFF7B704-28A2-4AFA-B0A5-097FC111D3B4}" name="QA1" dataDxfId="1">
      <calculatedColumnFormula>IF(N2 &gt;= 2.5, "High", IF(N2 &lt; 1.5,"Lower","Medium"))</calculatedColumnFormula>
    </tableColumn>
    <tableColumn id="10" xr3:uid="{8D92BA8F-D245-4831-9958-16E526CFA333}" name="Jornal/Conference _x000a_name" dataDxfId="30"/>
    <tableColumn id="9" xr3:uid="{0FBAF864-4332-44D6-908D-D7F89C7A1E88}" name="Ranking of _x000a_the publications"/>
    <tableColumn id="8" xr3:uid="{EBAEAB89-6C42-4A9D-B86F-D24AD9E8D296}" name="QA2"/>
    <tableColumn id="23" xr3:uid="{D9480C43-3688-45FE-B890-1F8A7CF5C487}" name="Qty _x000a_citations " dataDxfId="29"/>
    <tableColumn id="24" xr3:uid="{C2E2E8C4-0D32-4651-AD53-25C2798B07B2}" name="QC3" dataDxfId="28"/>
    <tableColumn id="6" xr3:uid="{ECDABA38-427A-4F69-BBD3-73ADF2B44D0C}" name="Year" dataDxfId="27"/>
    <tableColumn id="25" xr3:uid="{894D254E-19A1-4C49-8E2C-AAC63539931C}" name="CQ4" dataDxfId="26"/>
    <tableColumn id="26" xr3:uid="{975FB315-725E-4B81-BABE-A1D24A5CA5EE}" name="Status" dataDxfId="25"/>
    <tableColumn id="5" xr3:uid="{CA6FCD66-5F00-4FD8-8B33-058ED8637B1D}" name="X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06412F-2234-4A78-AEEA-D2A2206D1303}" name="Tabela26" displayName="Tabela26" ref="A1:R24" totalsRowShown="0" headerRowDxfId="24" dataDxfId="22" headerRowBorderDxfId="23" tableBorderDxfId="21" totalsRowBorderDxfId="20">
  <autoFilter ref="A1:R24" xr:uid="{70173669-E304-4D63-BA22-F78E385AA23A}"/>
  <tableColumns count="18">
    <tableColumn id="3" xr3:uid="{785B06B8-118B-4664-BDD7-DD31688D15E0}" name="Ref" dataDxfId="19"/>
    <tableColumn id="6" xr3:uid="{845C10B1-ECD1-44BD-B1FA-49F010D0681F}" name="Year" dataDxfId="18"/>
    <tableColumn id="11" xr3:uid="{1BAD39BD-3398-4BC0-B5A0-A37BC8D5CD81}" name="GCQ1 " dataDxfId="17"/>
    <tableColumn id="12" xr3:uid="{C5EFC257-7A6A-4445-8811-BB16542A7E15}" name="GCQ2 " dataDxfId="16"/>
    <tableColumn id="13" xr3:uid="{3476A7DD-2489-4EAB-B0D3-12A4B8050122}" name="GCQ3 " dataDxfId="15"/>
    <tableColumn id="14" xr3:uid="{0F9D0675-B0B3-4AB2-86B1-18E9922F25B4}" name="GCQ4 " dataDxfId="14"/>
    <tableColumn id="15" xr3:uid="{CBB4AE2A-B1E4-46C9-B3C9-6CE0AF4F3E30}" name="GCQ5 " dataDxfId="13"/>
    <tableColumn id="16" xr3:uid="{1A38A433-FC65-477A-8974-6A90E00F562F}" name="GCQ6 " dataDxfId="12"/>
    <tableColumn id="17" xr3:uid="{DD4A5546-69E0-469D-84D6-99F9736E0549}" name="EQC1 " dataDxfId="11"/>
    <tableColumn id="18" xr3:uid="{034D8AAA-292A-4E44-A3BE-FFDCE63BB71C}" name="EQC2 " dataDxfId="10"/>
    <tableColumn id="19" xr3:uid="{320B1C24-3B38-4E26-88BB-CFAC2ADAAC93}" name="EQC3 " dataDxfId="9"/>
    <tableColumn id="20" xr3:uid="{284CC5F1-DF6A-49F9-8465-7497D3FF5436}" name="EQC4 " dataDxfId="8"/>
    <tableColumn id="21" xr3:uid="{2AEAB5A0-7F96-4609-A445-7A55AC9BEB13}" name="QC1 score" dataDxfId="7">
      <calculatedColumnFormula>SUM(C2:H2)/6+(3*(SUM(I2:L2)/4))</calculatedColumnFormula>
    </tableColumn>
    <tableColumn id="22" xr3:uid="{2918724B-5A7D-4D5C-9C37-8C64C849A159}" name="QC1" dataDxfId="6"/>
    <tableColumn id="23" xr3:uid="{B8019790-DA6C-47BA-BC89-308ED9086166}" name="Qty ref" dataDxfId="5"/>
    <tableColumn id="24" xr3:uid="{F8311EB8-D21D-477D-8462-8608F3B60A6D}" name="QC3" dataDxfId="4"/>
    <tableColumn id="25" xr3:uid="{8A009B8C-C0AD-42CB-A95F-04E8144E8EE2}" name="CQ4" dataDxfId="3"/>
    <tableColumn id="26" xr3:uid="{8CC97598-9FF4-44E6-9C1E-B6361C0FCF6E}" name="Statu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109/EDOC.2014.3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abs/pii/S095058491630288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57A7-F30E-4084-95F4-0A763404509C}">
  <dimension ref="A1:C26"/>
  <sheetViews>
    <sheetView topLeftCell="A13" zoomScaleNormal="100" workbookViewId="0">
      <selection activeCell="A26" sqref="A26"/>
    </sheetView>
  </sheetViews>
  <sheetFormatPr defaultRowHeight="15" x14ac:dyDescent="0.25"/>
  <cols>
    <col min="1" max="1" width="18.42578125" bestFit="1" customWidth="1"/>
    <col min="2" max="2" width="16" style="1" bestFit="1" customWidth="1"/>
    <col min="3" max="3" width="14" bestFit="1" customWidth="1"/>
  </cols>
  <sheetData>
    <row r="1" spans="1:2" x14ac:dyDescent="0.25">
      <c r="A1" t="s">
        <v>7</v>
      </c>
      <c r="B1" s="1" t="s">
        <v>8</v>
      </c>
    </row>
    <row r="2" spans="1:2" x14ac:dyDescent="0.25">
      <c r="A2" t="s">
        <v>5</v>
      </c>
      <c r="B2" s="1">
        <v>502</v>
      </c>
    </row>
    <row r="3" spans="1:2" x14ac:dyDescent="0.25">
      <c r="A3" t="s">
        <v>4</v>
      </c>
      <c r="B3" s="1">
        <v>12</v>
      </c>
    </row>
    <row r="4" spans="1:2" x14ac:dyDescent="0.25">
      <c r="A4" t="s">
        <v>3</v>
      </c>
      <c r="B4" s="1">
        <v>713</v>
      </c>
    </row>
    <row r="5" spans="1:2" x14ac:dyDescent="0.25">
      <c r="A5" t="s">
        <v>2</v>
      </c>
      <c r="B5" s="1">
        <v>27</v>
      </c>
    </row>
    <row r="6" spans="1:2" x14ac:dyDescent="0.25">
      <c r="A6" t="s">
        <v>6</v>
      </c>
      <c r="B6" s="1">
        <v>23</v>
      </c>
    </row>
    <row r="7" spans="1:2" x14ac:dyDescent="0.25">
      <c r="A7" t="s">
        <v>1</v>
      </c>
      <c r="B7" s="1">
        <v>20</v>
      </c>
    </row>
    <row r="8" spans="1:2" x14ac:dyDescent="0.25">
      <c r="A8" t="s">
        <v>0</v>
      </c>
      <c r="B8" s="1">
        <v>180</v>
      </c>
    </row>
    <row r="20" spans="1:3" x14ac:dyDescent="0.25">
      <c r="A20" s="1" t="s">
        <v>69</v>
      </c>
      <c r="B20" s="1" t="s">
        <v>76</v>
      </c>
      <c r="C20" s="1" t="s">
        <v>77</v>
      </c>
    </row>
    <row r="21" spans="1:3" x14ac:dyDescent="0.25">
      <c r="A21" s="1" t="s">
        <v>80</v>
      </c>
      <c r="B21" s="1">
        <v>1362</v>
      </c>
      <c r="C21" s="1">
        <v>13</v>
      </c>
    </row>
    <row r="22" spans="1:3" x14ac:dyDescent="0.25">
      <c r="A22" s="1" t="s">
        <v>78</v>
      </c>
      <c r="B22" s="1">
        <v>77</v>
      </c>
      <c r="C22" s="1">
        <v>1</v>
      </c>
    </row>
    <row r="23" spans="1:3" x14ac:dyDescent="0.25">
      <c r="A23" s="1" t="s">
        <v>11</v>
      </c>
      <c r="B23" s="1">
        <v>38</v>
      </c>
      <c r="C23" s="1">
        <v>24</v>
      </c>
    </row>
    <row r="24" spans="1:3" x14ac:dyDescent="0.25">
      <c r="A24" s="1" t="s">
        <v>79</v>
      </c>
      <c r="B24" s="1">
        <f>SUM(B21:B23)</f>
        <v>1477</v>
      </c>
      <c r="C24" s="1">
        <f>SUM(C21:C23)</f>
        <v>38</v>
      </c>
    </row>
    <row r="26" spans="1:3" x14ac:dyDescent="0.25">
      <c r="A26" s="10">
        <f>24/1477</f>
        <v>1.6249153689911984E-2</v>
      </c>
    </row>
  </sheetData>
  <autoFilter ref="A1:B1" xr:uid="{93388E95-7FCB-457F-A6E2-91428293DAB9}">
    <sortState xmlns:xlrd2="http://schemas.microsoft.com/office/spreadsheetml/2017/richdata2" ref="A2:B8">
      <sortCondition descending="1" ref="B1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47306-0E24-42E2-BD5E-D2612C1484B5}">
  <sheetPr filterMode="1"/>
  <dimension ref="A1:L30"/>
  <sheetViews>
    <sheetView topLeftCell="C1" zoomScaleNormal="100" workbookViewId="0">
      <selection activeCell="C27" sqref="C27"/>
    </sheetView>
  </sheetViews>
  <sheetFormatPr defaultColWidth="46.140625" defaultRowHeight="15" x14ac:dyDescent="0.25"/>
  <cols>
    <col min="1" max="1" width="2" hidden="1" customWidth="1"/>
    <col min="2" max="2" width="6" hidden="1" customWidth="1"/>
    <col min="3" max="3" width="130.7109375" customWidth="1"/>
    <col min="4" max="4" width="63.42578125" hidden="1" customWidth="1"/>
    <col min="5" max="5" width="5" bestFit="1" customWidth="1"/>
    <col min="6" max="6" width="9.28515625" hidden="1" customWidth="1"/>
    <col min="7" max="7" width="11.7109375" hidden="1" customWidth="1"/>
    <col min="8" max="8" width="4.5703125" hidden="1" customWidth="1"/>
    <col min="9" max="9" width="3" hidden="1" customWidth="1"/>
    <col min="10" max="10" width="10.42578125" bestFit="1" customWidth="1"/>
    <col min="11" max="11" width="13.140625" bestFit="1" customWidth="1"/>
  </cols>
  <sheetData>
    <row r="1" spans="1:12" x14ac:dyDescent="0.25">
      <c r="C1" t="s">
        <v>65</v>
      </c>
      <c r="D1" t="s">
        <v>66</v>
      </c>
      <c r="E1" t="s">
        <v>67</v>
      </c>
      <c r="J1" t="s">
        <v>69</v>
      </c>
      <c r="K1" t="s">
        <v>70</v>
      </c>
    </row>
    <row r="2" spans="1:12" x14ac:dyDescent="0.25">
      <c r="A2" s="2">
        <v>5</v>
      </c>
      <c r="B2" s="2">
        <v>15414</v>
      </c>
      <c r="C2" s="7" t="s">
        <v>57</v>
      </c>
      <c r="D2" s="2" t="s">
        <v>58</v>
      </c>
      <c r="E2" s="2">
        <v>2019</v>
      </c>
      <c r="F2" s="3" t="s">
        <v>11</v>
      </c>
      <c r="G2" s="4" t="s">
        <v>12</v>
      </c>
      <c r="H2" s="4" t="s">
        <v>13</v>
      </c>
      <c r="I2" s="2">
        <v>0</v>
      </c>
      <c r="J2" t="s">
        <v>71</v>
      </c>
      <c r="K2" t="s">
        <v>93</v>
      </c>
      <c r="L2" s="9" t="s">
        <v>74</v>
      </c>
    </row>
    <row r="3" spans="1:12" hidden="1" x14ac:dyDescent="0.25">
      <c r="A3" s="2">
        <v>5</v>
      </c>
      <c r="B3" s="2">
        <v>15367</v>
      </c>
      <c r="C3" s="7" t="s">
        <v>53</v>
      </c>
      <c r="D3" s="2" t="s">
        <v>54</v>
      </c>
      <c r="E3" s="2">
        <v>2019</v>
      </c>
      <c r="F3" s="3" t="s">
        <v>11</v>
      </c>
      <c r="G3" s="4" t="s">
        <v>12</v>
      </c>
      <c r="H3" s="4" t="s">
        <v>13</v>
      </c>
      <c r="I3" s="2">
        <v>14</v>
      </c>
      <c r="J3" t="s">
        <v>72</v>
      </c>
    </row>
    <row r="4" spans="1:12" s="6" customFormat="1" ht="30" hidden="1" x14ac:dyDescent="0.25">
      <c r="A4" s="2">
        <v>5</v>
      </c>
      <c r="B4" s="2">
        <v>15393</v>
      </c>
      <c r="C4" s="2" t="s">
        <v>55</v>
      </c>
      <c r="D4" s="2" t="s">
        <v>56</v>
      </c>
      <c r="E4" s="2">
        <v>2019</v>
      </c>
      <c r="F4" s="3" t="s">
        <v>11</v>
      </c>
      <c r="G4" s="4" t="s">
        <v>12</v>
      </c>
      <c r="H4" s="4" t="s">
        <v>13</v>
      </c>
      <c r="I4" s="2">
        <v>3</v>
      </c>
      <c r="J4" t="s">
        <v>72</v>
      </c>
      <c r="K4"/>
    </row>
    <row r="5" spans="1:12" ht="24.75" hidden="1" customHeight="1" x14ac:dyDescent="0.25">
      <c r="A5" s="2">
        <v>5</v>
      </c>
      <c r="B5" s="2">
        <v>15311</v>
      </c>
      <c r="C5" s="2" t="s">
        <v>39</v>
      </c>
      <c r="D5" s="2" t="s">
        <v>40</v>
      </c>
      <c r="E5" s="2">
        <v>2018</v>
      </c>
      <c r="F5" s="3" t="s">
        <v>11</v>
      </c>
      <c r="G5" s="4" t="s">
        <v>12</v>
      </c>
      <c r="H5" s="4" t="s">
        <v>13</v>
      </c>
      <c r="I5" s="2">
        <v>17</v>
      </c>
      <c r="J5" t="s">
        <v>72</v>
      </c>
    </row>
    <row r="6" spans="1:12" ht="30" hidden="1" x14ac:dyDescent="0.25">
      <c r="A6" s="2">
        <v>3</v>
      </c>
      <c r="B6" s="2">
        <v>15254</v>
      </c>
      <c r="C6" s="2" t="s">
        <v>29</v>
      </c>
      <c r="D6" s="2" t="s">
        <v>30</v>
      </c>
      <c r="E6" s="2">
        <v>2017</v>
      </c>
      <c r="F6" s="3" t="s">
        <v>11</v>
      </c>
      <c r="G6" s="4" t="s">
        <v>12</v>
      </c>
      <c r="H6" s="4" t="s">
        <v>13</v>
      </c>
      <c r="I6" s="2">
        <v>43</v>
      </c>
      <c r="J6" t="s">
        <v>72</v>
      </c>
    </row>
    <row r="7" spans="1:12" ht="30" hidden="1" x14ac:dyDescent="0.25">
      <c r="A7" s="2">
        <v>2</v>
      </c>
      <c r="B7" s="2">
        <v>14784</v>
      </c>
      <c r="C7" s="7" t="s">
        <v>43</v>
      </c>
      <c r="D7" s="2" t="s">
        <v>44</v>
      </c>
      <c r="E7" s="2">
        <v>2019</v>
      </c>
      <c r="F7" s="3" t="s">
        <v>11</v>
      </c>
      <c r="G7" s="4" t="s">
        <v>12</v>
      </c>
      <c r="H7" s="4" t="s">
        <v>13</v>
      </c>
      <c r="I7" s="2">
        <v>29</v>
      </c>
      <c r="J7" t="s">
        <v>72</v>
      </c>
    </row>
    <row r="8" spans="1:12" ht="45" x14ac:dyDescent="0.25">
      <c r="A8" s="2">
        <v>6</v>
      </c>
      <c r="B8" s="2">
        <v>15293</v>
      </c>
      <c r="C8" s="8" t="s">
        <v>61</v>
      </c>
      <c r="D8" s="8" t="s">
        <v>62</v>
      </c>
      <c r="E8" s="8">
        <v>2019</v>
      </c>
      <c r="F8" s="3" t="s">
        <v>11</v>
      </c>
      <c r="G8" s="4" t="s">
        <v>12</v>
      </c>
      <c r="H8" s="4" t="s">
        <v>13</v>
      </c>
      <c r="I8" s="2">
        <v>26</v>
      </c>
      <c r="J8" s="6" t="s">
        <v>71</v>
      </c>
      <c r="K8" t="s">
        <v>73</v>
      </c>
    </row>
    <row r="9" spans="1:12" ht="30" hidden="1" x14ac:dyDescent="0.25">
      <c r="A9" s="2">
        <v>2</v>
      </c>
      <c r="B9" s="2">
        <v>14768</v>
      </c>
      <c r="C9" s="2" t="s">
        <v>18</v>
      </c>
      <c r="D9" s="2" t="s">
        <v>19</v>
      </c>
      <c r="E9" s="2">
        <v>2014</v>
      </c>
      <c r="F9" s="3" t="s">
        <v>11</v>
      </c>
      <c r="G9" s="4" t="s">
        <v>12</v>
      </c>
      <c r="H9" s="4" t="s">
        <v>13</v>
      </c>
      <c r="I9" s="2">
        <v>0</v>
      </c>
      <c r="J9" t="s">
        <v>72</v>
      </c>
    </row>
    <row r="10" spans="1:12" ht="30" hidden="1" x14ac:dyDescent="0.25">
      <c r="A10" s="2">
        <v>3</v>
      </c>
      <c r="B10" s="2">
        <v>15247</v>
      </c>
      <c r="C10" s="2" t="s">
        <v>45</v>
      </c>
      <c r="D10" s="2" t="s">
        <v>46</v>
      </c>
      <c r="E10" s="2">
        <v>2019</v>
      </c>
      <c r="F10" s="3" t="s">
        <v>11</v>
      </c>
      <c r="G10" s="4" t="s">
        <v>12</v>
      </c>
      <c r="H10" s="4" t="s">
        <v>13</v>
      </c>
      <c r="I10" s="2">
        <v>5</v>
      </c>
      <c r="J10" t="s">
        <v>72</v>
      </c>
    </row>
    <row r="11" spans="1:12" ht="24" hidden="1" customHeight="1" x14ac:dyDescent="0.25">
      <c r="A11" s="2">
        <v>3</v>
      </c>
      <c r="B11" s="2">
        <v>15252</v>
      </c>
      <c r="C11" s="7" t="s">
        <v>49</v>
      </c>
      <c r="D11" s="2" t="s">
        <v>50</v>
      </c>
      <c r="E11" s="2">
        <v>2019</v>
      </c>
      <c r="F11" s="3" t="s">
        <v>11</v>
      </c>
      <c r="G11" s="4" t="s">
        <v>12</v>
      </c>
      <c r="H11" s="4" t="s">
        <v>13</v>
      </c>
      <c r="I11" s="2">
        <v>9</v>
      </c>
      <c r="J11" t="s">
        <v>72</v>
      </c>
    </row>
    <row r="12" spans="1:12" ht="30" hidden="1" x14ac:dyDescent="0.25">
      <c r="A12" s="2">
        <v>3</v>
      </c>
      <c r="B12" s="2">
        <v>15249</v>
      </c>
      <c r="C12" s="2" t="s">
        <v>25</v>
      </c>
      <c r="D12" s="2" t="s">
        <v>26</v>
      </c>
      <c r="E12" s="2">
        <v>2017</v>
      </c>
      <c r="F12" s="3" t="s">
        <v>11</v>
      </c>
      <c r="G12" s="4" t="s">
        <v>12</v>
      </c>
      <c r="H12" s="4" t="s">
        <v>13</v>
      </c>
      <c r="I12" s="2">
        <v>32</v>
      </c>
      <c r="J12" t="s">
        <v>72</v>
      </c>
    </row>
    <row r="13" spans="1:12" ht="33.75" hidden="1" customHeight="1" x14ac:dyDescent="0.25">
      <c r="A13" s="2">
        <v>3</v>
      </c>
      <c r="B13" s="2">
        <v>15253</v>
      </c>
      <c r="C13" s="2" t="s">
        <v>27</v>
      </c>
      <c r="D13" s="2" t="s">
        <v>28</v>
      </c>
      <c r="E13" s="2">
        <v>2017</v>
      </c>
      <c r="F13" s="3" t="s">
        <v>11</v>
      </c>
      <c r="G13" s="4" t="s">
        <v>12</v>
      </c>
      <c r="H13" s="4" t="s">
        <v>13</v>
      </c>
      <c r="I13" s="2">
        <v>11</v>
      </c>
      <c r="J13" t="s">
        <v>72</v>
      </c>
    </row>
    <row r="14" spans="1:12" hidden="1" x14ac:dyDescent="0.25">
      <c r="A14" s="2">
        <v>3</v>
      </c>
      <c r="B14" s="2">
        <v>15250</v>
      </c>
      <c r="C14" s="2" t="s">
        <v>9</v>
      </c>
      <c r="D14" s="2" t="s">
        <v>10</v>
      </c>
      <c r="E14" s="2">
        <v>2013</v>
      </c>
      <c r="F14" s="3" t="s">
        <v>11</v>
      </c>
      <c r="G14" s="4" t="s">
        <v>12</v>
      </c>
      <c r="H14" s="4" t="s">
        <v>13</v>
      </c>
      <c r="I14" s="2">
        <v>14</v>
      </c>
      <c r="J14" t="s">
        <v>72</v>
      </c>
    </row>
    <row r="15" spans="1:12" hidden="1" x14ac:dyDescent="0.25">
      <c r="A15" s="2">
        <v>2</v>
      </c>
      <c r="B15" s="2">
        <v>14778</v>
      </c>
      <c r="C15" s="2" t="s">
        <v>24</v>
      </c>
      <c r="D15" s="2" t="s">
        <v>23</v>
      </c>
      <c r="E15" s="2">
        <v>2017</v>
      </c>
      <c r="F15" s="3" t="s">
        <v>11</v>
      </c>
      <c r="G15" s="4" t="s">
        <v>12</v>
      </c>
      <c r="H15" s="4" t="s">
        <v>13</v>
      </c>
      <c r="I15" s="2">
        <v>27</v>
      </c>
      <c r="J15" t="s">
        <v>72</v>
      </c>
    </row>
    <row r="16" spans="1:12" ht="30" hidden="1" x14ac:dyDescent="0.25">
      <c r="A16" s="2">
        <v>5</v>
      </c>
      <c r="B16" s="2">
        <v>15318</v>
      </c>
      <c r="C16" s="2" t="s">
        <v>14</v>
      </c>
      <c r="D16" s="2" t="s">
        <v>15</v>
      </c>
      <c r="E16" s="2">
        <v>2013</v>
      </c>
      <c r="F16" s="3" t="s">
        <v>11</v>
      </c>
      <c r="G16" s="4" t="s">
        <v>12</v>
      </c>
      <c r="H16" s="4" t="s">
        <v>13</v>
      </c>
      <c r="I16" s="2">
        <v>23</v>
      </c>
      <c r="J16" t="s">
        <v>72</v>
      </c>
    </row>
    <row r="17" spans="1:11" x14ac:dyDescent="0.25">
      <c r="A17" s="2">
        <v>0</v>
      </c>
      <c r="B17" s="2">
        <v>14569</v>
      </c>
      <c r="C17" s="7" t="s">
        <v>16</v>
      </c>
      <c r="D17" s="2" t="s">
        <v>17</v>
      </c>
      <c r="E17" s="2">
        <v>2014</v>
      </c>
      <c r="F17" s="3" t="s">
        <v>11</v>
      </c>
      <c r="G17" s="4" t="s">
        <v>12</v>
      </c>
      <c r="H17" s="4" t="s">
        <v>13</v>
      </c>
      <c r="I17" s="2">
        <v>10</v>
      </c>
      <c r="J17" t="s">
        <v>71</v>
      </c>
      <c r="K17" t="s">
        <v>75</v>
      </c>
    </row>
    <row r="18" spans="1:11" hidden="1" x14ac:dyDescent="0.25">
      <c r="C18" t="s">
        <v>203</v>
      </c>
      <c r="E18" s="2">
        <v>2019</v>
      </c>
    </row>
    <row r="19" spans="1:11" ht="30" hidden="1" x14ac:dyDescent="0.25">
      <c r="A19" s="2">
        <v>6</v>
      </c>
      <c r="B19" s="2">
        <v>15294</v>
      </c>
      <c r="C19" s="2" t="s">
        <v>63</v>
      </c>
      <c r="D19" s="2" t="s">
        <v>64</v>
      </c>
      <c r="E19" s="2">
        <v>2019</v>
      </c>
      <c r="F19" s="3" t="s">
        <v>11</v>
      </c>
      <c r="G19" s="4" t="s">
        <v>12</v>
      </c>
      <c r="H19" s="4" t="s">
        <v>13</v>
      </c>
      <c r="I19" s="2">
        <v>13</v>
      </c>
      <c r="J19" t="s">
        <v>72</v>
      </c>
    </row>
    <row r="20" spans="1:11" ht="30" hidden="1" x14ac:dyDescent="0.25">
      <c r="A20" s="2">
        <v>4</v>
      </c>
      <c r="B20" s="2">
        <v>15281</v>
      </c>
      <c r="C20" s="2" t="s">
        <v>31</v>
      </c>
      <c r="D20" s="2" t="s">
        <v>32</v>
      </c>
      <c r="E20" s="2">
        <v>2017</v>
      </c>
      <c r="F20" s="3" t="s">
        <v>11</v>
      </c>
      <c r="G20" s="4" t="s">
        <v>12</v>
      </c>
      <c r="H20" s="4" t="s">
        <v>13</v>
      </c>
      <c r="I20" s="2">
        <v>6</v>
      </c>
      <c r="J20" t="s">
        <v>72</v>
      </c>
    </row>
    <row r="21" spans="1:11" ht="30" hidden="1" x14ac:dyDescent="0.25">
      <c r="A21" s="2">
        <v>4</v>
      </c>
      <c r="B21" s="2">
        <v>15284</v>
      </c>
      <c r="C21" s="2" t="s">
        <v>20</v>
      </c>
      <c r="D21" s="2" t="s">
        <v>21</v>
      </c>
      <c r="E21" s="2">
        <v>2015</v>
      </c>
      <c r="F21" s="3" t="s">
        <v>11</v>
      </c>
      <c r="G21" s="4" t="s">
        <v>12</v>
      </c>
      <c r="H21" s="4" t="s">
        <v>13</v>
      </c>
      <c r="I21" s="2">
        <v>23</v>
      </c>
      <c r="J21" t="s">
        <v>72</v>
      </c>
    </row>
    <row r="22" spans="1:11" hidden="1" x14ac:dyDescent="0.25">
      <c r="A22" s="2">
        <v>3</v>
      </c>
      <c r="B22" s="2">
        <v>15255</v>
      </c>
      <c r="C22" s="2" t="s">
        <v>37</v>
      </c>
      <c r="D22" s="2" t="s">
        <v>38</v>
      </c>
      <c r="E22" s="2">
        <v>2018</v>
      </c>
      <c r="F22" s="3" t="s">
        <v>11</v>
      </c>
      <c r="G22" s="4" t="s">
        <v>12</v>
      </c>
      <c r="H22" s="4" t="s">
        <v>13</v>
      </c>
      <c r="I22" s="2">
        <v>31</v>
      </c>
      <c r="J22" t="s">
        <v>72</v>
      </c>
    </row>
    <row r="23" spans="1:11" hidden="1" x14ac:dyDescent="0.25">
      <c r="A23" s="2">
        <v>2</v>
      </c>
      <c r="B23" s="2">
        <v>14793</v>
      </c>
      <c r="C23" s="2" t="s">
        <v>22</v>
      </c>
      <c r="D23" s="2" t="s">
        <v>23</v>
      </c>
      <c r="E23" s="2">
        <v>2016</v>
      </c>
      <c r="F23" s="3" t="s">
        <v>11</v>
      </c>
      <c r="G23" s="4" t="s">
        <v>12</v>
      </c>
      <c r="H23" s="4" t="s">
        <v>13</v>
      </c>
      <c r="I23" s="2">
        <v>25</v>
      </c>
      <c r="J23" t="s">
        <v>72</v>
      </c>
    </row>
    <row r="24" spans="1:11" hidden="1" x14ac:dyDescent="0.25">
      <c r="A24" s="2">
        <v>5</v>
      </c>
      <c r="B24" s="2">
        <v>15325</v>
      </c>
      <c r="C24" s="2" t="s">
        <v>33</v>
      </c>
      <c r="D24" s="2" t="s">
        <v>34</v>
      </c>
      <c r="E24" s="2">
        <v>2017</v>
      </c>
      <c r="F24" s="3" t="s">
        <v>11</v>
      </c>
      <c r="G24" s="4" t="s">
        <v>12</v>
      </c>
      <c r="H24" s="4" t="s">
        <v>13</v>
      </c>
      <c r="I24" s="2">
        <v>28</v>
      </c>
      <c r="J24" t="s">
        <v>72</v>
      </c>
    </row>
    <row r="25" spans="1:11" hidden="1" x14ac:dyDescent="0.25">
      <c r="A25" s="2">
        <v>3</v>
      </c>
      <c r="B25" s="2">
        <v>15256</v>
      </c>
      <c r="C25" s="2" t="s">
        <v>51</v>
      </c>
      <c r="D25" s="2" t="s">
        <v>52</v>
      </c>
      <c r="E25" s="2">
        <v>2019</v>
      </c>
      <c r="F25" s="3" t="s">
        <v>11</v>
      </c>
      <c r="G25" s="4" t="s">
        <v>12</v>
      </c>
      <c r="H25" s="4" t="s">
        <v>13</v>
      </c>
      <c r="I25" s="2">
        <v>31</v>
      </c>
      <c r="J25" t="s">
        <v>72</v>
      </c>
    </row>
    <row r="26" spans="1:11" x14ac:dyDescent="0.25">
      <c r="C26" t="s">
        <v>204</v>
      </c>
      <c r="E26" s="2">
        <v>2015</v>
      </c>
      <c r="J26" s="6" t="s">
        <v>71</v>
      </c>
      <c r="K26" t="s">
        <v>205</v>
      </c>
    </row>
    <row r="27" spans="1:11" ht="30" x14ac:dyDescent="0.25">
      <c r="A27" s="5">
        <v>3</v>
      </c>
      <c r="B27" s="5">
        <v>15248</v>
      </c>
      <c r="C27" s="5" t="s">
        <v>47</v>
      </c>
      <c r="D27" s="5" t="s">
        <v>48</v>
      </c>
      <c r="E27" s="5">
        <v>2019</v>
      </c>
      <c r="F27" s="3" t="s">
        <v>11</v>
      </c>
      <c r="G27" s="4" t="s">
        <v>12</v>
      </c>
      <c r="H27" s="4" t="s">
        <v>13</v>
      </c>
      <c r="I27" s="2">
        <v>14</v>
      </c>
      <c r="J27" s="6" t="s">
        <v>71</v>
      </c>
      <c r="K27" s="6" t="s">
        <v>68</v>
      </c>
    </row>
    <row r="28" spans="1:11" hidden="1" x14ac:dyDescent="0.25">
      <c r="A28" s="2">
        <v>6</v>
      </c>
      <c r="B28" s="2">
        <v>15292</v>
      </c>
      <c r="C28" s="7" t="s">
        <v>59</v>
      </c>
      <c r="D28" s="2" t="s">
        <v>60</v>
      </c>
      <c r="E28" s="2">
        <v>2019</v>
      </c>
      <c r="F28" s="3" t="s">
        <v>11</v>
      </c>
      <c r="G28" s="4" t="s">
        <v>12</v>
      </c>
      <c r="H28" s="4" t="s">
        <v>13</v>
      </c>
      <c r="I28" s="2">
        <v>11</v>
      </c>
      <c r="J28" t="s">
        <v>72</v>
      </c>
    </row>
    <row r="29" spans="1:11" ht="30" hidden="1" x14ac:dyDescent="0.25">
      <c r="A29" s="2">
        <v>6</v>
      </c>
      <c r="B29" s="2">
        <v>15296</v>
      </c>
      <c r="C29" s="2" t="s">
        <v>41</v>
      </c>
      <c r="D29" s="2" t="s">
        <v>42</v>
      </c>
      <c r="E29" s="2">
        <v>2018</v>
      </c>
      <c r="F29" s="3" t="s">
        <v>11</v>
      </c>
      <c r="G29" s="4" t="s">
        <v>12</v>
      </c>
      <c r="H29" s="4" t="s">
        <v>13</v>
      </c>
      <c r="I29" s="2">
        <v>45</v>
      </c>
      <c r="J29" t="s">
        <v>72</v>
      </c>
    </row>
    <row r="30" spans="1:11" ht="45" hidden="1" x14ac:dyDescent="0.25">
      <c r="A30" s="2">
        <v>3</v>
      </c>
      <c r="B30" s="2">
        <v>15245</v>
      </c>
      <c r="C30" s="2" t="s">
        <v>35</v>
      </c>
      <c r="D30" s="2" t="s">
        <v>36</v>
      </c>
      <c r="E30" s="2">
        <v>2018</v>
      </c>
      <c r="F30" s="3" t="s">
        <v>11</v>
      </c>
      <c r="G30" s="4" t="s">
        <v>12</v>
      </c>
      <c r="H30" s="4" t="s">
        <v>13</v>
      </c>
      <c r="I30" s="2">
        <v>43</v>
      </c>
      <c r="J30" t="s">
        <v>72</v>
      </c>
    </row>
  </sheetData>
  <autoFilter ref="A1:K30" xr:uid="{6BB2C00C-5DB1-476C-9811-82120F77000F}">
    <filterColumn colId="9">
      <filters>
        <filter val="REJEITADO"/>
      </filters>
    </filterColumn>
    <sortState xmlns:xlrd2="http://schemas.microsoft.com/office/spreadsheetml/2017/richdata2" ref="A2:K30">
      <sortCondition ref="C1:C30"/>
    </sortState>
  </autoFilter>
  <hyperlinks>
    <hyperlink ref="L2" r:id="rId1" display="https://doi.org/10.1109/EDOC.2014.32" xr:uid="{D40DBCF1-E901-43C2-9AEA-8161A3D6EBDB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088A-01C9-4848-9650-E39A04E13DF4}">
  <dimension ref="A1:W25"/>
  <sheetViews>
    <sheetView topLeftCell="C17" zoomScale="130" zoomScaleNormal="130" workbookViewId="0">
      <selection activeCell="C22" sqref="C22"/>
    </sheetView>
  </sheetViews>
  <sheetFormatPr defaultColWidth="46.140625" defaultRowHeight="15" x14ac:dyDescent="0.25"/>
  <cols>
    <col min="1" max="1" width="2" style="13" hidden="1" customWidth="1"/>
    <col min="2" max="2" width="6" style="13" hidden="1" customWidth="1"/>
    <col min="3" max="3" width="6" style="13" customWidth="1"/>
    <col min="4" max="4" width="6.140625" style="14" customWidth="1"/>
    <col min="5" max="5" width="24" style="38" customWidth="1"/>
    <col min="6" max="6" width="21" style="34" bestFit="1" customWidth="1"/>
    <col min="7" max="7" width="7" style="14" customWidth="1"/>
    <col min="8" max="8" width="14.5703125" style="14" bestFit="1" customWidth="1"/>
    <col min="9" max="13" width="15" style="14" bestFit="1" customWidth="1"/>
    <col min="14" max="14" width="14.42578125" style="14" bestFit="1" customWidth="1"/>
    <col min="15" max="17" width="14.85546875" style="14" bestFit="1" customWidth="1"/>
    <col min="18" max="18" width="18.85546875" style="14" bestFit="1" customWidth="1"/>
    <col min="19" max="19" width="12.42578125" style="16" bestFit="1" customWidth="1"/>
    <col min="20" max="20" width="10.85546875" style="16" customWidth="1"/>
    <col min="21" max="21" width="12.85546875" style="16" bestFit="1" customWidth="1"/>
    <col min="22" max="22" width="9.28515625" style="16" bestFit="1" customWidth="1"/>
    <col min="23" max="23" width="11" style="14" bestFit="1" customWidth="1"/>
    <col min="24" max="16384" width="46.140625" style="13"/>
  </cols>
  <sheetData>
    <row r="1" spans="1:23" x14ac:dyDescent="0.25">
      <c r="A1" s="18" t="s">
        <v>101</v>
      </c>
      <c r="B1" s="19" t="s">
        <v>102</v>
      </c>
      <c r="C1" s="19" t="s">
        <v>104</v>
      </c>
      <c r="D1" s="20" t="s">
        <v>94</v>
      </c>
      <c r="E1" s="35" t="s">
        <v>65</v>
      </c>
      <c r="F1" s="32" t="s">
        <v>66</v>
      </c>
      <c r="G1" s="20" t="s">
        <v>98</v>
      </c>
      <c r="H1" s="21" t="s">
        <v>81</v>
      </c>
      <c r="I1" s="21" t="s">
        <v>82</v>
      </c>
      <c r="J1" s="21" t="s">
        <v>83</v>
      </c>
      <c r="K1" s="21" t="s">
        <v>84</v>
      </c>
      <c r="L1" s="21" t="s">
        <v>85</v>
      </c>
      <c r="M1" s="21" t="s">
        <v>86</v>
      </c>
      <c r="N1" s="21" t="s">
        <v>87</v>
      </c>
      <c r="O1" s="21" t="s">
        <v>88</v>
      </c>
      <c r="P1" s="21" t="s">
        <v>89</v>
      </c>
      <c r="Q1" s="21" t="s">
        <v>90</v>
      </c>
      <c r="R1" s="21" t="s">
        <v>96</v>
      </c>
      <c r="S1" s="22" t="s">
        <v>95</v>
      </c>
      <c r="T1" s="22" t="s">
        <v>97</v>
      </c>
      <c r="U1" s="22" t="s">
        <v>91</v>
      </c>
      <c r="V1" s="22" t="s">
        <v>92</v>
      </c>
      <c r="W1" s="24" t="s">
        <v>69</v>
      </c>
    </row>
    <row r="2" spans="1:23" ht="33.75" x14ac:dyDescent="0.25">
      <c r="A2" s="17">
        <v>3</v>
      </c>
      <c r="B2" s="11">
        <v>15252</v>
      </c>
      <c r="C2" s="12">
        <v>30</v>
      </c>
      <c r="D2" s="12"/>
      <c r="E2" s="36" t="s">
        <v>49</v>
      </c>
      <c r="F2" s="33" t="s">
        <v>50</v>
      </c>
      <c r="G2" s="12">
        <v>2019</v>
      </c>
      <c r="H2" s="15">
        <v>0.5</v>
      </c>
      <c r="I2" s="64">
        <v>1</v>
      </c>
      <c r="J2" s="15">
        <v>1</v>
      </c>
      <c r="K2" s="15">
        <v>0.5</v>
      </c>
      <c r="L2" s="64"/>
      <c r="M2" s="15">
        <v>0.5</v>
      </c>
      <c r="N2" s="15">
        <v>1</v>
      </c>
      <c r="O2" s="15">
        <v>0</v>
      </c>
      <c r="P2" s="15">
        <v>0.5</v>
      </c>
      <c r="Q2" s="15">
        <v>1</v>
      </c>
      <c r="R2" s="15">
        <f>SUM(H2:M2)/6+(3*(SUM(N2:Q2)/4))</f>
        <v>2.4583333333333335</v>
      </c>
      <c r="S2" s="14"/>
      <c r="T2" s="29">
        <v>4</v>
      </c>
      <c r="U2" s="29" t="s">
        <v>100</v>
      </c>
      <c r="V2" s="29" t="s">
        <v>99</v>
      </c>
      <c r="W2" s="23"/>
    </row>
    <row r="3" spans="1:23" ht="45" x14ac:dyDescent="0.25">
      <c r="A3" s="17">
        <v>2</v>
      </c>
      <c r="B3" s="11">
        <v>14784</v>
      </c>
      <c r="C3" s="12">
        <v>31</v>
      </c>
      <c r="D3" s="12"/>
      <c r="E3" s="37" t="s">
        <v>43</v>
      </c>
      <c r="F3" s="33" t="s">
        <v>44</v>
      </c>
      <c r="G3" s="12">
        <v>2019</v>
      </c>
      <c r="H3" s="15"/>
      <c r="I3" s="64"/>
      <c r="J3" s="15"/>
      <c r="K3" s="15"/>
      <c r="L3" s="64"/>
      <c r="M3" s="15"/>
      <c r="N3" s="15"/>
      <c r="O3" s="15"/>
      <c r="P3" s="15"/>
      <c r="Q3" s="15"/>
      <c r="R3" s="15">
        <f t="shared" ref="R3:R23" si="0">SUM(H3:M3)/6+(3*(SUM(N3:Q3)/4))</f>
        <v>0</v>
      </c>
      <c r="S3" s="23"/>
      <c r="T3" s="23">
        <v>1</v>
      </c>
      <c r="U3" s="45"/>
      <c r="V3" s="45"/>
      <c r="W3" s="23"/>
    </row>
    <row r="4" spans="1:23" ht="33.75" x14ac:dyDescent="0.25">
      <c r="A4" s="17">
        <v>3</v>
      </c>
      <c r="B4" s="11">
        <v>15256</v>
      </c>
      <c r="C4" s="12">
        <v>33</v>
      </c>
      <c r="D4" s="12">
        <v>29</v>
      </c>
      <c r="E4" s="36" t="s">
        <v>51</v>
      </c>
      <c r="F4" s="33" t="s">
        <v>52</v>
      </c>
      <c r="G4" s="12">
        <v>2019</v>
      </c>
      <c r="H4" s="15">
        <v>1</v>
      </c>
      <c r="I4" s="64">
        <v>1</v>
      </c>
      <c r="J4" s="15">
        <v>1</v>
      </c>
      <c r="K4" s="15">
        <v>1</v>
      </c>
      <c r="L4" s="64">
        <v>1</v>
      </c>
      <c r="M4" s="15">
        <v>0.5</v>
      </c>
      <c r="N4" s="15">
        <v>1</v>
      </c>
      <c r="O4" s="15">
        <v>1</v>
      </c>
      <c r="P4" s="15">
        <v>1</v>
      </c>
      <c r="Q4" s="15">
        <v>0</v>
      </c>
      <c r="R4" s="15">
        <f t="shared" si="0"/>
        <v>3.1666666666666665</v>
      </c>
      <c r="S4" s="45" t="s">
        <v>99</v>
      </c>
      <c r="T4" s="54">
        <v>1</v>
      </c>
      <c r="U4" s="45" t="s">
        <v>100</v>
      </c>
      <c r="V4" s="45" t="s">
        <v>99</v>
      </c>
      <c r="W4" s="45" t="s">
        <v>11</v>
      </c>
    </row>
    <row r="5" spans="1:23" ht="45" x14ac:dyDescent="0.25">
      <c r="A5" s="17">
        <v>6</v>
      </c>
      <c r="B5" s="11">
        <v>15292</v>
      </c>
      <c r="C5" s="12">
        <v>33</v>
      </c>
      <c r="D5" s="12"/>
      <c r="E5" s="37" t="s">
        <v>103</v>
      </c>
      <c r="F5" s="33" t="s">
        <v>60</v>
      </c>
      <c r="G5" s="12">
        <v>2019</v>
      </c>
      <c r="H5" s="15">
        <v>1</v>
      </c>
      <c r="I5" s="64">
        <v>1</v>
      </c>
      <c r="J5" s="15">
        <v>1</v>
      </c>
      <c r="K5" s="15">
        <v>1</v>
      </c>
      <c r="L5" s="64">
        <v>1</v>
      </c>
      <c r="M5" s="15">
        <v>1</v>
      </c>
      <c r="N5" s="15">
        <v>1</v>
      </c>
      <c r="O5" s="15">
        <v>1</v>
      </c>
      <c r="P5" s="15">
        <v>1</v>
      </c>
      <c r="Q5" s="15">
        <v>0</v>
      </c>
      <c r="R5" s="15">
        <f t="shared" si="0"/>
        <v>3.25</v>
      </c>
      <c r="S5" s="29" t="s">
        <v>99</v>
      </c>
      <c r="T5" s="31">
        <v>1</v>
      </c>
      <c r="U5" s="29" t="s">
        <v>100</v>
      </c>
      <c r="V5" s="29" t="s">
        <v>99</v>
      </c>
      <c r="W5" s="39" t="s">
        <v>11</v>
      </c>
    </row>
    <row r="6" spans="1:23" ht="45" x14ac:dyDescent="0.25">
      <c r="A6" s="17">
        <v>3</v>
      </c>
      <c r="B6" s="11">
        <v>15247</v>
      </c>
      <c r="C6" s="12">
        <v>34</v>
      </c>
      <c r="D6" s="12">
        <v>30</v>
      </c>
      <c r="E6" s="36" t="s">
        <v>45</v>
      </c>
      <c r="F6" s="33" t="s">
        <v>46</v>
      </c>
      <c r="G6" s="12">
        <v>2019</v>
      </c>
      <c r="H6" s="15">
        <v>1</v>
      </c>
      <c r="I6" s="64">
        <v>1</v>
      </c>
      <c r="J6" s="15">
        <v>1</v>
      </c>
      <c r="K6" s="15">
        <v>0.5</v>
      </c>
      <c r="L6" s="64">
        <v>0.5</v>
      </c>
      <c r="M6" s="15">
        <v>0.5</v>
      </c>
      <c r="N6" s="15">
        <v>1</v>
      </c>
      <c r="O6" s="15">
        <v>1</v>
      </c>
      <c r="P6" s="15">
        <v>1</v>
      </c>
      <c r="Q6" s="15">
        <v>0</v>
      </c>
      <c r="R6" s="15">
        <f t="shared" si="0"/>
        <v>3</v>
      </c>
      <c r="S6" s="40" t="s">
        <v>99</v>
      </c>
      <c r="T6" s="40">
        <v>5</v>
      </c>
      <c r="U6" s="40" t="s">
        <v>100</v>
      </c>
      <c r="V6" s="40" t="s">
        <v>99</v>
      </c>
      <c r="W6" s="40" t="s">
        <v>11</v>
      </c>
    </row>
    <row r="7" spans="1:23" ht="33.75" x14ac:dyDescent="0.25">
      <c r="A7" s="17">
        <v>5</v>
      </c>
      <c r="B7" s="11">
        <v>15393</v>
      </c>
      <c r="C7" s="12">
        <v>35</v>
      </c>
      <c r="D7" s="12">
        <v>31</v>
      </c>
      <c r="E7" s="37" t="s">
        <v>55</v>
      </c>
      <c r="F7" s="33" t="s">
        <v>56</v>
      </c>
      <c r="G7" s="12">
        <v>2019</v>
      </c>
      <c r="H7" s="15">
        <v>1</v>
      </c>
      <c r="I7" s="64">
        <v>1</v>
      </c>
      <c r="J7" s="15">
        <v>1</v>
      </c>
      <c r="K7" s="15">
        <v>0.5</v>
      </c>
      <c r="L7" s="64">
        <v>1</v>
      </c>
      <c r="M7" s="15">
        <v>1</v>
      </c>
      <c r="N7" s="15">
        <v>1</v>
      </c>
      <c r="O7" s="15">
        <v>1</v>
      </c>
      <c r="P7" s="15">
        <v>1</v>
      </c>
      <c r="Q7" s="15">
        <v>0</v>
      </c>
      <c r="R7" s="15">
        <f t="shared" si="0"/>
        <v>3.1666666666666665</v>
      </c>
      <c r="S7" s="29" t="s">
        <v>99</v>
      </c>
      <c r="T7" s="29">
        <v>2</v>
      </c>
      <c r="U7" s="29" t="s">
        <v>100</v>
      </c>
      <c r="V7" s="29" t="s">
        <v>99</v>
      </c>
      <c r="W7" s="39" t="s">
        <v>11</v>
      </c>
    </row>
    <row r="8" spans="1:23" ht="45" x14ac:dyDescent="0.25">
      <c r="A8" s="17">
        <v>3</v>
      </c>
      <c r="B8" s="11">
        <v>15245</v>
      </c>
      <c r="C8" s="12">
        <v>36</v>
      </c>
      <c r="D8" s="12">
        <v>32</v>
      </c>
      <c r="E8" s="42" t="s">
        <v>35</v>
      </c>
      <c r="F8" s="33" t="s">
        <v>36</v>
      </c>
      <c r="G8" s="12">
        <v>2018</v>
      </c>
      <c r="H8" s="15">
        <v>0.5</v>
      </c>
      <c r="I8" s="64">
        <v>0.5</v>
      </c>
      <c r="J8" s="15">
        <v>1</v>
      </c>
      <c r="K8" s="15">
        <v>1</v>
      </c>
      <c r="L8" s="64">
        <v>0.5</v>
      </c>
      <c r="M8" s="15">
        <v>0</v>
      </c>
      <c r="N8" s="15">
        <v>0</v>
      </c>
      <c r="O8" s="15">
        <v>1</v>
      </c>
      <c r="P8" s="15">
        <v>0.5</v>
      </c>
      <c r="Q8" s="15">
        <v>0</v>
      </c>
      <c r="R8" s="15">
        <f t="shared" si="0"/>
        <v>1.7083333333333335</v>
      </c>
      <c r="S8" s="29" t="s">
        <v>100</v>
      </c>
      <c r="T8" s="16">
        <v>3</v>
      </c>
      <c r="U8" s="14" t="s">
        <v>100</v>
      </c>
      <c r="V8" s="28" t="s">
        <v>99</v>
      </c>
      <c r="W8" s="29" t="s">
        <v>11</v>
      </c>
    </row>
    <row r="9" spans="1:23" ht="45" x14ac:dyDescent="0.25">
      <c r="A9" s="17">
        <v>3</v>
      </c>
      <c r="B9" s="11">
        <v>15255</v>
      </c>
      <c r="C9" s="12">
        <v>37</v>
      </c>
      <c r="D9" s="12">
        <v>33</v>
      </c>
      <c r="E9" s="37" t="s">
        <v>37</v>
      </c>
      <c r="F9" s="33" t="s">
        <v>38</v>
      </c>
      <c r="G9" s="12">
        <v>2018</v>
      </c>
      <c r="H9" s="15">
        <v>1</v>
      </c>
      <c r="I9" s="64">
        <v>1</v>
      </c>
      <c r="J9" s="15">
        <v>0.5</v>
      </c>
      <c r="K9" s="15">
        <v>0</v>
      </c>
      <c r="L9" s="64">
        <v>0</v>
      </c>
      <c r="M9" s="15">
        <v>0</v>
      </c>
      <c r="N9" s="15">
        <v>1</v>
      </c>
      <c r="O9" s="15">
        <v>0</v>
      </c>
      <c r="P9" s="15">
        <v>1</v>
      </c>
      <c r="Q9" s="15">
        <v>0</v>
      </c>
      <c r="R9" s="15">
        <f t="shared" si="0"/>
        <v>1.9166666666666667</v>
      </c>
      <c r="S9" s="29" t="s">
        <v>100</v>
      </c>
      <c r="T9" s="31">
        <v>1</v>
      </c>
      <c r="U9" s="29" t="s">
        <v>100</v>
      </c>
      <c r="V9" s="29" t="s">
        <v>99</v>
      </c>
      <c r="W9" s="39" t="s">
        <v>11</v>
      </c>
    </row>
    <row r="10" spans="1:23" ht="56.25" x14ac:dyDescent="0.25">
      <c r="A10" s="17">
        <v>6</v>
      </c>
      <c r="B10" s="11">
        <v>15296</v>
      </c>
      <c r="C10" s="41">
        <v>38</v>
      </c>
      <c r="D10" s="41">
        <v>34</v>
      </c>
      <c r="E10" s="36" t="s">
        <v>41</v>
      </c>
      <c r="F10" s="33" t="s">
        <v>42</v>
      </c>
      <c r="G10" s="12">
        <v>2018</v>
      </c>
      <c r="H10" s="15">
        <v>1</v>
      </c>
      <c r="I10" s="64">
        <v>1</v>
      </c>
      <c r="J10" s="15">
        <v>1</v>
      </c>
      <c r="K10" s="15">
        <v>1</v>
      </c>
      <c r="L10" s="64">
        <v>0.5</v>
      </c>
      <c r="M10" s="15">
        <v>0</v>
      </c>
      <c r="N10" s="15">
        <v>1</v>
      </c>
      <c r="O10" s="15">
        <v>1</v>
      </c>
      <c r="P10" s="15">
        <v>1</v>
      </c>
      <c r="Q10" s="15">
        <v>0</v>
      </c>
      <c r="R10" s="15">
        <f t="shared" si="0"/>
        <v>3</v>
      </c>
      <c r="S10" s="28" t="s">
        <v>99</v>
      </c>
      <c r="T10" s="14">
        <v>5</v>
      </c>
      <c r="U10" s="14" t="s">
        <v>100</v>
      </c>
      <c r="V10" s="28" t="s">
        <v>99</v>
      </c>
      <c r="W10" s="28" t="s">
        <v>11</v>
      </c>
    </row>
    <row r="11" spans="1:23" ht="22.5" x14ac:dyDescent="0.25">
      <c r="A11" s="17">
        <v>5</v>
      </c>
      <c r="B11" s="11">
        <v>15325</v>
      </c>
      <c r="C11" s="12">
        <v>39</v>
      </c>
      <c r="D11" s="12">
        <v>35</v>
      </c>
      <c r="E11" s="36" t="s">
        <v>33</v>
      </c>
      <c r="F11" s="33" t="s">
        <v>34</v>
      </c>
      <c r="G11" s="12">
        <v>2017</v>
      </c>
      <c r="H11" s="15"/>
      <c r="I11" s="64"/>
      <c r="J11" s="15"/>
      <c r="K11" s="15"/>
      <c r="L11" s="64"/>
      <c r="M11" s="15"/>
      <c r="N11" s="15"/>
      <c r="O11" s="15"/>
      <c r="P11" s="15"/>
      <c r="Q11" s="15"/>
      <c r="R11" s="15">
        <f t="shared" si="0"/>
        <v>0</v>
      </c>
      <c r="W11" s="23"/>
    </row>
    <row r="12" spans="1:23" ht="45" x14ac:dyDescent="0.25">
      <c r="A12" s="17">
        <v>4</v>
      </c>
      <c r="B12" s="11">
        <v>15281</v>
      </c>
      <c r="C12" s="12">
        <v>40</v>
      </c>
      <c r="D12" s="12">
        <v>36</v>
      </c>
      <c r="E12" s="36" t="s">
        <v>31</v>
      </c>
      <c r="F12" s="33" t="s">
        <v>32</v>
      </c>
      <c r="G12" s="12">
        <v>2017</v>
      </c>
      <c r="H12" s="15"/>
      <c r="I12" s="64"/>
      <c r="J12" s="15"/>
      <c r="K12" s="15"/>
      <c r="L12" s="64"/>
      <c r="M12" s="15"/>
      <c r="N12" s="15"/>
      <c r="O12" s="15"/>
      <c r="P12" s="15"/>
      <c r="Q12" s="15"/>
      <c r="R12" s="15">
        <f t="shared" si="0"/>
        <v>0</v>
      </c>
      <c r="S12" s="14"/>
      <c r="T12" s="23"/>
      <c r="U12" s="23"/>
      <c r="V12" s="14"/>
    </row>
    <row r="13" spans="1:23" ht="22.5" x14ac:dyDescent="0.25">
      <c r="A13" s="17">
        <v>2</v>
      </c>
      <c r="B13" s="11">
        <v>14778</v>
      </c>
      <c r="C13" s="12">
        <v>41</v>
      </c>
      <c r="D13" s="12">
        <v>37</v>
      </c>
      <c r="E13" s="36" t="s">
        <v>24</v>
      </c>
      <c r="F13" s="33" t="s">
        <v>23</v>
      </c>
      <c r="G13" s="12">
        <v>2017</v>
      </c>
      <c r="H13" s="15"/>
      <c r="I13" s="64"/>
      <c r="J13" s="15"/>
      <c r="K13" s="15"/>
      <c r="L13" s="64"/>
      <c r="M13" s="15"/>
      <c r="N13" s="15"/>
      <c r="O13" s="15"/>
      <c r="P13" s="15"/>
      <c r="Q13" s="15"/>
      <c r="R13" s="15">
        <f t="shared" si="0"/>
        <v>0</v>
      </c>
      <c r="U13" s="44"/>
      <c r="W13" s="23"/>
    </row>
    <row r="14" spans="1:23" ht="33.75" x14ac:dyDescent="0.25">
      <c r="A14" s="17">
        <v>3</v>
      </c>
      <c r="B14" s="11">
        <v>15253</v>
      </c>
      <c r="C14" s="12">
        <v>42</v>
      </c>
      <c r="D14" s="12">
        <v>38</v>
      </c>
      <c r="E14" s="36" t="s">
        <v>27</v>
      </c>
      <c r="F14" s="33" t="s">
        <v>28</v>
      </c>
      <c r="G14" s="12">
        <v>2017</v>
      </c>
      <c r="H14" s="15"/>
      <c r="I14" s="64"/>
      <c r="J14" s="15"/>
      <c r="K14" s="15"/>
      <c r="L14" s="64"/>
      <c r="M14" s="15"/>
      <c r="N14" s="15"/>
      <c r="O14" s="15"/>
      <c r="P14" s="15"/>
      <c r="Q14" s="15"/>
      <c r="R14" s="15">
        <f t="shared" si="0"/>
        <v>0</v>
      </c>
      <c r="S14" s="14"/>
      <c r="T14" s="23"/>
      <c r="U14" s="14"/>
      <c r="V14" s="14"/>
    </row>
    <row r="15" spans="1:23" ht="33.75" x14ac:dyDescent="0.25">
      <c r="A15" s="17">
        <v>3</v>
      </c>
      <c r="B15" s="11">
        <v>15249</v>
      </c>
      <c r="C15" s="12">
        <v>43</v>
      </c>
      <c r="D15" s="12">
        <v>39</v>
      </c>
      <c r="E15" s="36" t="s">
        <v>25</v>
      </c>
      <c r="F15" s="33" t="s">
        <v>26</v>
      </c>
      <c r="G15" s="12">
        <v>2017</v>
      </c>
      <c r="H15" s="15"/>
      <c r="I15" s="64"/>
      <c r="J15" s="15"/>
      <c r="K15" s="15"/>
      <c r="L15" s="64"/>
      <c r="M15" s="15"/>
      <c r="N15" s="15"/>
      <c r="O15" s="15"/>
      <c r="P15" s="15"/>
      <c r="Q15" s="15"/>
      <c r="R15" s="15">
        <f t="shared" si="0"/>
        <v>0</v>
      </c>
      <c r="W15" s="23"/>
    </row>
    <row r="16" spans="1:23" ht="56.25" x14ac:dyDescent="0.25">
      <c r="A16" s="17">
        <v>3</v>
      </c>
      <c r="B16" s="11">
        <v>15254</v>
      </c>
      <c r="C16" s="41">
        <v>44</v>
      </c>
      <c r="D16" s="41">
        <v>40</v>
      </c>
      <c r="E16" s="36" t="s">
        <v>29</v>
      </c>
      <c r="F16" s="33" t="s">
        <v>30</v>
      </c>
      <c r="G16" s="12">
        <v>2017</v>
      </c>
      <c r="H16" s="15">
        <v>1</v>
      </c>
      <c r="I16" s="64">
        <v>1</v>
      </c>
      <c r="J16" s="15">
        <v>1</v>
      </c>
      <c r="K16" s="15">
        <v>1</v>
      </c>
      <c r="L16" s="64">
        <v>0.5</v>
      </c>
      <c r="M16" s="15">
        <v>0.5</v>
      </c>
      <c r="N16" s="15">
        <v>1</v>
      </c>
      <c r="O16" s="15">
        <v>1</v>
      </c>
      <c r="P16" s="15">
        <v>1</v>
      </c>
      <c r="Q16" s="15">
        <v>0</v>
      </c>
      <c r="R16" s="15">
        <f t="shared" si="0"/>
        <v>3.0833333333333335</v>
      </c>
      <c r="S16" s="45" t="s">
        <v>99</v>
      </c>
      <c r="T16" s="23">
        <v>11</v>
      </c>
      <c r="U16" s="45" t="s">
        <v>99</v>
      </c>
      <c r="V16" s="45" t="s">
        <v>99</v>
      </c>
      <c r="W16" s="45" t="s">
        <v>11</v>
      </c>
    </row>
    <row r="17" spans="1:23" ht="33.75" x14ac:dyDescent="0.25">
      <c r="A17" s="17">
        <v>2</v>
      </c>
      <c r="B17" s="11">
        <v>14793</v>
      </c>
      <c r="C17" s="12">
        <v>45</v>
      </c>
      <c r="D17" s="12">
        <v>41</v>
      </c>
      <c r="E17" s="43" t="s">
        <v>22</v>
      </c>
      <c r="F17" s="33" t="s">
        <v>23</v>
      </c>
      <c r="G17" s="12">
        <v>2016</v>
      </c>
      <c r="H17" s="15"/>
      <c r="I17" s="64"/>
      <c r="J17" s="15"/>
      <c r="K17" s="15"/>
      <c r="L17" s="64"/>
      <c r="M17" s="15"/>
      <c r="N17" s="15"/>
      <c r="O17" s="15"/>
      <c r="P17" s="15"/>
      <c r="Q17" s="15"/>
      <c r="R17" s="15">
        <f t="shared" si="0"/>
        <v>0</v>
      </c>
      <c r="S17" s="14"/>
      <c r="T17" s="14"/>
      <c r="U17" s="14"/>
      <c r="V17" s="14"/>
      <c r="W17" s="23"/>
    </row>
    <row r="18" spans="1:23" ht="22.5" x14ac:dyDescent="0.25">
      <c r="A18" s="17">
        <v>4</v>
      </c>
      <c r="B18" s="11">
        <v>15284</v>
      </c>
      <c r="C18" s="12">
        <v>46</v>
      </c>
      <c r="D18" s="12">
        <v>42</v>
      </c>
      <c r="E18" s="36" t="s">
        <v>20</v>
      </c>
      <c r="F18" s="33" t="s">
        <v>21</v>
      </c>
      <c r="G18" s="12">
        <v>2015</v>
      </c>
      <c r="H18" s="15"/>
      <c r="I18" s="64"/>
      <c r="J18" s="15"/>
      <c r="K18" s="15"/>
      <c r="L18" s="64"/>
      <c r="M18" s="15"/>
      <c r="N18" s="15"/>
      <c r="O18" s="15"/>
      <c r="P18" s="15"/>
      <c r="Q18" s="15"/>
      <c r="R18" s="15">
        <f t="shared" si="0"/>
        <v>0</v>
      </c>
      <c r="S18" s="44"/>
      <c r="T18" s="44"/>
      <c r="U18" s="44"/>
      <c r="V18" s="44"/>
      <c r="W18" s="23"/>
    </row>
    <row r="19" spans="1:23" ht="33.75" x14ac:dyDescent="0.25">
      <c r="A19" s="17">
        <v>3</v>
      </c>
      <c r="B19" s="11">
        <v>15250</v>
      </c>
      <c r="C19" s="12">
        <v>47</v>
      </c>
      <c r="D19" s="12">
        <v>43</v>
      </c>
      <c r="E19" s="37" t="s">
        <v>9</v>
      </c>
      <c r="F19" s="33" t="s">
        <v>10</v>
      </c>
      <c r="G19" s="12">
        <v>2013</v>
      </c>
      <c r="H19" s="15"/>
      <c r="I19" s="64"/>
      <c r="J19" s="15"/>
      <c r="K19" s="15"/>
      <c r="L19" s="64"/>
      <c r="M19" s="15"/>
      <c r="N19" s="15"/>
      <c r="O19" s="15"/>
      <c r="P19" s="15"/>
      <c r="Q19" s="15"/>
      <c r="R19" s="15">
        <f t="shared" si="0"/>
        <v>0</v>
      </c>
      <c r="W19" s="23"/>
    </row>
    <row r="20" spans="1:23" ht="33.75" x14ac:dyDescent="0.25">
      <c r="A20" s="17">
        <v>5</v>
      </c>
      <c r="B20" s="11">
        <v>15318</v>
      </c>
      <c r="C20" s="12">
        <v>48</v>
      </c>
      <c r="D20" s="12">
        <v>44</v>
      </c>
      <c r="E20" s="36" t="s">
        <v>14</v>
      </c>
      <c r="F20" s="33" t="s">
        <v>15</v>
      </c>
      <c r="G20" s="12">
        <v>2013</v>
      </c>
      <c r="H20" s="15"/>
      <c r="I20" s="64"/>
      <c r="J20" s="15"/>
      <c r="K20" s="15"/>
      <c r="L20" s="64"/>
      <c r="M20" s="15"/>
      <c r="N20" s="15"/>
      <c r="O20" s="15"/>
      <c r="P20" s="15"/>
      <c r="Q20" s="15"/>
      <c r="R20" s="15">
        <f t="shared" si="0"/>
        <v>0</v>
      </c>
      <c r="S20" s="23"/>
      <c r="T20" s="23"/>
      <c r="U20" s="23"/>
      <c r="V20" s="23"/>
      <c r="W20" s="23"/>
    </row>
    <row r="21" spans="1:23" ht="45" x14ac:dyDescent="0.25">
      <c r="A21" s="17">
        <v>2</v>
      </c>
      <c r="B21" s="11">
        <v>14768</v>
      </c>
      <c r="C21" s="12">
        <v>49</v>
      </c>
      <c r="D21" s="12">
        <v>45</v>
      </c>
      <c r="E21" s="43" t="s">
        <v>18</v>
      </c>
      <c r="F21" s="33" t="s">
        <v>19</v>
      </c>
      <c r="G21" s="12">
        <v>2014</v>
      </c>
      <c r="H21" s="15"/>
      <c r="I21" s="64"/>
      <c r="J21" s="15"/>
      <c r="K21" s="15"/>
      <c r="L21" s="64"/>
      <c r="M21" s="15"/>
      <c r="N21" s="15"/>
      <c r="O21" s="15"/>
      <c r="P21" s="15"/>
      <c r="Q21" s="15"/>
      <c r="R21" s="15">
        <f t="shared" si="0"/>
        <v>0</v>
      </c>
      <c r="S21" s="14"/>
      <c r="T21" s="14"/>
      <c r="U21" s="14"/>
      <c r="V21" s="14"/>
      <c r="W21" s="23"/>
    </row>
    <row r="22" spans="1:23" ht="45" x14ac:dyDescent="0.25">
      <c r="A22" s="17">
        <v>6</v>
      </c>
      <c r="B22" s="11">
        <v>15294</v>
      </c>
      <c r="C22" s="12">
        <v>50</v>
      </c>
      <c r="D22" s="12">
        <v>46</v>
      </c>
      <c r="E22" s="42" t="s">
        <v>63</v>
      </c>
      <c r="F22" s="33" t="s">
        <v>64</v>
      </c>
      <c r="G22" s="12">
        <v>2019</v>
      </c>
      <c r="H22" s="15">
        <v>1</v>
      </c>
      <c r="I22" s="64">
        <v>1</v>
      </c>
      <c r="J22" s="15">
        <v>1</v>
      </c>
      <c r="K22" s="15">
        <v>0.5</v>
      </c>
      <c r="L22" s="64">
        <v>1</v>
      </c>
      <c r="M22" s="15">
        <v>0.5</v>
      </c>
      <c r="N22" s="15">
        <v>1</v>
      </c>
      <c r="O22" s="15">
        <v>1</v>
      </c>
      <c r="P22" s="15">
        <v>1</v>
      </c>
      <c r="Q22" s="15">
        <v>0</v>
      </c>
      <c r="R22" s="15">
        <f t="shared" si="0"/>
        <v>3.0833333333333335</v>
      </c>
      <c r="S22" s="39" t="s">
        <v>99</v>
      </c>
      <c r="T22" s="39">
        <v>4</v>
      </c>
      <c r="U22" s="39" t="s">
        <v>100</v>
      </c>
      <c r="V22" s="39" t="s">
        <v>99</v>
      </c>
      <c r="W22" s="39" t="s">
        <v>11</v>
      </c>
    </row>
    <row r="23" spans="1:23" s="46" customFormat="1" ht="33.75" x14ac:dyDescent="0.25">
      <c r="A23" s="17">
        <v>5</v>
      </c>
      <c r="B23" s="11">
        <v>15311</v>
      </c>
      <c r="C23" s="12">
        <v>51</v>
      </c>
      <c r="D23" s="12">
        <v>47</v>
      </c>
      <c r="E23" s="43" t="s">
        <v>39</v>
      </c>
      <c r="F23" s="33" t="s">
        <v>40</v>
      </c>
      <c r="G23" s="12">
        <v>2018</v>
      </c>
      <c r="H23" s="15">
        <v>1</v>
      </c>
      <c r="I23" s="64">
        <v>1</v>
      </c>
      <c r="J23" s="15">
        <v>1</v>
      </c>
      <c r="K23" s="15">
        <v>1</v>
      </c>
      <c r="L23" s="64">
        <v>1</v>
      </c>
      <c r="M23" s="15">
        <v>1</v>
      </c>
      <c r="N23" s="15">
        <v>1</v>
      </c>
      <c r="O23" s="15">
        <v>1</v>
      </c>
      <c r="P23" s="15">
        <v>1</v>
      </c>
      <c r="Q23" s="15">
        <v>0</v>
      </c>
      <c r="R23" s="15">
        <f t="shared" si="0"/>
        <v>3.25</v>
      </c>
      <c r="S23" s="28" t="s">
        <v>99</v>
      </c>
      <c r="T23" s="28">
        <v>3</v>
      </c>
      <c r="U23" s="28" t="s">
        <v>100</v>
      </c>
      <c r="V23" s="28" t="s">
        <v>99</v>
      </c>
      <c r="W23" s="45" t="s">
        <v>11</v>
      </c>
    </row>
    <row r="24" spans="1:23" ht="56.25" x14ac:dyDescent="0.25">
      <c r="A24" s="47">
        <v>5</v>
      </c>
      <c r="B24" s="48">
        <v>15367</v>
      </c>
      <c r="C24" s="49"/>
      <c r="D24" s="49"/>
      <c r="E24" s="50" t="s">
        <v>53</v>
      </c>
      <c r="F24" s="51" t="s">
        <v>54</v>
      </c>
      <c r="G24" s="49">
        <v>2019</v>
      </c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3"/>
      <c r="T24" s="53"/>
      <c r="U24" s="53"/>
      <c r="V24" s="53"/>
      <c r="W24" s="55"/>
    </row>
    <row r="25" spans="1:23" x14ac:dyDescent="0.25">
      <c r="E25" s="12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CD82-0275-469D-AA10-D7D576832F19}">
  <dimension ref="A1:CS25"/>
  <sheetViews>
    <sheetView tabSelected="1" topLeftCell="D1" zoomScaleNormal="100" workbookViewId="0">
      <selection activeCell="E3" sqref="E3:E25"/>
    </sheetView>
  </sheetViews>
  <sheetFormatPr defaultColWidth="46.140625" defaultRowHeight="15" x14ac:dyDescent="0.25"/>
  <cols>
    <col min="1" max="1" width="2" style="13" hidden="1" customWidth="1"/>
    <col min="2" max="3" width="6" style="13" hidden="1" customWidth="1"/>
    <col min="4" max="4" width="8.5703125" style="14" bestFit="1" customWidth="1"/>
    <col min="5" max="5" width="44.7109375" style="38" customWidth="1"/>
    <col min="6" max="6" width="8.28515625" bestFit="1" customWidth="1"/>
    <col min="7" max="7" width="8.28515625" style="14" bestFit="1" customWidth="1"/>
    <col min="8" max="9" width="7.85546875" style="14" bestFit="1" customWidth="1"/>
    <col min="10" max="13" width="8.140625" style="14" bestFit="1" customWidth="1"/>
    <col min="14" max="14" width="11.42578125" style="14" bestFit="1" customWidth="1"/>
    <col min="15" max="15" width="9.28515625" style="14" bestFit="1" customWidth="1"/>
    <col min="16" max="16" width="25.5703125" style="12" customWidth="1"/>
    <col min="17" max="17" width="14.140625" style="16" customWidth="1"/>
    <col min="18" max="18" width="9.28515625" style="16" bestFit="1" customWidth="1"/>
    <col min="19" max="19" width="12.28515625" style="16" bestFit="1" customWidth="1"/>
    <col min="20" max="20" width="9.28515625" style="16" bestFit="1" customWidth="1"/>
    <col min="21" max="21" width="9.140625" style="16" bestFit="1" customWidth="1"/>
    <col min="22" max="22" width="7" style="14" customWidth="1"/>
    <col min="23" max="23" width="9.28515625" style="16" bestFit="1" customWidth="1"/>
    <col min="24" max="24" width="6.85546875" style="14" bestFit="1" customWidth="1"/>
    <col min="25" max="25" width="72.5703125" style="13" bestFit="1" customWidth="1"/>
    <col min="26" max="16384" width="46.140625" style="13"/>
  </cols>
  <sheetData>
    <row r="1" spans="1:26" s="14" customFormat="1" ht="25.5" x14ac:dyDescent="0.25">
      <c r="A1" s="18" t="s">
        <v>101</v>
      </c>
      <c r="B1" s="19" t="s">
        <v>102</v>
      </c>
      <c r="C1" s="20" t="s">
        <v>104</v>
      </c>
      <c r="D1" s="20" t="s">
        <v>94</v>
      </c>
      <c r="E1" s="68" t="s">
        <v>163</v>
      </c>
      <c r="F1" s="21" t="s">
        <v>164</v>
      </c>
      <c r="G1" s="21" t="s">
        <v>165</v>
      </c>
      <c r="H1" s="21" t="s">
        <v>166</v>
      </c>
      <c r="I1" s="21" t="s">
        <v>167</v>
      </c>
      <c r="J1" s="21" t="s">
        <v>168</v>
      </c>
      <c r="K1" s="21" t="s">
        <v>169</v>
      </c>
      <c r="L1" s="21" t="s">
        <v>170</v>
      </c>
      <c r="M1" s="21" t="s">
        <v>171</v>
      </c>
      <c r="N1" s="66" t="s">
        <v>174</v>
      </c>
      <c r="O1" s="22" t="s">
        <v>172</v>
      </c>
      <c r="P1" s="67" t="s">
        <v>177</v>
      </c>
      <c r="Q1" s="67" t="s">
        <v>175</v>
      </c>
      <c r="R1" s="22" t="s">
        <v>173</v>
      </c>
      <c r="S1" s="67" t="s">
        <v>176</v>
      </c>
      <c r="T1" s="22" t="s">
        <v>91</v>
      </c>
      <c r="U1" s="69" t="s">
        <v>98</v>
      </c>
      <c r="V1" s="22" t="s">
        <v>92</v>
      </c>
      <c r="W1" s="70" t="s">
        <v>69</v>
      </c>
      <c r="X1" s="22" t="s">
        <v>202</v>
      </c>
    </row>
    <row r="2" spans="1:26" ht="22.5" hidden="1" x14ac:dyDescent="0.25">
      <c r="A2" s="17">
        <v>3</v>
      </c>
      <c r="B2" s="11">
        <v>15252</v>
      </c>
      <c r="C2" s="12">
        <v>30</v>
      </c>
      <c r="D2" s="12"/>
      <c r="E2" s="74" t="s">
        <v>49</v>
      </c>
      <c r="F2" s="75">
        <v>0.5</v>
      </c>
      <c r="G2" s="75">
        <v>1</v>
      </c>
      <c r="H2" s="75">
        <v>0.5</v>
      </c>
      <c r="I2" s="75">
        <v>0.5</v>
      </c>
      <c r="J2" s="75">
        <v>1</v>
      </c>
      <c r="K2" s="75">
        <v>0</v>
      </c>
      <c r="L2" s="75">
        <v>0.5</v>
      </c>
      <c r="M2" s="75">
        <v>1</v>
      </c>
      <c r="N2" s="75">
        <f>SUM(F2:I2)/6+(3*(SUM(J2:M2)/4))</f>
        <v>2.2916666666666665</v>
      </c>
      <c r="O2" s="76" t="str">
        <f t="shared" ref="O2:O24" si="0">IF(N2 &gt;= 2.5, "High", IF(N2 &lt; 1.5,"Lower","Medium"))</f>
        <v>Medium</v>
      </c>
      <c r="P2" s="78" t="s">
        <v>178</v>
      </c>
      <c r="Q2" s="76" t="s">
        <v>184</v>
      </c>
      <c r="R2" s="76" t="s">
        <v>198</v>
      </c>
      <c r="S2" s="76">
        <v>5</v>
      </c>
      <c r="T2" s="76" t="s">
        <v>99</v>
      </c>
      <c r="U2" s="77">
        <v>2019</v>
      </c>
      <c r="V2" s="76" t="s">
        <v>99</v>
      </c>
      <c r="W2" s="23" t="s">
        <v>201</v>
      </c>
      <c r="X2" s="94" t="s">
        <v>202</v>
      </c>
      <c r="Y2" s="9"/>
    </row>
    <row r="3" spans="1:26" ht="22.5" x14ac:dyDescent="0.25">
      <c r="A3" s="17">
        <v>2</v>
      </c>
      <c r="B3" s="11">
        <v>14784</v>
      </c>
      <c r="C3" s="12">
        <v>31</v>
      </c>
      <c r="D3" s="12"/>
      <c r="E3" s="37" t="s">
        <v>43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0.5</v>
      </c>
      <c r="L3" s="15">
        <v>1</v>
      </c>
      <c r="M3" s="15">
        <v>0</v>
      </c>
      <c r="N3" s="15">
        <f t="shared" ref="N3:N24" si="1">SUM(F3:I3)/6+(3*(SUM(J3:M3)/4))</f>
        <v>2.5416666666666665</v>
      </c>
      <c r="O3" s="29" t="str">
        <f t="shared" si="0"/>
        <v>High</v>
      </c>
      <c r="P3" s="79" t="s">
        <v>179</v>
      </c>
      <c r="Q3" s="23" t="s">
        <v>185</v>
      </c>
      <c r="R3" s="29" t="s">
        <v>99</v>
      </c>
      <c r="S3" s="23">
        <v>1</v>
      </c>
      <c r="T3" s="45" t="s">
        <v>100</v>
      </c>
      <c r="U3" s="12">
        <v>2019</v>
      </c>
      <c r="V3" s="29" t="s">
        <v>99</v>
      </c>
      <c r="W3" s="23" t="s">
        <v>200</v>
      </c>
      <c r="X3" s="16"/>
    </row>
    <row r="4" spans="1:26" ht="22.5" hidden="1" x14ac:dyDescent="0.25">
      <c r="A4" s="17">
        <v>3</v>
      </c>
      <c r="B4" s="11">
        <v>15256</v>
      </c>
      <c r="C4" s="12">
        <v>33</v>
      </c>
      <c r="D4" s="12">
        <v>29</v>
      </c>
      <c r="E4" s="36" t="s">
        <v>51</v>
      </c>
      <c r="F4" s="15">
        <v>1</v>
      </c>
      <c r="G4" s="15">
        <v>1</v>
      </c>
      <c r="H4" s="15">
        <v>1</v>
      </c>
      <c r="I4" s="15">
        <v>0.5</v>
      </c>
      <c r="J4" s="15">
        <v>1</v>
      </c>
      <c r="K4" s="15">
        <v>1</v>
      </c>
      <c r="L4" s="15">
        <v>1</v>
      </c>
      <c r="M4" s="15">
        <v>0</v>
      </c>
      <c r="N4" s="15">
        <f t="shared" si="1"/>
        <v>2.8333333333333335</v>
      </c>
      <c r="O4" s="76" t="str">
        <f t="shared" si="0"/>
        <v>High</v>
      </c>
      <c r="P4" s="80" t="s">
        <v>178</v>
      </c>
      <c r="Q4" s="76" t="s">
        <v>184</v>
      </c>
      <c r="R4" s="76" t="s">
        <v>198</v>
      </c>
      <c r="S4" s="54">
        <v>1</v>
      </c>
      <c r="T4" s="45" t="s">
        <v>100</v>
      </c>
      <c r="U4" s="12">
        <v>2019</v>
      </c>
      <c r="V4" s="76" t="s">
        <v>99</v>
      </c>
      <c r="W4" s="23" t="s">
        <v>201</v>
      </c>
      <c r="X4" s="16"/>
    </row>
    <row r="5" spans="1:26" ht="22.5" x14ac:dyDescent="0.25">
      <c r="A5" s="17">
        <v>6</v>
      </c>
      <c r="B5" s="11">
        <v>15292</v>
      </c>
      <c r="C5" s="12">
        <v>33</v>
      </c>
      <c r="D5" s="12"/>
      <c r="E5" s="37" t="s">
        <v>103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0</v>
      </c>
      <c r="N5" s="15">
        <f t="shared" si="1"/>
        <v>2.9166666666666665</v>
      </c>
      <c r="O5" s="29" t="str">
        <f t="shared" si="0"/>
        <v>High</v>
      </c>
      <c r="P5" s="81" t="s">
        <v>180</v>
      </c>
      <c r="Q5" s="23" t="s">
        <v>185</v>
      </c>
      <c r="R5" s="29" t="s">
        <v>99</v>
      </c>
      <c r="S5" s="31">
        <v>1</v>
      </c>
      <c r="T5" s="29" t="s">
        <v>100</v>
      </c>
      <c r="U5" s="12">
        <v>2019</v>
      </c>
      <c r="V5" s="29" t="s">
        <v>99</v>
      </c>
      <c r="W5" s="23" t="s">
        <v>200</v>
      </c>
      <c r="X5" s="16"/>
      <c r="Y5" s="83"/>
    </row>
    <row r="6" spans="1:26" ht="22.5" hidden="1" x14ac:dyDescent="0.25">
      <c r="A6" s="17">
        <v>3</v>
      </c>
      <c r="B6" s="11">
        <v>15247</v>
      </c>
      <c r="C6" s="12">
        <v>34</v>
      </c>
      <c r="D6" s="12">
        <v>30</v>
      </c>
      <c r="E6" s="36" t="s">
        <v>45</v>
      </c>
      <c r="F6" s="15">
        <v>1</v>
      </c>
      <c r="G6" s="15">
        <v>1</v>
      </c>
      <c r="H6" s="15">
        <v>0.5</v>
      </c>
      <c r="I6" s="15">
        <v>0.5</v>
      </c>
      <c r="J6" s="15">
        <v>1</v>
      </c>
      <c r="K6" s="15">
        <v>1</v>
      </c>
      <c r="L6" s="15">
        <v>1</v>
      </c>
      <c r="M6" s="15">
        <v>0</v>
      </c>
      <c r="N6" s="15">
        <f t="shared" si="1"/>
        <v>2.75</v>
      </c>
      <c r="O6" s="76" t="str">
        <f t="shared" si="0"/>
        <v>High</v>
      </c>
      <c r="P6" s="79" t="s">
        <v>178</v>
      </c>
      <c r="Q6" s="76" t="s">
        <v>184</v>
      </c>
      <c r="R6" s="76" t="s">
        <v>198</v>
      </c>
      <c r="S6" s="40">
        <v>6</v>
      </c>
      <c r="T6" s="40" t="s">
        <v>99</v>
      </c>
      <c r="U6" s="12">
        <v>2018</v>
      </c>
      <c r="V6" s="76" t="s">
        <v>99</v>
      </c>
      <c r="W6" s="23" t="s">
        <v>201</v>
      </c>
      <c r="X6" s="16" t="s">
        <v>202</v>
      </c>
    </row>
    <row r="7" spans="1:26" ht="22.5" hidden="1" x14ac:dyDescent="0.25">
      <c r="A7" s="17">
        <v>5</v>
      </c>
      <c r="B7" s="11">
        <v>15393</v>
      </c>
      <c r="C7" s="12">
        <v>35</v>
      </c>
      <c r="D7" s="12">
        <v>31</v>
      </c>
      <c r="E7" s="37" t="s">
        <v>55</v>
      </c>
      <c r="F7" s="29">
        <v>1</v>
      </c>
      <c r="G7" s="29">
        <v>1</v>
      </c>
      <c r="H7" s="29">
        <v>0.5</v>
      </c>
      <c r="I7" s="29">
        <v>1</v>
      </c>
      <c r="J7" s="29">
        <v>1</v>
      </c>
      <c r="K7" s="29">
        <v>1</v>
      </c>
      <c r="L7" s="29">
        <v>1</v>
      </c>
      <c r="M7" s="29">
        <v>0</v>
      </c>
      <c r="N7" s="15">
        <f t="shared" si="1"/>
        <v>2.8333333333333335</v>
      </c>
      <c r="O7" s="29" t="str">
        <f t="shared" si="0"/>
        <v>High</v>
      </c>
      <c r="P7" s="29" t="s">
        <v>187</v>
      </c>
      <c r="Q7" s="29" t="s">
        <v>195</v>
      </c>
      <c r="R7" s="29" t="s">
        <v>198</v>
      </c>
      <c r="S7" s="29">
        <v>2</v>
      </c>
      <c r="T7" s="29" t="s">
        <v>100</v>
      </c>
      <c r="U7" s="29">
        <v>2019</v>
      </c>
      <c r="V7" s="29" t="s">
        <v>99</v>
      </c>
      <c r="W7" s="23" t="s">
        <v>201</v>
      </c>
      <c r="X7" s="16"/>
    </row>
    <row r="8" spans="1:26" ht="22.5" hidden="1" x14ac:dyDescent="0.25">
      <c r="A8" s="17">
        <v>3</v>
      </c>
      <c r="B8" s="11">
        <v>15245</v>
      </c>
      <c r="C8" s="12">
        <v>36</v>
      </c>
      <c r="D8" s="12">
        <v>32</v>
      </c>
      <c r="E8" s="36" t="s">
        <v>35</v>
      </c>
      <c r="F8" s="15">
        <v>0.5</v>
      </c>
      <c r="G8" s="15">
        <v>1</v>
      </c>
      <c r="H8" s="15">
        <v>1</v>
      </c>
      <c r="I8" s="15">
        <v>0</v>
      </c>
      <c r="J8" s="15">
        <v>0</v>
      </c>
      <c r="K8" s="15">
        <v>1</v>
      </c>
      <c r="L8" s="15">
        <v>0.5</v>
      </c>
      <c r="M8" s="15">
        <v>0</v>
      </c>
      <c r="N8" s="15">
        <f t="shared" si="1"/>
        <v>1.5416666666666667</v>
      </c>
      <c r="O8" s="76" t="str">
        <f t="shared" si="0"/>
        <v>Medium</v>
      </c>
      <c r="P8" s="78" t="s">
        <v>181</v>
      </c>
      <c r="Q8" s="78" t="s">
        <v>196</v>
      </c>
      <c r="R8" s="76" t="s">
        <v>198</v>
      </c>
      <c r="S8" s="86">
        <v>3</v>
      </c>
      <c r="T8" s="86" t="s">
        <v>100</v>
      </c>
      <c r="U8" s="12">
        <v>2018</v>
      </c>
      <c r="V8" s="76" t="s">
        <v>99</v>
      </c>
      <c r="W8" s="23" t="s">
        <v>201</v>
      </c>
      <c r="X8" s="16"/>
    </row>
    <row r="9" spans="1:26" ht="22.5" x14ac:dyDescent="0.25">
      <c r="A9" s="17">
        <v>3</v>
      </c>
      <c r="B9" s="11">
        <v>15255</v>
      </c>
      <c r="C9" s="12">
        <v>37</v>
      </c>
      <c r="D9" s="12">
        <v>33</v>
      </c>
      <c r="E9" s="37" t="s">
        <v>37</v>
      </c>
      <c r="F9" s="15">
        <v>1</v>
      </c>
      <c r="G9" s="15">
        <v>0.5</v>
      </c>
      <c r="H9" s="15">
        <v>0</v>
      </c>
      <c r="I9" s="15">
        <v>0</v>
      </c>
      <c r="J9" s="15">
        <v>1</v>
      </c>
      <c r="K9" s="15">
        <v>0</v>
      </c>
      <c r="L9" s="15">
        <v>1</v>
      </c>
      <c r="M9" s="15">
        <v>0</v>
      </c>
      <c r="N9" s="15">
        <f t="shared" si="1"/>
        <v>1.75</v>
      </c>
      <c r="O9" s="29" t="str">
        <f t="shared" si="0"/>
        <v>Medium</v>
      </c>
      <c r="P9" s="81" t="s">
        <v>182</v>
      </c>
      <c r="Q9" s="29" t="s">
        <v>186</v>
      </c>
      <c r="R9" s="29" t="s">
        <v>100</v>
      </c>
      <c r="S9" s="31">
        <v>1</v>
      </c>
      <c r="T9" s="29" t="s">
        <v>100</v>
      </c>
      <c r="U9" s="12">
        <v>2018</v>
      </c>
      <c r="V9" s="29" t="s">
        <v>99</v>
      </c>
      <c r="W9" s="23" t="s">
        <v>200</v>
      </c>
      <c r="X9" s="16"/>
    </row>
    <row r="10" spans="1:26" ht="33.75" x14ac:dyDescent="0.25">
      <c r="A10" s="17">
        <v>6</v>
      </c>
      <c r="B10" s="11">
        <v>15296</v>
      </c>
      <c r="C10" s="41">
        <v>38</v>
      </c>
      <c r="D10" s="41">
        <v>34</v>
      </c>
      <c r="E10" s="36" t="s">
        <v>41</v>
      </c>
      <c r="F10" s="15">
        <v>1</v>
      </c>
      <c r="G10" s="15">
        <v>1</v>
      </c>
      <c r="H10" s="15">
        <v>1</v>
      </c>
      <c r="I10" s="15">
        <v>0</v>
      </c>
      <c r="J10" s="15">
        <v>1</v>
      </c>
      <c r="K10" s="15">
        <v>1</v>
      </c>
      <c r="L10" s="15">
        <v>1</v>
      </c>
      <c r="M10" s="15">
        <v>0</v>
      </c>
      <c r="N10" s="15">
        <f t="shared" si="1"/>
        <v>2.75</v>
      </c>
      <c r="O10" s="76" t="str">
        <f t="shared" si="0"/>
        <v>High</v>
      </c>
      <c r="P10" s="36" t="s">
        <v>192</v>
      </c>
      <c r="Q10" s="28" t="s">
        <v>193</v>
      </c>
      <c r="R10" s="76" t="s">
        <v>99</v>
      </c>
      <c r="S10" s="14">
        <v>5</v>
      </c>
      <c r="T10" s="14" t="s">
        <v>99</v>
      </c>
      <c r="U10" s="12">
        <v>2018</v>
      </c>
      <c r="V10" s="76" t="s">
        <v>99</v>
      </c>
      <c r="W10" s="23" t="s">
        <v>200</v>
      </c>
      <c r="X10" s="16"/>
    </row>
    <row r="11" spans="1:26" ht="22.5" hidden="1" x14ac:dyDescent="0.25">
      <c r="A11" s="17">
        <v>5</v>
      </c>
      <c r="B11" s="11">
        <v>15325</v>
      </c>
      <c r="C11" s="12">
        <v>39</v>
      </c>
      <c r="D11" s="12">
        <v>35</v>
      </c>
      <c r="E11" s="36" t="s">
        <v>33</v>
      </c>
      <c r="F11" s="15">
        <v>0.5</v>
      </c>
      <c r="G11" s="15">
        <v>0.5</v>
      </c>
      <c r="H11" s="15">
        <v>0</v>
      </c>
      <c r="I11" s="15">
        <v>0</v>
      </c>
      <c r="J11" s="15">
        <v>0.5</v>
      </c>
      <c r="K11" s="15">
        <v>0.5</v>
      </c>
      <c r="L11" s="15">
        <v>0</v>
      </c>
      <c r="M11" s="15">
        <v>0</v>
      </c>
      <c r="N11" s="15">
        <f t="shared" si="1"/>
        <v>0.91666666666666663</v>
      </c>
      <c r="O11" s="29" t="str">
        <f t="shared" si="0"/>
        <v>Lower</v>
      </c>
      <c r="P11" s="81" t="s">
        <v>183</v>
      </c>
      <c r="Q11" s="16" t="s">
        <v>197</v>
      </c>
      <c r="R11" s="29" t="s">
        <v>198</v>
      </c>
      <c r="S11" s="16">
        <v>7</v>
      </c>
      <c r="T11" s="16" t="s">
        <v>99</v>
      </c>
      <c r="U11" s="12">
        <v>2017</v>
      </c>
      <c r="V11" s="29" t="s">
        <v>99</v>
      </c>
      <c r="W11" s="23" t="s">
        <v>201</v>
      </c>
      <c r="X11" s="16"/>
    </row>
    <row r="12" spans="1:26" ht="22.5" hidden="1" x14ac:dyDescent="0.25">
      <c r="A12" s="17">
        <v>4</v>
      </c>
      <c r="B12" s="11">
        <v>15281</v>
      </c>
      <c r="C12" s="12">
        <v>40</v>
      </c>
      <c r="D12" s="12">
        <v>36</v>
      </c>
      <c r="E12" s="36" t="s">
        <v>31</v>
      </c>
      <c r="F12" s="15">
        <v>0.5</v>
      </c>
      <c r="G12" s="15">
        <v>0.5</v>
      </c>
      <c r="H12" s="15">
        <v>0.5</v>
      </c>
      <c r="I12" s="15">
        <v>0</v>
      </c>
      <c r="J12" s="15">
        <v>0</v>
      </c>
      <c r="K12" s="15">
        <v>0.5</v>
      </c>
      <c r="L12" s="15">
        <v>0</v>
      </c>
      <c r="M12" s="15">
        <v>0</v>
      </c>
      <c r="N12" s="15">
        <f t="shared" si="1"/>
        <v>0.625</v>
      </c>
      <c r="O12" s="76" t="str">
        <f t="shared" si="0"/>
        <v>Lower</v>
      </c>
      <c r="P12" s="79" t="s">
        <v>187</v>
      </c>
      <c r="Q12" s="76" t="s">
        <v>195</v>
      </c>
      <c r="R12" s="23"/>
      <c r="S12" s="23">
        <v>2</v>
      </c>
      <c r="T12" s="23" t="s">
        <v>100</v>
      </c>
      <c r="U12" s="12">
        <v>2018</v>
      </c>
      <c r="V12" s="76" t="s">
        <v>99</v>
      </c>
      <c r="W12" s="23" t="s">
        <v>201</v>
      </c>
      <c r="X12" s="16" t="s">
        <v>202</v>
      </c>
    </row>
    <row r="13" spans="1:26" x14ac:dyDescent="0.25">
      <c r="A13" s="17">
        <v>2</v>
      </c>
      <c r="B13" s="11">
        <v>14778</v>
      </c>
      <c r="C13" s="12">
        <v>41</v>
      </c>
      <c r="D13" s="12">
        <v>37</v>
      </c>
      <c r="E13" s="36" t="s">
        <v>24</v>
      </c>
      <c r="F13" s="15">
        <v>1</v>
      </c>
      <c r="G13" s="15">
        <v>1</v>
      </c>
      <c r="H13" s="15">
        <v>1</v>
      </c>
      <c r="I13" s="15">
        <v>0</v>
      </c>
      <c r="J13" s="15">
        <v>1</v>
      </c>
      <c r="K13" s="15">
        <v>1</v>
      </c>
      <c r="L13" s="15">
        <v>1</v>
      </c>
      <c r="M13" s="15">
        <v>0</v>
      </c>
      <c r="N13" s="15">
        <f t="shared" si="1"/>
        <v>2.75</v>
      </c>
      <c r="O13" s="29" t="str">
        <f t="shared" si="0"/>
        <v>High</v>
      </c>
      <c r="P13" s="81" t="s">
        <v>188</v>
      </c>
      <c r="Q13" s="16" t="s">
        <v>185</v>
      </c>
      <c r="R13" s="29" t="s">
        <v>99</v>
      </c>
      <c r="S13" s="16">
        <v>27</v>
      </c>
      <c r="T13" s="44" t="s">
        <v>99</v>
      </c>
      <c r="U13" s="12">
        <v>2017</v>
      </c>
      <c r="V13" s="29" t="s">
        <v>99</v>
      </c>
      <c r="W13" s="23" t="s">
        <v>200</v>
      </c>
      <c r="X13" s="16" t="s">
        <v>202</v>
      </c>
      <c r="Y13" s="84"/>
    </row>
    <row r="14" spans="1:26" ht="22.5" hidden="1" x14ac:dyDescent="0.25">
      <c r="A14" s="17">
        <v>3</v>
      </c>
      <c r="B14" s="11">
        <v>15253</v>
      </c>
      <c r="C14" s="12">
        <v>42</v>
      </c>
      <c r="D14" s="12">
        <v>38</v>
      </c>
      <c r="E14" s="36" t="s">
        <v>27</v>
      </c>
      <c r="F14" s="15">
        <v>1</v>
      </c>
      <c r="G14" s="15">
        <v>0</v>
      </c>
      <c r="H14" s="15">
        <v>0.5</v>
      </c>
      <c r="I14" s="15">
        <v>0</v>
      </c>
      <c r="J14" s="15">
        <v>0.5</v>
      </c>
      <c r="K14" s="15">
        <v>0</v>
      </c>
      <c r="L14" s="15">
        <v>1</v>
      </c>
      <c r="M14" s="15">
        <v>0</v>
      </c>
      <c r="N14" s="15">
        <f t="shared" si="1"/>
        <v>1.375</v>
      </c>
      <c r="O14" s="76" t="str">
        <f t="shared" si="0"/>
        <v>Lower</v>
      </c>
      <c r="P14" s="79" t="s">
        <v>178</v>
      </c>
      <c r="Q14" s="76" t="s">
        <v>184</v>
      </c>
      <c r="R14" s="76" t="s">
        <v>198</v>
      </c>
      <c r="S14" s="23">
        <v>8</v>
      </c>
      <c r="T14" s="14" t="s">
        <v>99</v>
      </c>
      <c r="U14" s="12">
        <v>2016</v>
      </c>
      <c r="V14" s="76" t="s">
        <v>99</v>
      </c>
      <c r="W14" s="23" t="s">
        <v>201</v>
      </c>
      <c r="X14" s="16"/>
      <c r="Y14" s="84"/>
      <c r="Z14" s="85" t="s">
        <v>199</v>
      </c>
    </row>
    <row r="15" spans="1:26" ht="22.5" hidden="1" x14ac:dyDescent="0.25">
      <c r="A15" s="17">
        <v>3</v>
      </c>
      <c r="B15" s="11">
        <v>15249</v>
      </c>
      <c r="C15" s="12">
        <v>43</v>
      </c>
      <c r="D15" s="12">
        <v>39</v>
      </c>
      <c r="E15" s="36" t="s">
        <v>25</v>
      </c>
      <c r="F15" s="15">
        <v>1</v>
      </c>
      <c r="G15" s="15">
        <v>0.5</v>
      </c>
      <c r="H15" s="15">
        <v>0.5</v>
      </c>
      <c r="I15" s="15">
        <v>0</v>
      </c>
      <c r="J15" s="15">
        <v>1</v>
      </c>
      <c r="K15" s="15">
        <v>0.5</v>
      </c>
      <c r="L15" s="15">
        <v>1</v>
      </c>
      <c r="M15" s="15">
        <v>0</v>
      </c>
      <c r="N15" s="15">
        <f t="shared" si="1"/>
        <v>2.2083333333333335</v>
      </c>
      <c r="O15" s="29" t="str">
        <f t="shared" si="0"/>
        <v>Medium</v>
      </c>
      <c r="P15" s="81" t="s">
        <v>178</v>
      </c>
      <c r="Q15" s="16" t="s">
        <v>184</v>
      </c>
      <c r="R15" s="29" t="s">
        <v>198</v>
      </c>
      <c r="S15" s="16">
        <v>14</v>
      </c>
      <c r="T15" s="16" t="s">
        <v>99</v>
      </c>
      <c r="U15" s="12">
        <v>2017</v>
      </c>
      <c r="V15" s="29" t="s">
        <v>99</v>
      </c>
      <c r="W15" s="23" t="s">
        <v>201</v>
      </c>
      <c r="X15" s="16"/>
    </row>
    <row r="16" spans="1:26" ht="33.75" hidden="1" x14ac:dyDescent="0.25">
      <c r="A16" s="17">
        <v>3</v>
      </c>
      <c r="B16" s="11">
        <v>15254</v>
      </c>
      <c r="C16" s="41">
        <v>44</v>
      </c>
      <c r="D16" s="41">
        <v>40</v>
      </c>
      <c r="E16" s="36" t="s">
        <v>29</v>
      </c>
      <c r="F16" s="15">
        <v>1</v>
      </c>
      <c r="G16" s="15">
        <v>1</v>
      </c>
      <c r="H16" s="15">
        <v>1</v>
      </c>
      <c r="I16" s="15">
        <v>0.5</v>
      </c>
      <c r="J16" s="15">
        <v>1</v>
      </c>
      <c r="K16" s="15">
        <v>1</v>
      </c>
      <c r="L16" s="15">
        <v>1</v>
      </c>
      <c r="M16" s="15">
        <v>0</v>
      </c>
      <c r="N16" s="15">
        <f t="shared" si="1"/>
        <v>2.8333333333333335</v>
      </c>
      <c r="O16" s="76" t="str">
        <f t="shared" si="0"/>
        <v>High</v>
      </c>
      <c r="P16" s="80" t="s">
        <v>178</v>
      </c>
      <c r="Q16" s="45" t="s">
        <v>184</v>
      </c>
      <c r="R16" s="76" t="s">
        <v>198</v>
      </c>
      <c r="S16" s="23">
        <v>11</v>
      </c>
      <c r="T16" s="45" t="s">
        <v>99</v>
      </c>
      <c r="U16" s="12">
        <v>2017</v>
      </c>
      <c r="V16" s="76" t="s">
        <v>99</v>
      </c>
      <c r="W16" s="23" t="s">
        <v>201</v>
      </c>
      <c r="X16" s="16"/>
    </row>
    <row r="17" spans="1:97" ht="22.5" x14ac:dyDescent="0.25">
      <c r="A17" s="17">
        <v>2</v>
      </c>
      <c r="B17" s="11">
        <v>14793</v>
      </c>
      <c r="C17" s="12">
        <v>45</v>
      </c>
      <c r="D17" s="12">
        <v>41</v>
      </c>
      <c r="E17" s="43" t="s">
        <v>22</v>
      </c>
      <c r="F17" s="15">
        <v>1</v>
      </c>
      <c r="G17" s="15">
        <v>0</v>
      </c>
      <c r="H17" s="15">
        <v>1</v>
      </c>
      <c r="I17" s="15">
        <v>1</v>
      </c>
      <c r="J17" s="15">
        <v>1</v>
      </c>
      <c r="K17" s="15">
        <v>0.5</v>
      </c>
      <c r="L17" s="15">
        <v>1</v>
      </c>
      <c r="M17" s="15">
        <v>0</v>
      </c>
      <c r="N17" s="15">
        <f t="shared" si="1"/>
        <v>2.375</v>
      </c>
      <c r="O17" s="29" t="str">
        <f t="shared" si="0"/>
        <v>Medium</v>
      </c>
      <c r="P17" s="43" t="s">
        <v>189</v>
      </c>
      <c r="Q17" s="14" t="s">
        <v>186</v>
      </c>
      <c r="R17" s="29" t="s">
        <v>100</v>
      </c>
      <c r="S17" s="14">
        <v>19</v>
      </c>
      <c r="T17" s="14" t="s">
        <v>99</v>
      </c>
      <c r="U17" s="12">
        <v>2016</v>
      </c>
      <c r="V17" s="29" t="s">
        <v>99</v>
      </c>
      <c r="W17" s="23" t="s">
        <v>200</v>
      </c>
      <c r="X17" s="16"/>
    </row>
    <row r="18" spans="1:97" ht="22.5" hidden="1" x14ac:dyDescent="0.25">
      <c r="A18" s="17">
        <v>4</v>
      </c>
      <c r="B18" s="11">
        <v>15284</v>
      </c>
      <c r="C18" s="12">
        <v>46</v>
      </c>
      <c r="D18" s="12">
        <v>42</v>
      </c>
      <c r="E18" s="36" t="s">
        <v>20</v>
      </c>
      <c r="F18" s="15">
        <v>1</v>
      </c>
      <c r="G18" s="15">
        <v>0</v>
      </c>
      <c r="H18" s="15">
        <v>0.5</v>
      </c>
      <c r="I18" s="15">
        <v>0</v>
      </c>
      <c r="J18" s="15">
        <v>0</v>
      </c>
      <c r="K18" s="15">
        <v>0</v>
      </c>
      <c r="L18" s="15">
        <v>1</v>
      </c>
      <c r="M18" s="15">
        <v>0</v>
      </c>
      <c r="N18" s="15">
        <f t="shared" si="1"/>
        <v>1</v>
      </c>
      <c r="O18" s="76" t="str">
        <f t="shared" si="0"/>
        <v>Lower</v>
      </c>
      <c r="P18" s="43" t="s">
        <v>187</v>
      </c>
      <c r="Q18" s="76" t="s">
        <v>195</v>
      </c>
      <c r="R18" s="76" t="s">
        <v>198</v>
      </c>
      <c r="S18" s="87">
        <v>7</v>
      </c>
      <c r="T18" s="87" t="s">
        <v>99</v>
      </c>
      <c r="U18" s="12">
        <v>2015</v>
      </c>
      <c r="V18" s="76" t="s">
        <v>99</v>
      </c>
      <c r="W18" s="23" t="s">
        <v>201</v>
      </c>
      <c r="X18" s="16"/>
    </row>
    <row r="19" spans="1:97" x14ac:dyDescent="0.25">
      <c r="A19" s="17">
        <v>3</v>
      </c>
      <c r="B19" s="11">
        <v>15250</v>
      </c>
      <c r="C19" s="12">
        <v>47</v>
      </c>
      <c r="D19" s="12">
        <v>43</v>
      </c>
      <c r="E19" s="37" t="s">
        <v>9</v>
      </c>
      <c r="F19" s="15">
        <v>1</v>
      </c>
      <c r="G19" s="15">
        <v>1</v>
      </c>
      <c r="H19" s="15">
        <v>1</v>
      </c>
      <c r="I19" s="15">
        <v>0.5</v>
      </c>
      <c r="J19" s="15">
        <v>1</v>
      </c>
      <c r="K19" s="15">
        <v>0.5</v>
      </c>
      <c r="L19" s="15">
        <v>1</v>
      </c>
      <c r="M19" s="15">
        <v>0</v>
      </c>
      <c r="N19" s="15">
        <f t="shared" si="1"/>
        <v>2.4583333333333335</v>
      </c>
      <c r="O19" s="29" t="str">
        <f t="shared" si="0"/>
        <v>Medium</v>
      </c>
      <c r="P19" s="81" t="s">
        <v>182</v>
      </c>
      <c r="Q19" s="16" t="s">
        <v>186</v>
      </c>
      <c r="R19" s="29" t="s">
        <v>100</v>
      </c>
      <c r="S19" s="16">
        <v>28</v>
      </c>
      <c r="T19" s="16" t="s">
        <v>99</v>
      </c>
      <c r="U19" s="12">
        <v>2013</v>
      </c>
      <c r="V19" s="16"/>
      <c r="W19" s="23" t="s">
        <v>200</v>
      </c>
      <c r="X19" s="16"/>
    </row>
    <row r="20" spans="1:97" ht="22.5" x14ac:dyDescent="0.25">
      <c r="A20" s="17">
        <v>5</v>
      </c>
      <c r="B20" s="11">
        <v>15318</v>
      </c>
      <c r="C20" s="12">
        <v>48</v>
      </c>
      <c r="D20" s="12">
        <v>44</v>
      </c>
      <c r="E20" s="36" t="s">
        <v>14</v>
      </c>
      <c r="F20" s="15">
        <v>1</v>
      </c>
      <c r="G20" s="15">
        <v>0.5</v>
      </c>
      <c r="H20" s="15">
        <v>0.5</v>
      </c>
      <c r="I20" s="15">
        <v>0</v>
      </c>
      <c r="J20" s="15">
        <v>1</v>
      </c>
      <c r="K20" s="15">
        <v>0.5</v>
      </c>
      <c r="L20" s="15">
        <v>0.5</v>
      </c>
      <c r="M20" s="15">
        <v>0</v>
      </c>
      <c r="N20" s="15">
        <f t="shared" si="1"/>
        <v>1.8333333333333333</v>
      </c>
      <c r="O20" s="76" t="str">
        <f t="shared" si="0"/>
        <v>Medium</v>
      </c>
      <c r="P20" s="43" t="s">
        <v>192</v>
      </c>
      <c r="Q20" s="23" t="s">
        <v>193</v>
      </c>
      <c r="R20" s="76" t="s">
        <v>99</v>
      </c>
      <c r="S20" s="23">
        <v>36</v>
      </c>
      <c r="T20" s="23" t="s">
        <v>99</v>
      </c>
      <c r="U20" s="12">
        <v>2013</v>
      </c>
      <c r="V20" s="23"/>
      <c r="W20" s="23" t="s">
        <v>200</v>
      </c>
      <c r="X20" s="16"/>
    </row>
    <row r="21" spans="1:97" ht="22.5" hidden="1" x14ac:dyDescent="0.25">
      <c r="A21" s="17">
        <v>2</v>
      </c>
      <c r="B21" s="11">
        <v>14768</v>
      </c>
      <c r="C21" s="12">
        <v>49</v>
      </c>
      <c r="D21" s="12">
        <v>45</v>
      </c>
      <c r="E21" s="43" t="s">
        <v>18</v>
      </c>
      <c r="F21" s="15">
        <v>1</v>
      </c>
      <c r="G21" s="15">
        <v>1</v>
      </c>
      <c r="H21" s="15">
        <v>1</v>
      </c>
      <c r="I21" s="15">
        <v>0.5</v>
      </c>
      <c r="J21" s="15">
        <v>1</v>
      </c>
      <c r="K21" s="15">
        <v>0.5</v>
      </c>
      <c r="L21" s="15">
        <v>1</v>
      </c>
      <c r="M21" s="15">
        <v>0</v>
      </c>
      <c r="N21" s="15">
        <f t="shared" si="1"/>
        <v>2.4583333333333335</v>
      </c>
      <c r="O21" s="29" t="str">
        <f t="shared" si="0"/>
        <v>Medium</v>
      </c>
      <c r="P21" s="43" t="s">
        <v>190</v>
      </c>
      <c r="Q21" s="14" t="s">
        <v>184</v>
      </c>
      <c r="R21" s="29" t="s">
        <v>198</v>
      </c>
      <c r="S21" s="14">
        <v>13</v>
      </c>
      <c r="T21" s="14" t="s">
        <v>99</v>
      </c>
      <c r="U21" s="12">
        <v>2014</v>
      </c>
      <c r="W21" s="23" t="s">
        <v>201</v>
      </c>
      <c r="X21" s="16" t="s">
        <v>202</v>
      </c>
    </row>
    <row r="22" spans="1:97" ht="22.5" x14ac:dyDescent="0.25">
      <c r="A22" s="88">
        <v>6</v>
      </c>
      <c r="B22" s="89">
        <v>15294</v>
      </c>
      <c r="C22" s="77">
        <v>50</v>
      </c>
      <c r="D22" s="77">
        <v>46</v>
      </c>
      <c r="E22" s="90" t="s">
        <v>63</v>
      </c>
      <c r="F22" s="75">
        <v>1</v>
      </c>
      <c r="G22" s="75">
        <v>1</v>
      </c>
      <c r="H22" s="75">
        <v>0.5</v>
      </c>
      <c r="I22" s="75">
        <v>0.5</v>
      </c>
      <c r="J22" s="75">
        <v>1</v>
      </c>
      <c r="K22" s="75">
        <v>1</v>
      </c>
      <c r="L22" s="75">
        <v>1</v>
      </c>
      <c r="M22" s="75">
        <v>0</v>
      </c>
      <c r="N22" s="75">
        <f t="shared" si="1"/>
        <v>2.75</v>
      </c>
      <c r="O22" s="76" t="str">
        <f t="shared" si="0"/>
        <v>High</v>
      </c>
      <c r="P22" s="92" t="s">
        <v>194</v>
      </c>
      <c r="Q22" s="91" t="s">
        <v>186</v>
      </c>
      <c r="R22" s="76" t="s">
        <v>100</v>
      </c>
      <c r="S22" s="91">
        <v>4</v>
      </c>
      <c r="T22" s="91" t="s">
        <v>100</v>
      </c>
      <c r="U22" s="77">
        <v>2019</v>
      </c>
      <c r="V22" s="76" t="s">
        <v>99</v>
      </c>
      <c r="W22" s="23" t="s">
        <v>200</v>
      </c>
      <c r="X22" s="16"/>
    </row>
    <row r="23" spans="1:97" s="46" customFormat="1" ht="22.5" x14ac:dyDescent="0.25">
      <c r="A23" s="17">
        <v>5</v>
      </c>
      <c r="B23" s="11">
        <v>15311</v>
      </c>
      <c r="C23" s="12">
        <v>51</v>
      </c>
      <c r="D23" s="12">
        <v>47</v>
      </c>
      <c r="E23" s="43" t="s">
        <v>39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0</v>
      </c>
      <c r="N23" s="15">
        <f t="shared" si="1"/>
        <v>2.9166666666666665</v>
      </c>
      <c r="O23" s="29" t="str">
        <f t="shared" si="0"/>
        <v>High</v>
      </c>
      <c r="P23" s="82" t="s">
        <v>192</v>
      </c>
      <c r="Q23" s="28" t="s">
        <v>193</v>
      </c>
      <c r="R23" s="29" t="s">
        <v>99</v>
      </c>
      <c r="S23" s="39">
        <v>3</v>
      </c>
      <c r="T23" s="28" t="s">
        <v>100</v>
      </c>
      <c r="U23" s="12">
        <v>2018</v>
      </c>
      <c r="V23" s="29" t="s">
        <v>99</v>
      </c>
      <c r="W23" s="23" t="s">
        <v>200</v>
      </c>
      <c r="X23" s="9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</row>
    <row r="24" spans="1:97" ht="33.75" x14ac:dyDescent="0.25">
      <c r="A24" s="100">
        <v>5</v>
      </c>
      <c r="B24" s="101">
        <v>15367</v>
      </c>
      <c r="C24" s="102"/>
      <c r="D24" s="102"/>
      <c r="E24" s="74" t="s">
        <v>53</v>
      </c>
      <c r="F24" s="103">
        <v>1</v>
      </c>
      <c r="G24" s="103">
        <v>1</v>
      </c>
      <c r="H24" s="103">
        <v>1</v>
      </c>
      <c r="I24" s="103">
        <v>0.5</v>
      </c>
      <c r="J24" s="103">
        <v>1</v>
      </c>
      <c r="K24" s="103">
        <v>1</v>
      </c>
      <c r="L24" s="103">
        <v>1</v>
      </c>
      <c r="M24" s="103">
        <v>0</v>
      </c>
      <c r="N24" s="104">
        <f t="shared" si="1"/>
        <v>2.8333333333333335</v>
      </c>
      <c r="O24" s="76" t="str">
        <f t="shared" si="0"/>
        <v>High</v>
      </c>
      <c r="P24" s="105" t="s">
        <v>191</v>
      </c>
      <c r="Q24" s="106" t="s">
        <v>185</v>
      </c>
      <c r="R24" s="106" t="s">
        <v>99</v>
      </c>
      <c r="S24" s="91">
        <v>9</v>
      </c>
      <c r="T24" s="106" t="s">
        <v>99</v>
      </c>
      <c r="U24" s="107">
        <v>2019</v>
      </c>
      <c r="V24" s="76" t="s">
        <v>99</v>
      </c>
      <c r="W24" s="87" t="s">
        <v>200</v>
      </c>
      <c r="X24" s="95"/>
    </row>
    <row r="25" spans="1:97" ht="22.5" x14ac:dyDescent="0.25">
      <c r="A25" s="96"/>
      <c r="B25" s="97"/>
      <c r="C25" s="25"/>
      <c r="D25" s="25"/>
      <c r="E25" s="42" t="s">
        <v>203</v>
      </c>
      <c r="F25" s="26">
        <v>1</v>
      </c>
      <c r="G25" s="26">
        <v>0.5</v>
      </c>
      <c r="H25" s="26">
        <v>1</v>
      </c>
      <c r="I25" s="26">
        <v>1</v>
      </c>
      <c r="J25" s="26">
        <v>1</v>
      </c>
      <c r="K25" s="26">
        <v>1</v>
      </c>
      <c r="L25" s="26">
        <v>1</v>
      </c>
      <c r="M25" s="26">
        <v>0</v>
      </c>
      <c r="N25" s="26">
        <f>SUM(F25:I25)/6+(3*(SUM(J25:M25)/4))</f>
        <v>2.8333333333333335</v>
      </c>
      <c r="O25" s="98" t="str">
        <f>IF(N25 &gt;= 2.5, "High", IF(N25 &lt; 1.5,"Lower","Medium"))</f>
        <v>High</v>
      </c>
      <c r="P25" s="82" t="s">
        <v>194</v>
      </c>
      <c r="Q25" s="39" t="s">
        <v>186</v>
      </c>
      <c r="R25" s="29" t="s">
        <v>100</v>
      </c>
      <c r="S25" s="95">
        <v>4</v>
      </c>
      <c r="T25" s="28" t="s">
        <v>100</v>
      </c>
      <c r="U25" s="99">
        <v>2019</v>
      </c>
      <c r="V25" s="29" t="s">
        <v>99</v>
      </c>
      <c r="W25" s="23" t="s">
        <v>200</v>
      </c>
      <c r="X25" s="95"/>
    </row>
  </sheetData>
  <phoneticPr fontId="10" type="noConversion"/>
  <hyperlinks>
    <hyperlink ref="Z14" r:id="rId1" xr:uid="{F5C0E0A7-99F1-42A8-8B21-38CA0EEDB1EE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F044-9329-4A56-B71C-E707B8AB1399}">
  <dimension ref="A1:C58"/>
  <sheetViews>
    <sheetView topLeftCell="A22" zoomScale="160" zoomScaleNormal="160" workbookViewId="0">
      <selection activeCell="B26" sqref="B26"/>
    </sheetView>
  </sheetViews>
  <sheetFormatPr defaultColWidth="198.85546875" defaultRowHeight="15" x14ac:dyDescent="0.25"/>
  <cols>
    <col min="1" max="1" width="3" bestFit="1" customWidth="1"/>
    <col min="2" max="2" width="16.5703125" customWidth="1"/>
  </cols>
  <sheetData>
    <row r="1" spans="1:3" x14ac:dyDescent="0.25">
      <c r="A1">
        <v>1</v>
      </c>
      <c r="C1" s="56" t="s">
        <v>160</v>
      </c>
    </row>
    <row r="2" spans="1:3" x14ac:dyDescent="0.25">
      <c r="A2">
        <v>2</v>
      </c>
      <c r="C2" s="56" t="s">
        <v>105</v>
      </c>
    </row>
    <row r="3" spans="1:3" x14ac:dyDescent="0.25">
      <c r="A3">
        <v>3</v>
      </c>
      <c r="C3" s="56" t="s">
        <v>106</v>
      </c>
    </row>
    <row r="4" spans="1:3" x14ac:dyDescent="0.25">
      <c r="A4">
        <v>4</v>
      </c>
      <c r="C4" s="56" t="s">
        <v>107</v>
      </c>
    </row>
    <row r="5" spans="1:3" x14ac:dyDescent="0.25">
      <c r="A5">
        <v>5</v>
      </c>
      <c r="C5" s="56" t="s">
        <v>108</v>
      </c>
    </row>
    <row r="6" spans="1:3" x14ac:dyDescent="0.25">
      <c r="A6">
        <v>6</v>
      </c>
      <c r="C6" s="56" t="s">
        <v>109</v>
      </c>
    </row>
    <row r="7" spans="1:3" x14ac:dyDescent="0.25">
      <c r="A7">
        <v>7</v>
      </c>
      <c r="C7" s="56" t="s">
        <v>110</v>
      </c>
    </row>
    <row r="8" spans="1:3" x14ac:dyDescent="0.25">
      <c r="A8">
        <v>8</v>
      </c>
      <c r="C8" s="56" t="s">
        <v>111</v>
      </c>
    </row>
    <row r="9" spans="1:3" x14ac:dyDescent="0.25">
      <c r="A9">
        <v>9</v>
      </c>
      <c r="C9" s="56" t="s">
        <v>112</v>
      </c>
    </row>
    <row r="10" spans="1:3" x14ac:dyDescent="0.25">
      <c r="A10">
        <v>10</v>
      </c>
      <c r="C10" s="57" t="s">
        <v>113</v>
      </c>
    </row>
    <row r="11" spans="1:3" x14ac:dyDescent="0.25">
      <c r="A11">
        <v>11</v>
      </c>
      <c r="C11" s="57" t="s">
        <v>114</v>
      </c>
    </row>
    <row r="12" spans="1:3" x14ac:dyDescent="0.25">
      <c r="A12">
        <v>12</v>
      </c>
      <c r="C12" s="57" t="s">
        <v>115</v>
      </c>
    </row>
    <row r="13" spans="1:3" x14ac:dyDescent="0.25">
      <c r="A13">
        <v>13</v>
      </c>
      <c r="C13" s="57" t="s">
        <v>116</v>
      </c>
    </row>
    <row r="14" spans="1:3" x14ac:dyDescent="0.25">
      <c r="A14">
        <v>14</v>
      </c>
      <c r="C14" s="57" t="s">
        <v>117</v>
      </c>
    </row>
    <row r="15" spans="1:3" x14ac:dyDescent="0.25">
      <c r="A15">
        <v>15</v>
      </c>
      <c r="C15" s="57" t="s">
        <v>118</v>
      </c>
    </row>
    <row r="16" spans="1:3" x14ac:dyDescent="0.25">
      <c r="A16">
        <v>16</v>
      </c>
      <c r="C16" s="57" t="s">
        <v>119</v>
      </c>
    </row>
    <row r="17" spans="1:3" x14ac:dyDescent="0.25">
      <c r="A17">
        <v>17</v>
      </c>
      <c r="C17" s="57" t="s">
        <v>120</v>
      </c>
    </row>
    <row r="18" spans="1:3" x14ac:dyDescent="0.25">
      <c r="A18">
        <v>18</v>
      </c>
      <c r="C18" s="57" t="s">
        <v>121</v>
      </c>
    </row>
    <row r="19" spans="1:3" x14ac:dyDescent="0.25">
      <c r="A19">
        <v>19</v>
      </c>
      <c r="C19" s="57" t="s">
        <v>122</v>
      </c>
    </row>
    <row r="20" spans="1:3" x14ac:dyDescent="0.25">
      <c r="A20">
        <v>20</v>
      </c>
      <c r="C20" s="57" t="s">
        <v>123</v>
      </c>
    </row>
    <row r="21" spans="1:3" x14ac:dyDescent="0.25">
      <c r="A21">
        <v>21</v>
      </c>
      <c r="C21" s="57" t="s">
        <v>124</v>
      </c>
    </row>
    <row r="22" spans="1:3" s="58" customFormat="1" x14ac:dyDescent="0.25">
      <c r="A22" s="61">
        <v>22</v>
      </c>
      <c r="B22" s="61"/>
      <c r="C22" s="59" t="s">
        <v>125</v>
      </c>
    </row>
    <row r="23" spans="1:3" x14ac:dyDescent="0.25">
      <c r="A23">
        <v>23</v>
      </c>
      <c r="C23" s="60" t="s">
        <v>126</v>
      </c>
    </row>
    <row r="24" spans="1:3" x14ac:dyDescent="0.25">
      <c r="C24" s="60" t="s">
        <v>161</v>
      </c>
    </row>
    <row r="25" spans="1:3" s="65" customFormat="1" x14ac:dyDescent="0.25">
      <c r="A25" s="65">
        <v>28</v>
      </c>
      <c r="C25" s="59" t="s">
        <v>131</v>
      </c>
    </row>
    <row r="26" spans="1:3" x14ac:dyDescent="0.25">
      <c r="A26">
        <v>29</v>
      </c>
      <c r="C26" s="57" t="s">
        <v>132</v>
      </c>
    </row>
    <row r="27" spans="1:3" x14ac:dyDescent="0.25">
      <c r="A27">
        <v>30</v>
      </c>
      <c r="C27" s="57" t="s">
        <v>133</v>
      </c>
    </row>
    <row r="28" spans="1:3" x14ac:dyDescent="0.25">
      <c r="A28">
        <v>31</v>
      </c>
      <c r="C28" s="57" t="s">
        <v>134</v>
      </c>
    </row>
    <row r="29" spans="1:3" ht="24" x14ac:dyDescent="0.25">
      <c r="A29">
        <v>32</v>
      </c>
      <c r="C29" s="57" t="s">
        <v>135</v>
      </c>
    </row>
    <row r="30" spans="1:3" x14ac:dyDescent="0.25">
      <c r="A30">
        <v>33</v>
      </c>
      <c r="C30" s="57" t="s">
        <v>136</v>
      </c>
    </row>
    <row r="31" spans="1:3" ht="24" x14ac:dyDescent="0.25">
      <c r="A31">
        <v>34</v>
      </c>
      <c r="C31" s="57" t="s">
        <v>137</v>
      </c>
    </row>
    <row r="32" spans="1:3" x14ac:dyDescent="0.25">
      <c r="A32">
        <v>35</v>
      </c>
      <c r="C32" s="57" t="s">
        <v>138</v>
      </c>
    </row>
    <row r="33" spans="1:3" ht="24" x14ac:dyDescent="0.25">
      <c r="A33">
        <v>36</v>
      </c>
      <c r="C33" s="57" t="s">
        <v>139</v>
      </c>
    </row>
    <row r="34" spans="1:3" x14ac:dyDescent="0.25">
      <c r="A34">
        <v>37</v>
      </c>
      <c r="C34" s="57" t="s">
        <v>140</v>
      </c>
    </row>
    <row r="35" spans="1:3" x14ac:dyDescent="0.25">
      <c r="A35">
        <v>38</v>
      </c>
      <c r="C35" s="57" t="s">
        <v>141</v>
      </c>
    </row>
    <row r="36" spans="1:3" ht="24" x14ac:dyDescent="0.25">
      <c r="A36">
        <v>39</v>
      </c>
      <c r="C36" s="57" t="s">
        <v>142</v>
      </c>
    </row>
    <row r="37" spans="1:3" ht="24" x14ac:dyDescent="0.25">
      <c r="A37">
        <v>40</v>
      </c>
      <c r="C37" s="57" t="s">
        <v>143</v>
      </c>
    </row>
    <row r="38" spans="1:3" x14ac:dyDescent="0.25">
      <c r="A38">
        <v>41</v>
      </c>
      <c r="C38" s="57" t="s">
        <v>144</v>
      </c>
    </row>
    <row r="39" spans="1:3" x14ac:dyDescent="0.25">
      <c r="A39">
        <v>42</v>
      </c>
      <c r="C39" s="57" t="s">
        <v>145</v>
      </c>
    </row>
    <row r="40" spans="1:3" x14ac:dyDescent="0.25">
      <c r="A40">
        <v>43</v>
      </c>
      <c r="C40" s="57" t="s">
        <v>146</v>
      </c>
    </row>
    <row r="41" spans="1:3" x14ac:dyDescent="0.25">
      <c r="A41">
        <v>44</v>
      </c>
      <c r="C41" s="57" t="s">
        <v>147</v>
      </c>
    </row>
    <row r="42" spans="1:3" x14ac:dyDescent="0.25">
      <c r="A42">
        <v>45</v>
      </c>
      <c r="C42" s="57" t="s">
        <v>148</v>
      </c>
    </row>
    <row r="43" spans="1:3" x14ac:dyDescent="0.25">
      <c r="A43">
        <v>46</v>
      </c>
      <c r="C43" s="57" t="s">
        <v>149</v>
      </c>
    </row>
    <row r="44" spans="1:3" s="62" customFormat="1" x14ac:dyDescent="0.25">
      <c r="A44" s="62">
        <v>47</v>
      </c>
      <c r="C44" s="63" t="s">
        <v>162</v>
      </c>
    </row>
    <row r="45" spans="1:3" x14ac:dyDescent="0.25">
      <c r="A45">
        <v>24</v>
      </c>
      <c r="C45" s="57" t="s">
        <v>127</v>
      </c>
    </row>
    <row r="46" spans="1:3" x14ac:dyDescent="0.25">
      <c r="A46">
        <v>25</v>
      </c>
      <c r="C46" s="57" t="s">
        <v>128</v>
      </c>
    </row>
    <row r="47" spans="1:3" x14ac:dyDescent="0.25">
      <c r="A47">
        <v>26</v>
      </c>
      <c r="C47" s="57" t="s">
        <v>129</v>
      </c>
    </row>
    <row r="48" spans="1:3" x14ac:dyDescent="0.25">
      <c r="A48">
        <v>27</v>
      </c>
      <c r="C48" s="57" t="s">
        <v>130</v>
      </c>
    </row>
    <row r="50" spans="1:3" x14ac:dyDescent="0.25">
      <c r="A50">
        <v>48</v>
      </c>
      <c r="C50" s="57" t="s">
        <v>151</v>
      </c>
    </row>
    <row r="51" spans="1:3" x14ac:dyDescent="0.25">
      <c r="A51">
        <v>49</v>
      </c>
      <c r="C51" s="57" t="s">
        <v>152</v>
      </c>
    </row>
    <row r="52" spans="1:3" x14ac:dyDescent="0.25">
      <c r="A52">
        <v>50</v>
      </c>
      <c r="C52" s="57" t="s">
        <v>153</v>
      </c>
    </row>
    <row r="53" spans="1:3" x14ac:dyDescent="0.25">
      <c r="A53">
        <v>51</v>
      </c>
      <c r="C53" s="57" t="s">
        <v>154</v>
      </c>
    </row>
    <row r="54" spans="1:3" x14ac:dyDescent="0.25">
      <c r="A54">
        <v>52</v>
      </c>
      <c r="C54" s="57" t="s">
        <v>155</v>
      </c>
    </row>
    <row r="55" spans="1:3" x14ac:dyDescent="0.25">
      <c r="A55">
        <v>53</v>
      </c>
      <c r="C55" s="57" t="s">
        <v>156</v>
      </c>
    </row>
    <row r="56" spans="1:3" x14ac:dyDescent="0.25">
      <c r="A56">
        <v>54</v>
      </c>
      <c r="C56" s="57" t="s">
        <v>157</v>
      </c>
    </row>
    <row r="57" spans="1:3" x14ac:dyDescent="0.25">
      <c r="A57">
        <v>55</v>
      </c>
      <c r="C57" s="57" t="s">
        <v>158</v>
      </c>
    </row>
    <row r="58" spans="1:3" x14ac:dyDescent="0.25">
      <c r="A58">
        <v>56</v>
      </c>
      <c r="C58" s="57" t="s">
        <v>159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20F1-F85D-45C6-8939-AE6E5FF8EB6E}">
  <dimension ref="A1:R24"/>
  <sheetViews>
    <sheetView zoomScale="70" zoomScaleNormal="70" workbookViewId="0">
      <selection activeCell="B10" sqref="B10"/>
    </sheetView>
  </sheetViews>
  <sheetFormatPr defaultRowHeight="15" x14ac:dyDescent="0.25"/>
  <sheetData>
    <row r="1" spans="1:18" x14ac:dyDescent="0.25">
      <c r="A1" s="20" t="s">
        <v>94</v>
      </c>
      <c r="B1" s="20" t="s">
        <v>98</v>
      </c>
      <c r="C1" s="21" t="s">
        <v>81</v>
      </c>
      <c r="D1" s="21" t="s">
        <v>82</v>
      </c>
      <c r="E1" s="21" t="s">
        <v>83</v>
      </c>
      <c r="F1" s="21" t="s">
        <v>84</v>
      </c>
      <c r="G1" s="21" t="s">
        <v>85</v>
      </c>
      <c r="H1" s="21" t="s">
        <v>86</v>
      </c>
      <c r="I1" s="21" t="s">
        <v>87</v>
      </c>
      <c r="J1" s="21" t="s">
        <v>88</v>
      </c>
      <c r="K1" s="21" t="s">
        <v>89</v>
      </c>
      <c r="L1" s="21" t="s">
        <v>90</v>
      </c>
      <c r="M1" s="21" t="s">
        <v>96</v>
      </c>
      <c r="N1" s="22" t="s">
        <v>95</v>
      </c>
      <c r="O1" s="22" t="s">
        <v>97</v>
      </c>
      <c r="P1" s="22" t="s">
        <v>91</v>
      </c>
      <c r="Q1" s="22" t="s">
        <v>92</v>
      </c>
      <c r="R1" s="24" t="s">
        <v>69</v>
      </c>
    </row>
    <row r="2" spans="1:18" x14ac:dyDescent="0.25">
      <c r="A2" s="12"/>
      <c r="B2" s="12">
        <v>2019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23"/>
    </row>
    <row r="3" spans="1:18" x14ac:dyDescent="0.25">
      <c r="A3" s="12"/>
      <c r="B3" s="12">
        <v>2019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>
        <f t="shared" ref="M3:M24" si="0">SUM(C3:H3)/6+(3*(SUM(I3:L3)/4))</f>
        <v>0</v>
      </c>
      <c r="N3" s="23"/>
      <c r="O3" s="23"/>
      <c r="P3" s="23"/>
      <c r="Q3" s="23"/>
      <c r="R3" s="23"/>
    </row>
    <row r="4" spans="1:18" x14ac:dyDescent="0.25">
      <c r="A4" s="12"/>
      <c r="B4" s="12">
        <v>2019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>
        <f t="shared" si="0"/>
        <v>0</v>
      </c>
      <c r="N4" s="23"/>
      <c r="O4" s="23"/>
      <c r="P4" s="23"/>
      <c r="Q4" s="23"/>
      <c r="R4" s="23"/>
    </row>
    <row r="5" spans="1:18" x14ac:dyDescent="0.25">
      <c r="A5" s="12">
        <v>31</v>
      </c>
      <c r="B5" s="12">
        <v>2019</v>
      </c>
      <c r="C5" s="15">
        <v>1</v>
      </c>
      <c r="D5" s="15">
        <v>1</v>
      </c>
      <c r="E5" s="15">
        <v>1</v>
      </c>
      <c r="F5" s="15">
        <v>0.5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0</v>
      </c>
      <c r="M5" s="15">
        <f t="shared" si="0"/>
        <v>3.1666666666666665</v>
      </c>
      <c r="N5" s="29" t="s">
        <v>99</v>
      </c>
      <c r="O5" s="29">
        <v>2</v>
      </c>
      <c r="P5" s="29" t="s">
        <v>100</v>
      </c>
      <c r="Q5" s="29" t="s">
        <v>99</v>
      </c>
      <c r="R5" s="39" t="s">
        <v>11</v>
      </c>
    </row>
    <row r="6" spans="1:18" x14ac:dyDescent="0.25">
      <c r="A6" s="12">
        <v>30</v>
      </c>
      <c r="B6" s="12">
        <v>2019</v>
      </c>
      <c r="C6" s="15">
        <v>1</v>
      </c>
      <c r="D6" s="15">
        <v>1</v>
      </c>
      <c r="E6" s="15">
        <v>1</v>
      </c>
      <c r="F6" s="15">
        <v>0.5</v>
      </c>
      <c r="G6" s="15">
        <v>0.5</v>
      </c>
      <c r="H6" s="15">
        <v>0.5</v>
      </c>
      <c r="I6" s="15">
        <v>1</v>
      </c>
      <c r="J6" s="15">
        <v>1</v>
      </c>
      <c r="K6" s="15">
        <v>1</v>
      </c>
      <c r="L6" s="15">
        <v>0</v>
      </c>
      <c r="M6" s="15">
        <f t="shared" si="0"/>
        <v>3</v>
      </c>
      <c r="N6" s="40" t="s">
        <v>99</v>
      </c>
      <c r="O6" s="40">
        <v>5</v>
      </c>
      <c r="P6" s="40" t="s">
        <v>100</v>
      </c>
      <c r="Q6" s="40" t="s">
        <v>99</v>
      </c>
      <c r="R6" s="40" t="s">
        <v>11</v>
      </c>
    </row>
    <row r="7" spans="1:18" x14ac:dyDescent="0.25">
      <c r="A7" s="12">
        <v>46</v>
      </c>
      <c r="B7" s="12">
        <v>2019</v>
      </c>
      <c r="C7" s="15">
        <v>1</v>
      </c>
      <c r="D7" s="15">
        <v>1</v>
      </c>
      <c r="E7" s="15">
        <v>1</v>
      </c>
      <c r="F7" s="15">
        <v>0.5</v>
      </c>
      <c r="G7" s="15">
        <v>1</v>
      </c>
      <c r="H7" s="15">
        <v>0.5</v>
      </c>
      <c r="I7" s="15">
        <v>1</v>
      </c>
      <c r="J7" s="15">
        <v>1</v>
      </c>
      <c r="K7" s="15">
        <v>1</v>
      </c>
      <c r="L7" s="15">
        <v>0</v>
      </c>
      <c r="M7" s="15">
        <f t="shared" si="0"/>
        <v>3.0833333333333335</v>
      </c>
      <c r="N7" s="29" t="s">
        <v>99</v>
      </c>
      <c r="O7" s="29">
        <v>4</v>
      </c>
      <c r="P7" s="29" t="s">
        <v>100</v>
      </c>
      <c r="Q7" s="29" t="s">
        <v>99</v>
      </c>
      <c r="R7" s="39" t="s">
        <v>11</v>
      </c>
    </row>
    <row r="8" spans="1:18" x14ac:dyDescent="0.25">
      <c r="A8" s="12">
        <v>29</v>
      </c>
      <c r="B8" s="12">
        <v>2019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0.5</v>
      </c>
      <c r="I8" s="15">
        <v>1</v>
      </c>
      <c r="J8" s="15">
        <v>1</v>
      </c>
      <c r="K8" s="15">
        <v>1</v>
      </c>
      <c r="L8" s="15">
        <v>0</v>
      </c>
      <c r="M8" s="15">
        <f t="shared" si="0"/>
        <v>3.1666666666666665</v>
      </c>
      <c r="N8" s="28" t="s">
        <v>99</v>
      </c>
      <c r="O8" s="30">
        <v>1</v>
      </c>
      <c r="P8" s="28" t="s">
        <v>100</v>
      </c>
      <c r="Q8" s="28" t="s">
        <v>99</v>
      </c>
      <c r="R8" s="28" t="s">
        <v>11</v>
      </c>
    </row>
    <row r="9" spans="1:18" x14ac:dyDescent="0.25">
      <c r="A9" s="12"/>
      <c r="B9" s="12">
        <v>2019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0</v>
      </c>
      <c r="M9" s="15">
        <f t="shared" si="0"/>
        <v>3.25</v>
      </c>
      <c r="N9" s="29" t="s">
        <v>99</v>
      </c>
      <c r="O9" s="31">
        <v>1</v>
      </c>
      <c r="P9" s="29" t="s">
        <v>100</v>
      </c>
      <c r="Q9" s="29" t="s">
        <v>99</v>
      </c>
      <c r="R9" s="39" t="s">
        <v>11</v>
      </c>
    </row>
    <row r="10" spans="1:18" x14ac:dyDescent="0.25">
      <c r="A10" s="12">
        <v>47</v>
      </c>
      <c r="B10" s="12">
        <v>2018</v>
      </c>
      <c r="C10" s="15">
        <v>1</v>
      </c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0</v>
      </c>
      <c r="M10" s="15">
        <f t="shared" si="0"/>
        <v>3.25</v>
      </c>
      <c r="N10" s="28" t="s">
        <v>99</v>
      </c>
      <c r="O10" s="28">
        <v>3</v>
      </c>
      <c r="P10" s="28" t="s">
        <v>100</v>
      </c>
      <c r="Q10" s="28" t="s">
        <v>99</v>
      </c>
      <c r="R10" s="28" t="s">
        <v>11</v>
      </c>
    </row>
    <row r="11" spans="1:18" x14ac:dyDescent="0.25">
      <c r="A11" s="12">
        <v>33</v>
      </c>
      <c r="B11" s="12">
        <v>2018</v>
      </c>
      <c r="C11" s="15">
        <v>1</v>
      </c>
      <c r="D11" s="15">
        <v>1</v>
      </c>
      <c r="E11" s="15">
        <v>0.5</v>
      </c>
      <c r="F11" s="15">
        <v>0</v>
      </c>
      <c r="G11" s="15">
        <v>0</v>
      </c>
      <c r="H11" s="15">
        <v>0</v>
      </c>
      <c r="I11" s="15">
        <v>1</v>
      </c>
      <c r="J11" s="15">
        <v>0</v>
      </c>
      <c r="K11" s="15">
        <v>1</v>
      </c>
      <c r="L11" s="15">
        <v>0</v>
      </c>
      <c r="M11" s="15">
        <f t="shared" si="0"/>
        <v>1.9166666666666667</v>
      </c>
      <c r="N11" s="29" t="s">
        <v>100</v>
      </c>
      <c r="O11" s="31">
        <v>1</v>
      </c>
      <c r="P11" s="29" t="s">
        <v>100</v>
      </c>
      <c r="Q11" s="29" t="s">
        <v>99</v>
      </c>
      <c r="R11" s="39" t="s">
        <v>11</v>
      </c>
    </row>
    <row r="12" spans="1:18" x14ac:dyDescent="0.25">
      <c r="A12" s="12"/>
      <c r="B12" s="12">
        <v>2018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>
        <f t="shared" si="0"/>
        <v>0</v>
      </c>
      <c r="N12" s="23"/>
      <c r="O12" s="23"/>
      <c r="P12" s="23"/>
      <c r="Q12" s="23"/>
      <c r="R12" s="23"/>
    </row>
    <row r="13" spans="1:18" x14ac:dyDescent="0.25">
      <c r="A13" s="12"/>
      <c r="B13" s="12">
        <v>2018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>
        <f t="shared" si="0"/>
        <v>0</v>
      </c>
      <c r="N13" s="16"/>
      <c r="O13" s="16"/>
      <c r="P13" s="16"/>
      <c r="Q13" s="16"/>
      <c r="R13" s="23"/>
    </row>
    <row r="14" spans="1:18" x14ac:dyDescent="0.25">
      <c r="A14" s="12">
        <v>40</v>
      </c>
      <c r="B14" s="12">
        <v>2017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>
        <f t="shared" si="0"/>
        <v>0</v>
      </c>
      <c r="N14" s="23"/>
      <c r="O14" s="23"/>
      <c r="P14" s="23"/>
      <c r="Q14" s="23"/>
      <c r="R14" s="23"/>
    </row>
    <row r="15" spans="1:18" x14ac:dyDescent="0.25">
      <c r="A15" s="12"/>
      <c r="B15" s="12">
        <v>2017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>
        <f t="shared" si="0"/>
        <v>0</v>
      </c>
      <c r="N15" s="16"/>
      <c r="O15" s="16"/>
      <c r="P15" s="16"/>
      <c r="Q15" s="16"/>
      <c r="R15" s="23"/>
    </row>
    <row r="16" spans="1:18" x14ac:dyDescent="0.25">
      <c r="A16" s="12"/>
      <c r="B16" s="12">
        <v>2017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>
        <f t="shared" si="0"/>
        <v>0</v>
      </c>
      <c r="N16" s="23"/>
      <c r="O16" s="23"/>
      <c r="P16" s="23"/>
      <c r="Q16" s="23"/>
      <c r="R16" s="23"/>
    </row>
    <row r="17" spans="1:18" x14ac:dyDescent="0.25">
      <c r="A17" s="12"/>
      <c r="B17" s="12">
        <v>2017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>
        <f t="shared" si="0"/>
        <v>0</v>
      </c>
      <c r="N17" s="16"/>
      <c r="O17" s="16"/>
      <c r="P17" s="16"/>
      <c r="Q17" s="16"/>
      <c r="R17" s="23"/>
    </row>
    <row r="18" spans="1:18" x14ac:dyDescent="0.25">
      <c r="A18" s="12"/>
      <c r="B18" s="12">
        <v>2017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>
        <f t="shared" si="0"/>
        <v>0</v>
      </c>
      <c r="N18" s="23"/>
      <c r="O18" s="23"/>
      <c r="P18" s="23"/>
      <c r="Q18" s="23"/>
      <c r="R18" s="23"/>
    </row>
    <row r="19" spans="1:18" x14ac:dyDescent="0.25">
      <c r="A19" s="12"/>
      <c r="B19" s="12">
        <v>2017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f t="shared" si="0"/>
        <v>0</v>
      </c>
      <c r="N19" s="16"/>
      <c r="O19" s="16"/>
      <c r="P19" s="16"/>
      <c r="Q19" s="16"/>
      <c r="R19" s="23"/>
    </row>
    <row r="20" spans="1:18" x14ac:dyDescent="0.25">
      <c r="A20" s="12"/>
      <c r="B20" s="12">
        <v>2016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>
        <f t="shared" si="0"/>
        <v>0</v>
      </c>
      <c r="N20" s="23"/>
      <c r="O20" s="23"/>
      <c r="P20" s="23"/>
      <c r="Q20" s="23"/>
      <c r="R20" s="23"/>
    </row>
    <row r="21" spans="1:18" x14ac:dyDescent="0.25">
      <c r="A21" s="12"/>
      <c r="B21" s="12">
        <v>2015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>
        <f t="shared" si="0"/>
        <v>0</v>
      </c>
      <c r="N21" s="16"/>
      <c r="O21" s="16"/>
      <c r="P21" s="16"/>
      <c r="Q21" s="16"/>
      <c r="R21" s="23"/>
    </row>
    <row r="22" spans="1:18" x14ac:dyDescent="0.25">
      <c r="A22" s="12"/>
      <c r="B22" s="12">
        <v>2014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>
        <f t="shared" si="0"/>
        <v>0</v>
      </c>
      <c r="N22" s="23"/>
      <c r="O22" s="23"/>
      <c r="P22" s="23"/>
      <c r="Q22" s="23"/>
      <c r="R22" s="23"/>
    </row>
    <row r="23" spans="1:18" x14ac:dyDescent="0.25">
      <c r="A23" s="12"/>
      <c r="B23" s="12">
        <v>2013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>
        <f t="shared" si="0"/>
        <v>0</v>
      </c>
      <c r="N23" s="16"/>
      <c r="O23" s="16"/>
      <c r="P23" s="16"/>
      <c r="Q23" s="16"/>
      <c r="R23" s="23"/>
    </row>
    <row r="24" spans="1:18" x14ac:dyDescent="0.25">
      <c r="A24" s="25"/>
      <c r="B24" s="25">
        <v>2013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>
        <f t="shared" si="0"/>
        <v>0</v>
      </c>
      <c r="N24" s="27"/>
      <c r="O24" s="27"/>
      <c r="P24" s="27"/>
      <c r="Q24" s="27"/>
      <c r="R24" s="2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1A6C-39B6-472B-99F5-6F22A4BB6BDD}">
  <dimension ref="A1:B24"/>
  <sheetViews>
    <sheetView workbookViewId="0">
      <selection activeCell="I21" sqref="I21"/>
    </sheetView>
  </sheetViews>
  <sheetFormatPr defaultRowHeight="15" x14ac:dyDescent="0.25"/>
  <cols>
    <col min="1" max="1" width="12.28515625" style="16" customWidth="1"/>
    <col min="2" max="2" width="12.85546875" style="16" bestFit="1" customWidth="1"/>
  </cols>
  <sheetData>
    <row r="1" spans="1:2" ht="25.5" x14ac:dyDescent="0.25">
      <c r="A1" s="67" t="s">
        <v>176</v>
      </c>
      <c r="B1" s="69" t="s">
        <v>98</v>
      </c>
    </row>
    <row r="2" spans="1:2" x14ac:dyDescent="0.25">
      <c r="A2" s="76">
        <v>5</v>
      </c>
      <c r="B2" s="77">
        <v>2019</v>
      </c>
    </row>
    <row r="3" spans="1:2" x14ac:dyDescent="0.25">
      <c r="A3" s="23">
        <v>1</v>
      </c>
      <c r="B3" s="12">
        <v>2019</v>
      </c>
    </row>
    <row r="4" spans="1:2" x14ac:dyDescent="0.25">
      <c r="A4" s="54">
        <v>1</v>
      </c>
      <c r="B4" s="12">
        <v>2019</v>
      </c>
    </row>
    <row r="5" spans="1:2" x14ac:dyDescent="0.25">
      <c r="A5" s="31">
        <v>1</v>
      </c>
      <c r="B5" s="12">
        <v>2019</v>
      </c>
    </row>
    <row r="6" spans="1:2" x14ac:dyDescent="0.25">
      <c r="A6" s="40">
        <v>6</v>
      </c>
      <c r="B6" s="12">
        <v>2018</v>
      </c>
    </row>
    <row r="7" spans="1:2" x14ac:dyDescent="0.25">
      <c r="A7" s="29">
        <v>2</v>
      </c>
      <c r="B7" s="29">
        <v>2019</v>
      </c>
    </row>
    <row r="8" spans="1:2" x14ac:dyDescent="0.25">
      <c r="A8" s="86">
        <v>3</v>
      </c>
      <c r="B8" s="12">
        <v>2018</v>
      </c>
    </row>
    <row r="9" spans="1:2" x14ac:dyDescent="0.25">
      <c r="A9" s="31">
        <v>1</v>
      </c>
      <c r="B9" s="12">
        <v>2018</v>
      </c>
    </row>
    <row r="10" spans="1:2" x14ac:dyDescent="0.25">
      <c r="A10" s="14">
        <v>5</v>
      </c>
      <c r="B10" s="12">
        <v>2018</v>
      </c>
    </row>
    <row r="11" spans="1:2" x14ac:dyDescent="0.25">
      <c r="A11" s="16">
        <v>7</v>
      </c>
      <c r="B11" s="12">
        <v>2017</v>
      </c>
    </row>
    <row r="12" spans="1:2" x14ac:dyDescent="0.25">
      <c r="A12" s="23">
        <v>2</v>
      </c>
      <c r="B12" s="12">
        <v>2018</v>
      </c>
    </row>
    <row r="13" spans="1:2" x14ac:dyDescent="0.25">
      <c r="A13" s="16">
        <v>27</v>
      </c>
      <c r="B13" s="12">
        <v>2017</v>
      </c>
    </row>
    <row r="14" spans="1:2" x14ac:dyDescent="0.25">
      <c r="A14" s="23">
        <v>8</v>
      </c>
      <c r="B14" s="12">
        <v>2016</v>
      </c>
    </row>
    <row r="15" spans="1:2" x14ac:dyDescent="0.25">
      <c r="A15" s="16">
        <v>14</v>
      </c>
      <c r="B15" s="12">
        <v>2017</v>
      </c>
    </row>
    <row r="16" spans="1:2" x14ac:dyDescent="0.25">
      <c r="A16" s="23">
        <v>11</v>
      </c>
      <c r="B16" s="12">
        <v>2017</v>
      </c>
    </row>
    <row r="17" spans="1:2" x14ac:dyDescent="0.25">
      <c r="A17" s="14">
        <v>19</v>
      </c>
      <c r="B17" s="12">
        <v>2016</v>
      </c>
    </row>
    <row r="18" spans="1:2" x14ac:dyDescent="0.25">
      <c r="A18" s="87">
        <v>7</v>
      </c>
      <c r="B18" s="12">
        <v>2015</v>
      </c>
    </row>
    <row r="19" spans="1:2" x14ac:dyDescent="0.25">
      <c r="A19" s="16">
        <v>28</v>
      </c>
      <c r="B19" s="12">
        <v>2013</v>
      </c>
    </row>
    <row r="20" spans="1:2" x14ac:dyDescent="0.25">
      <c r="A20" s="23">
        <v>36</v>
      </c>
      <c r="B20" s="12">
        <v>2013</v>
      </c>
    </row>
    <row r="21" spans="1:2" x14ac:dyDescent="0.25">
      <c r="A21" s="14">
        <v>13</v>
      </c>
      <c r="B21" s="12">
        <v>2014</v>
      </c>
    </row>
    <row r="22" spans="1:2" x14ac:dyDescent="0.25">
      <c r="A22" s="91">
        <v>4</v>
      </c>
      <c r="B22" s="77">
        <v>2019</v>
      </c>
    </row>
    <row r="23" spans="1:2" x14ac:dyDescent="0.25">
      <c r="A23" s="39">
        <v>3</v>
      </c>
      <c r="B23" s="12">
        <v>2018</v>
      </c>
    </row>
    <row r="24" spans="1:2" x14ac:dyDescent="0.25">
      <c r="A24" s="71">
        <v>9</v>
      </c>
      <c r="B24" s="72">
        <v>2019</v>
      </c>
    </row>
  </sheetData>
  <autoFilter ref="A1:B1" xr:uid="{7943AC35-5597-4A7D-8B3E-46A086211509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73BC-F0B7-42AF-83BA-FD92CAEA5838}">
  <dimension ref="A1:A44"/>
  <sheetViews>
    <sheetView topLeftCell="A2" workbookViewId="0">
      <selection sqref="A1:A1048576"/>
    </sheetView>
  </sheetViews>
  <sheetFormatPr defaultRowHeight="15" x14ac:dyDescent="0.25"/>
  <sheetData>
    <row r="1" spans="1:1" ht="225" x14ac:dyDescent="0.25">
      <c r="A1" s="56" t="s">
        <v>160</v>
      </c>
    </row>
    <row r="2" spans="1:1" ht="384" x14ac:dyDescent="0.25">
      <c r="A2" s="57" t="s">
        <v>133</v>
      </c>
    </row>
    <row r="3" spans="1:1" ht="117" x14ac:dyDescent="0.25">
      <c r="A3" s="56" t="s">
        <v>105</v>
      </c>
    </row>
    <row r="4" spans="1:1" ht="288" x14ac:dyDescent="0.25">
      <c r="A4" s="57" t="s">
        <v>134</v>
      </c>
    </row>
    <row r="5" spans="1:1" ht="360" x14ac:dyDescent="0.25">
      <c r="A5" s="57" t="s">
        <v>141</v>
      </c>
    </row>
    <row r="6" spans="1:1" ht="240" x14ac:dyDescent="0.25">
      <c r="A6" s="57" t="s">
        <v>149</v>
      </c>
    </row>
    <row r="7" spans="1:1" ht="324" x14ac:dyDescent="0.25">
      <c r="A7" s="63" t="s">
        <v>150</v>
      </c>
    </row>
    <row r="8" spans="1:1" ht="192" x14ac:dyDescent="0.25">
      <c r="A8" s="57" t="s">
        <v>114</v>
      </c>
    </row>
    <row r="9" spans="1:1" ht="126" x14ac:dyDescent="0.25">
      <c r="A9" s="56" t="s">
        <v>109</v>
      </c>
    </row>
    <row r="10" spans="1:1" ht="198" x14ac:dyDescent="0.25">
      <c r="A10" s="56" t="s">
        <v>111</v>
      </c>
    </row>
    <row r="11" spans="1:1" ht="252" x14ac:dyDescent="0.25">
      <c r="A11" s="57" t="s">
        <v>120</v>
      </c>
    </row>
    <row r="12" spans="1:1" ht="324" x14ac:dyDescent="0.25">
      <c r="A12" s="59" t="s">
        <v>131</v>
      </c>
    </row>
    <row r="13" spans="1:1" ht="180" x14ac:dyDescent="0.25">
      <c r="A13" s="56" t="s">
        <v>107</v>
      </c>
    </row>
    <row r="14" spans="1:1" ht="288" x14ac:dyDescent="0.25">
      <c r="A14" s="60" t="s">
        <v>126</v>
      </c>
    </row>
    <row r="15" spans="1:1" ht="276" x14ac:dyDescent="0.25">
      <c r="A15" s="57" t="s">
        <v>116</v>
      </c>
    </row>
    <row r="16" spans="1:1" ht="216" x14ac:dyDescent="0.25">
      <c r="A16" s="57" t="s">
        <v>118</v>
      </c>
    </row>
    <row r="17" spans="1:1" ht="300" x14ac:dyDescent="0.25">
      <c r="A17" s="57" t="s">
        <v>121</v>
      </c>
    </row>
    <row r="18" spans="1:1" ht="180" x14ac:dyDescent="0.25">
      <c r="A18" s="60" t="s">
        <v>161</v>
      </c>
    </row>
    <row r="19" spans="1:1" ht="180" x14ac:dyDescent="0.25">
      <c r="A19" s="56" t="s">
        <v>106</v>
      </c>
    </row>
    <row r="20" spans="1:1" ht="216" x14ac:dyDescent="0.25">
      <c r="A20" s="57" t="s">
        <v>115</v>
      </c>
    </row>
    <row r="21" spans="1:1" ht="252" x14ac:dyDescent="0.25">
      <c r="A21" s="57" t="s">
        <v>122</v>
      </c>
    </row>
    <row r="22" spans="1:1" ht="171" x14ac:dyDescent="0.25">
      <c r="A22" s="56" t="s">
        <v>112</v>
      </c>
    </row>
    <row r="23" spans="1:1" ht="135" x14ac:dyDescent="0.25">
      <c r="A23" s="56" t="s">
        <v>110</v>
      </c>
    </row>
    <row r="24" spans="1:1" ht="264" x14ac:dyDescent="0.25">
      <c r="A24" s="57" t="s">
        <v>148</v>
      </c>
    </row>
    <row r="25" spans="1:1" ht="252" x14ac:dyDescent="0.25">
      <c r="A25" s="57" t="s">
        <v>124</v>
      </c>
    </row>
    <row r="26" spans="1:1" ht="240" x14ac:dyDescent="0.25">
      <c r="A26" s="57" t="s">
        <v>138</v>
      </c>
    </row>
    <row r="27" spans="1:1" ht="348" x14ac:dyDescent="0.25">
      <c r="A27" s="57" t="s">
        <v>117</v>
      </c>
    </row>
    <row r="28" spans="1:1" ht="300" x14ac:dyDescent="0.25">
      <c r="A28" s="57" t="s">
        <v>146</v>
      </c>
    </row>
    <row r="29" spans="1:1" ht="228" x14ac:dyDescent="0.25">
      <c r="A29" s="57" t="s">
        <v>140</v>
      </c>
    </row>
    <row r="30" spans="1:1" ht="228" x14ac:dyDescent="0.25">
      <c r="A30" s="57" t="s">
        <v>144</v>
      </c>
    </row>
    <row r="31" spans="1:1" ht="360" x14ac:dyDescent="0.25">
      <c r="A31" s="57" t="s">
        <v>147</v>
      </c>
    </row>
    <row r="32" spans="1:1" ht="288" x14ac:dyDescent="0.25">
      <c r="A32" s="57" t="s">
        <v>113</v>
      </c>
    </row>
    <row r="33" spans="1:1" ht="324" x14ac:dyDescent="0.25">
      <c r="A33" s="59" t="s">
        <v>125</v>
      </c>
    </row>
    <row r="34" spans="1:1" ht="204" x14ac:dyDescent="0.25">
      <c r="A34" s="57" t="s">
        <v>123</v>
      </c>
    </row>
    <row r="35" spans="1:1" ht="198" x14ac:dyDescent="0.25">
      <c r="A35" s="56" t="s">
        <v>108</v>
      </c>
    </row>
    <row r="36" spans="1:1" ht="336" x14ac:dyDescent="0.25">
      <c r="A36" s="57" t="s">
        <v>136</v>
      </c>
    </row>
    <row r="37" spans="1:1" ht="204" x14ac:dyDescent="0.25">
      <c r="A37" s="57" t="s">
        <v>119</v>
      </c>
    </row>
    <row r="38" spans="1:1" ht="216" x14ac:dyDescent="0.25">
      <c r="A38" s="57" t="s">
        <v>132</v>
      </c>
    </row>
    <row r="39" spans="1:1" ht="409.5" x14ac:dyDescent="0.25">
      <c r="A39" s="57" t="s">
        <v>139</v>
      </c>
    </row>
    <row r="40" spans="1:1" ht="300" x14ac:dyDescent="0.25">
      <c r="A40" s="57" t="s">
        <v>145</v>
      </c>
    </row>
    <row r="41" spans="1:1" ht="409.5" x14ac:dyDescent="0.25">
      <c r="A41" s="57" t="s">
        <v>137</v>
      </c>
    </row>
    <row r="42" spans="1:1" ht="409.5" x14ac:dyDescent="0.25">
      <c r="A42" s="57" t="s">
        <v>135</v>
      </c>
    </row>
    <row r="43" spans="1:1" ht="409.5" x14ac:dyDescent="0.25">
      <c r="A43" s="57" t="s">
        <v>143</v>
      </c>
    </row>
    <row r="44" spans="1:1" ht="409.5" x14ac:dyDescent="0.25">
      <c r="A44" s="57" t="s">
        <v>142</v>
      </c>
    </row>
  </sheetData>
  <sortState xmlns:xlrd2="http://schemas.microsoft.com/office/spreadsheetml/2017/richdata2" ref="A2:A44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56</vt:i4>
      </vt:variant>
    </vt:vector>
  </HeadingPairs>
  <TitlesOfParts>
    <vt:vector size="64" baseType="lpstr">
      <vt:lpstr>Graficos</vt:lpstr>
      <vt:lpstr>Segunda CIE</vt:lpstr>
      <vt:lpstr>Criterios de qualidade-OLD</vt:lpstr>
      <vt:lpstr>Criterios de qualidade - NEW</vt:lpstr>
      <vt:lpstr>Referencia</vt:lpstr>
      <vt:lpstr>Planilha5</vt:lpstr>
      <vt:lpstr>Planilha1</vt:lpstr>
      <vt:lpstr>Planilha2</vt:lpstr>
      <vt:lpstr>Referencia!_Ref32737256</vt:lpstr>
      <vt:lpstr>Referencia!_Ref32737270</vt:lpstr>
      <vt:lpstr>Referencia!_Ref32738367</vt:lpstr>
      <vt:lpstr>Referencia!_Ref32738403</vt:lpstr>
      <vt:lpstr>Referencia!_Ref32738470</vt:lpstr>
      <vt:lpstr>Referencia!_Ref32738613</vt:lpstr>
      <vt:lpstr>Referencia!_Ref32742498</vt:lpstr>
      <vt:lpstr>Referencia!_Ref32760874</vt:lpstr>
      <vt:lpstr>Referencia!_Ref32760885</vt:lpstr>
      <vt:lpstr>Referencia!_Ref32771464</vt:lpstr>
      <vt:lpstr>Referencia!_Ref32779180</vt:lpstr>
      <vt:lpstr>Referencia!_Ref33043846</vt:lpstr>
      <vt:lpstr>Referencia!_Ref33043857</vt:lpstr>
      <vt:lpstr>Referencia!_Ref33043914</vt:lpstr>
      <vt:lpstr>Referencia!_Ref33044093</vt:lpstr>
      <vt:lpstr>Referencia!_Ref33044174</vt:lpstr>
      <vt:lpstr>Referencia!_Ref33044363</vt:lpstr>
      <vt:lpstr>Referencia!_Ref33044377</vt:lpstr>
      <vt:lpstr>Referencia!_Ref33044397</vt:lpstr>
      <vt:lpstr>Referencia!_Ref33044440</vt:lpstr>
      <vt:lpstr>Referencia!_Ref33046534</vt:lpstr>
      <vt:lpstr>Referencia!_Ref33046639</vt:lpstr>
      <vt:lpstr>Referencia!_Ref33046697</vt:lpstr>
      <vt:lpstr>Referencia!_Ref8459901</vt:lpstr>
      <vt:lpstr>Referencia!_Ref8461158</vt:lpstr>
      <vt:lpstr>Referencia!_Ref8462856</vt:lpstr>
      <vt:lpstr>Referencia!_Ref8462919</vt:lpstr>
      <vt:lpstr>Referencia!_Ref8463148</vt:lpstr>
      <vt:lpstr>Referencia!_Ref8463339</vt:lpstr>
      <vt:lpstr>Referencia!_Ref8463438</vt:lpstr>
      <vt:lpstr>Referencia!_Ref8463489</vt:lpstr>
      <vt:lpstr>Referencia!_Ref8463588</vt:lpstr>
      <vt:lpstr>Referencia!_Ref8463590</vt:lpstr>
      <vt:lpstr>Referencia!_Ref8463739</vt:lpstr>
      <vt:lpstr>Referencia!_Ref8463850</vt:lpstr>
      <vt:lpstr>Referencia!_Ref8464805</vt:lpstr>
      <vt:lpstr>Referencia!_Ref8465748</vt:lpstr>
      <vt:lpstr>Referencia!_Ref8465944</vt:lpstr>
      <vt:lpstr>Referencia!_Ref8466112</vt:lpstr>
      <vt:lpstr>Referencia!_Ref8466149</vt:lpstr>
      <vt:lpstr>Referencia!_Ref8497655</vt:lpstr>
      <vt:lpstr>Referencia!_Ref8497667</vt:lpstr>
      <vt:lpstr>Referencia!_Ref8497893</vt:lpstr>
      <vt:lpstr>Referencia!_Ref8497919</vt:lpstr>
      <vt:lpstr>Referencia!_Ref8497926</vt:lpstr>
      <vt:lpstr>Referencia!_Ref8497929</vt:lpstr>
      <vt:lpstr>Referencia!_Ref8497943</vt:lpstr>
      <vt:lpstr>Referencia!_Ref8497951</vt:lpstr>
      <vt:lpstr>Referencia!_Ref8497955</vt:lpstr>
      <vt:lpstr>Referencia!_Ref8497960</vt:lpstr>
      <vt:lpstr>Referencia!_Ref8497964</vt:lpstr>
      <vt:lpstr>Referencia!_Ref8497973</vt:lpstr>
      <vt:lpstr>Referencia!_Ref8497983</vt:lpstr>
      <vt:lpstr>Referencia!_Ref8497988</vt:lpstr>
      <vt:lpstr>Referencia!_Ref8497993</vt:lpstr>
      <vt:lpstr>Referencia!_Ref8497997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RBD-NOTE</dc:creator>
  <cp:lastModifiedBy>RBD-NOTE</cp:lastModifiedBy>
  <dcterms:created xsi:type="dcterms:W3CDTF">2020-02-09T20:42:13Z</dcterms:created>
  <dcterms:modified xsi:type="dcterms:W3CDTF">2020-04-05T22:07:40Z</dcterms:modified>
</cp:coreProperties>
</file>