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D:\doctorate-degree\eye-tracker\RSL\V2\"/>
    </mc:Choice>
  </mc:AlternateContent>
  <xr:revisionPtr revIDLastSave="0" documentId="13_ncr:1_{4CB4D943-80A9-4F8D-9D98-F9CC44001A5F}" xr6:coauthVersionLast="45" xr6:coauthVersionMax="45" xr10:uidLastSave="{00000000-0000-0000-0000-000000000000}"/>
  <bookViews>
    <workbookView xWindow="-120" yWindow="-120" windowWidth="20730" windowHeight="11160" firstSheet="3" activeTab="4" xr2:uid="{0991FC57-4134-474E-BAFD-051C7DED0299}"/>
  </bookViews>
  <sheets>
    <sheet name="Graficos" sheetId="1" r:id="rId1"/>
    <sheet name="Segunda CIE" sheetId="2" r:id="rId2"/>
    <sheet name="Criterios de qualidade-OLD" sheetId="10" state="hidden" r:id="rId3"/>
    <sheet name="Criterios de qualidade - NEW" sheetId="4" r:id="rId4"/>
    <sheet name="Extraction Form" sheetId="12" r:id="rId5"/>
    <sheet name="Planilha1" sheetId="17" r:id="rId6"/>
    <sheet name="Data base chart" sheetId="15" r:id="rId7"/>
    <sheet name="Year chart" sheetId="13" r:id="rId8"/>
    <sheet name="Authors Chart" sheetId="16" r:id="rId9"/>
    <sheet name="Ref chart" sheetId="14" r:id="rId10"/>
    <sheet name="Referencia" sheetId="8" r:id="rId11"/>
  </sheets>
  <definedNames>
    <definedName name="_xlnm._FilterDatabase" localSheetId="8" hidden="1">'Authors Chart'!$A$1:$B$33</definedName>
    <definedName name="_xlnm._FilterDatabase" localSheetId="3" hidden="1">'Criterios de qualidade - NEW'!$C$1:$Q$1</definedName>
    <definedName name="_xlnm._FilterDatabase" localSheetId="2" hidden="1">'Criterios de qualidade-OLD'!$D$1:$W$1</definedName>
    <definedName name="_xlnm._FilterDatabase" localSheetId="4" hidden="1">'Extraction Form'!$AB$1:$AK$1</definedName>
    <definedName name="_xlnm._FilterDatabase" localSheetId="0" hidden="1">Graficos!$A$1:$B$1</definedName>
    <definedName name="_xlnm._FilterDatabase" localSheetId="5" hidden="1">Planilha1!$A$1:$C$67</definedName>
    <definedName name="_xlnm._FilterDatabase" localSheetId="1" hidden="1">'Segunda CIE'!$A$1:$K$30</definedName>
    <definedName name="_Ref32737256" localSheetId="10">Referencia!$C$13</definedName>
    <definedName name="_Ref32737270" localSheetId="10">Referencia!$C$14</definedName>
    <definedName name="_Ref32738367" localSheetId="10">Referencia!$C$17</definedName>
    <definedName name="_Ref32738403" localSheetId="10">Referencia!$C$19</definedName>
    <definedName name="_Ref32738470" localSheetId="10">Referencia!$C$45</definedName>
    <definedName name="_Ref32738613" localSheetId="10">Referencia!$C$46</definedName>
    <definedName name="_Ref32742498" localSheetId="10">Referencia!$C$15</definedName>
    <definedName name="_Ref32760874" localSheetId="10">Referencia!$C$22</definedName>
    <definedName name="_Ref32760885" localSheetId="10">Referencia!$C$23</definedName>
    <definedName name="_Ref32771464" localSheetId="10">Referencia!$C$48</definedName>
    <definedName name="_Ref32779180" localSheetId="10">Referencia!$C$25</definedName>
    <definedName name="_Ref33043846" localSheetId="10">Referencia!$C$58</definedName>
    <definedName name="_Ref33043857" localSheetId="10">Referencia!$C$57</definedName>
    <definedName name="_Ref33043914" localSheetId="10">Referencia!$C$56</definedName>
    <definedName name="_Ref33044093" localSheetId="10">Referencia!$C$55</definedName>
    <definedName name="_Ref33044174" localSheetId="10">Referencia!$C$54</definedName>
    <definedName name="_Ref33044363" localSheetId="10">Referencia!$C$53</definedName>
    <definedName name="_Ref33044377" localSheetId="10">Referencia!$C$52</definedName>
    <definedName name="_Ref33044397" localSheetId="10">Referencia!$C$51</definedName>
    <definedName name="_Ref33044440" localSheetId="10">Referencia!$C$50</definedName>
    <definedName name="_Ref33046534" localSheetId="10">Referencia!$C$44</definedName>
    <definedName name="_Ref33046639" localSheetId="10">Referencia!$C$43</definedName>
    <definedName name="_Ref33046697" localSheetId="10">Referencia!$C$42</definedName>
    <definedName name="_Ref8459901" localSheetId="10">Referencia!$C$1</definedName>
    <definedName name="_Ref8461158" localSheetId="10">Referencia!$C$2</definedName>
    <definedName name="_Ref8462856" localSheetId="10">Referencia!$C$3</definedName>
    <definedName name="_Ref8462919" localSheetId="10">Referencia!$C$4</definedName>
    <definedName name="_Ref8463148" localSheetId="10">Referencia!$C$5</definedName>
    <definedName name="_Ref8463339" localSheetId="10">Referencia!$C$6</definedName>
    <definedName name="_Ref8463438" localSheetId="10">Referencia!$C$7</definedName>
    <definedName name="_Ref8463489" localSheetId="10">Referencia!$C$8</definedName>
    <definedName name="_Ref8463588" localSheetId="10">Referencia!$C$9</definedName>
    <definedName name="_Ref8463590" localSheetId="10">Referencia!$C$10</definedName>
    <definedName name="_Ref8463739" localSheetId="10">Referencia!$C$11</definedName>
    <definedName name="_Ref8463850" localSheetId="10">Referencia!$C$12</definedName>
    <definedName name="_Ref8464805" localSheetId="10">Referencia!$C$16</definedName>
    <definedName name="_Ref8465748" localSheetId="10">Referencia!$C$47</definedName>
    <definedName name="_Ref8465944" localSheetId="10">Referencia!$C$18</definedName>
    <definedName name="_Ref8466112" localSheetId="10">Referencia!$C$20</definedName>
    <definedName name="_Ref8466149" localSheetId="10">Referencia!$C$21</definedName>
    <definedName name="_Ref8497655" localSheetId="10">Referencia!$C$26</definedName>
    <definedName name="_Ref8497667" localSheetId="10">Referencia!$C$27</definedName>
    <definedName name="_Ref8497893" localSheetId="10">Referencia!$C$28</definedName>
    <definedName name="_Ref8497919" localSheetId="10">Referencia!$C$29</definedName>
    <definedName name="_Ref8497926" localSheetId="10">Referencia!$C$30</definedName>
    <definedName name="_Ref8497929" localSheetId="10">Referencia!$C$31</definedName>
    <definedName name="_Ref8497943" localSheetId="10">Referencia!$C$32</definedName>
    <definedName name="_Ref8497951" localSheetId="10">Referencia!$C$33</definedName>
    <definedName name="_Ref8497955" localSheetId="10">Referencia!$C$34</definedName>
    <definedName name="_Ref8497960" localSheetId="10">Referencia!$C$35</definedName>
    <definedName name="_Ref8497964" localSheetId="10">Referencia!$C$36</definedName>
    <definedName name="_Ref8497973" localSheetId="10">Referencia!$C$37</definedName>
    <definedName name="_Ref8497983" localSheetId="10">Referencia!$C$38</definedName>
    <definedName name="_Ref8497988" localSheetId="10">Referencia!$C$39</definedName>
    <definedName name="_Ref8497993" localSheetId="10">Referencia!$C$40</definedName>
    <definedName name="_Ref8497997" localSheetId="10">Referencia!$C$41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4" l="1"/>
  <c r="O3" i="4"/>
  <c r="O4" i="4"/>
  <c r="O5" i="4"/>
  <c r="O6" i="4"/>
  <c r="O7" i="4"/>
  <c r="O8" i="4"/>
  <c r="O9" i="4"/>
  <c r="O10" i="4"/>
  <c r="O11" i="4"/>
  <c r="O12" i="4"/>
  <c r="O13" i="4"/>
  <c r="O14" i="4"/>
  <c r="O15" i="4"/>
  <c r="O16" i="4"/>
  <c r="O17" i="4"/>
  <c r="O18" i="4"/>
  <c r="O19" i="4"/>
  <c r="O20" i="4"/>
  <c r="O21" i="4"/>
  <c r="O22" i="4"/>
  <c r="O23" i="4"/>
  <c r="O24" i="4"/>
  <c r="O25" i="4"/>
  <c r="D1" i="14"/>
  <c r="P25" i="12" l="1"/>
  <c r="Q25" i="12" s="1"/>
  <c r="P20" i="12"/>
  <c r="Q20" i="12" s="1"/>
  <c r="P19" i="12"/>
  <c r="Q19" i="12" s="1"/>
  <c r="P3" i="12"/>
  <c r="Q3" i="12" s="1"/>
  <c r="P21" i="12"/>
  <c r="Q21" i="12" s="1"/>
  <c r="P5" i="12"/>
  <c r="Q5" i="12" s="1"/>
  <c r="P10" i="12"/>
  <c r="Q10" i="12" s="1"/>
  <c r="P18" i="12"/>
  <c r="Q18" i="12" s="1"/>
  <c r="P9" i="12"/>
  <c r="Q9" i="12" s="1"/>
  <c r="P16" i="12"/>
  <c r="Q16" i="12" s="1"/>
  <c r="P15" i="12"/>
  <c r="Q15" i="12" s="1"/>
  <c r="P14" i="12"/>
  <c r="Q14" i="12" s="1"/>
  <c r="P13" i="12"/>
  <c r="Q13" i="12" s="1"/>
  <c r="P12" i="12"/>
  <c r="Q12" i="12" s="1"/>
  <c r="P11" i="12"/>
  <c r="Q11" i="12" s="1"/>
  <c r="P17" i="12"/>
  <c r="Q17" i="12" s="1"/>
  <c r="P23" i="12"/>
  <c r="Q23" i="12" s="1"/>
  <c r="P8" i="12"/>
  <c r="Q8" i="12" s="1"/>
  <c r="P7" i="12"/>
  <c r="Q7" i="12" s="1"/>
  <c r="P6" i="12"/>
  <c r="Q6" i="12" s="1"/>
  <c r="P24" i="12"/>
  <c r="Q24" i="12" s="1"/>
  <c r="P4" i="12"/>
  <c r="Q4" i="12" s="1"/>
  <c r="P22" i="12"/>
  <c r="Q22" i="12" s="1"/>
  <c r="P2" i="12"/>
  <c r="Q2" i="12" s="1"/>
  <c r="P13" i="4" l="1"/>
  <c r="P8" i="4"/>
  <c r="P3" i="4" l="1"/>
  <c r="P18" i="4"/>
  <c r="P5" i="4"/>
  <c r="P7" i="4"/>
  <c r="P2" i="4"/>
  <c r="P21" i="4"/>
  <c r="P9" i="4"/>
  <c r="P10" i="4"/>
  <c r="P16" i="4"/>
  <c r="P14" i="4"/>
  <c r="P17" i="4"/>
  <c r="P12" i="4"/>
  <c r="P11" i="4"/>
  <c r="P4" i="4"/>
  <c r="P19" i="4"/>
  <c r="P15" i="4"/>
  <c r="P20" i="4"/>
  <c r="P22" i="4"/>
  <c r="P6" i="4"/>
  <c r="P23" i="4"/>
  <c r="P24" i="4"/>
  <c r="P25" i="4"/>
  <c r="R23" i="10"/>
  <c r="R22" i="10"/>
  <c r="R21" i="10"/>
  <c r="R20" i="10"/>
  <c r="R19" i="10"/>
  <c r="R18" i="10"/>
  <c r="R17" i="10"/>
  <c r="R16" i="10"/>
  <c r="R15" i="10"/>
  <c r="R14" i="10"/>
  <c r="R13" i="10"/>
  <c r="R12" i="10"/>
  <c r="R11" i="10"/>
  <c r="R10" i="10"/>
  <c r="R9" i="10"/>
  <c r="R8" i="10"/>
  <c r="R7" i="10"/>
  <c r="R6" i="10"/>
  <c r="R5" i="10"/>
  <c r="R4" i="10"/>
  <c r="R3" i="10"/>
  <c r="R2" i="10"/>
  <c r="A26" i="1" l="1"/>
  <c r="C24" i="1" l="1"/>
  <c r="B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tc={B19F58C7-CFB8-43F6-B777-C1CB8AAA46E9}</author>
    <author>tc={B42F4179-AD46-4DCC-9D53-188DCF979534}</author>
    <author>tc={0A727150-3224-46BB-AAC4-B2AB02BD6008}</author>
    <author>tc={1DEBD325-9AC6-4435-8B24-9C3A55894368}</author>
  </authors>
  <commentList>
    <comment ref="AB1" authorId="0" shapeId="0" xr:uid="{B19F58C7-CFB8-43F6-B777-C1CB8AAA46E9}">
      <text>
        <t>[Comentário encadeado]
Sua versão do Excel permite que você leia este comentário encadeado, no entanto, as edições serão removidas se o arquivo for aberto em uma versão mais recente do Excel. Saiba mais: https://go.microsoft.com/fwlink/?linkid=870924
Comentário:
    4.1	RQ1- How is eye-tracking technology applied in understanding business process models?</t>
      </text>
    </comment>
    <comment ref="AC1" authorId="1" shapeId="0" xr:uid="{B42F4179-AD46-4DCC-9D53-188DCF979534}">
      <text>
        <t>[Comentário encadeado]
Sua versão do Excel permite que você leia este comentário encadeado, no entanto, as edições serão removidas se o arquivo for aberto em uma versão mais recente do Excel. Saiba mais: https://go.microsoft.com/fwlink/?linkid=870924
Comentário:
    4.2	RQ2	- What metrics are used to measure the visual comprehension of eye-tracking business process models?</t>
      </text>
    </comment>
    <comment ref="AJ1" authorId="2" shapeId="0" xr:uid="{0A727150-3224-46BB-AAC4-B2AB02BD6008}">
      <text>
        <t>[Comentário encadeado]
Sua versão do Excel permite que você leia este comentário encadeado, no entanto, as edições serão removidas se o arquivo for aberto em uma versão mais recente do Excel. Saiba mais: https://go.microsoft.com/fwlink/?linkid=870924
Comentário:
    4.3	RQ3	 - What business process model notations are evaluated in the studies?</t>
      </text>
    </comment>
    <comment ref="AK1" authorId="3" shapeId="0" xr:uid="{1DEBD325-9AC6-4435-8B24-9C3A55894368}">
      <text>
        <t>[Comentário encadeado]
Sua versão do Excel permite que você leia este comentário encadeado, no entanto, as edições serão removidas se o arquivo for aberto em uma versão mais recente do Excel. Saiba mais: https://go.microsoft.com/fwlink/?linkid=870924
Comentário:
    When and where have the studies been published?</t>
      </text>
    </comment>
  </commentList>
</comments>
</file>

<file path=xl/sharedStrings.xml><?xml version="1.0" encoding="utf-8"?>
<sst xmlns="http://schemas.openxmlformats.org/spreadsheetml/2006/main" count="1038" uniqueCount="358">
  <si>
    <t>ACM Digital Library</t>
  </si>
  <si>
    <t>Engineering Village</t>
  </si>
  <si>
    <t>Scopus</t>
  </si>
  <si>
    <t>Springer Link</t>
  </si>
  <si>
    <t xml:space="preserve">Web of Science </t>
  </si>
  <si>
    <t xml:space="preserve">Science Direct </t>
  </si>
  <si>
    <t>IEEE</t>
  </si>
  <si>
    <t xml:space="preserve">Digital libraries </t>
  </si>
  <si>
    <t xml:space="preserve">Qty studies </t>
  </si>
  <si>
    <t>Eye-tracking the factors of process model comprehension tasks</t>
  </si>
  <si>
    <t>Petrusel, Razvan and Mendling, Jan</t>
  </si>
  <si>
    <t>Accepted</t>
  </si>
  <si>
    <t>Unclassified</t>
  </si>
  <si>
    <t>Low</t>
  </si>
  <si>
    <t>Investigating the Process of Process Modeling with Eye Movement Analysis</t>
  </si>
  <si>
    <t>Pinggera, Jakob ; Furtner, Marco ; Martini, Markus ; Sachse, Pierre ; Reiter, Katharina ; Zugal, Stefan ; Weber, Barbara</t>
  </si>
  <si>
    <t>Investigating the Process of Process Modeling: Towards an in-Depth Understanding of How Process Models Are Created</t>
  </si>
  <si>
    <t>Weber, Barbara</t>
  </si>
  <si>
    <t>Evaluating a graphical notation for modeling collaborative learning activities: A family of experiments</t>
  </si>
  <si>
    <t>Ana I. Molina and Miguel A. Redondo and Manuel Ortega and Carmen Lacave</t>
  </si>
  <si>
    <t>Measuring cognitive load during process model creation</t>
  </si>
  <si>
    <t>Weber, B. and Neurauter, M. and Pinggera, J. and Zugal, S. and Furtner, M. and Martini, M. and Sachse, P.</t>
  </si>
  <si>
    <t>Task-specific visual cues for improving process model understanding</t>
  </si>
  <si>
    <t>Razvan Petrusel and Jan Mendling and Hajo A. Reijers</t>
  </si>
  <si>
    <t>How visual cognition influences process model comprehension</t>
  </si>
  <si>
    <t>Eye tracking experiments on process model comprehension: Lessons learned</t>
  </si>
  <si>
    <t>Zimoch, Michael and Pryss, Rudiger and Schobel, Johannes and Reichert, Manfred</t>
  </si>
  <si>
    <t>Eye tracking meets the process of process modeling: A visual analytic approach</t>
  </si>
  <si>
    <t>Burattin, Andrea and Kaiser, Michael and Neurauter, Manuel and Weber, Barbara</t>
  </si>
  <si>
    <t>Cognitive insights into business process model comprehension: Preliminary results for experienced and inexperienced individuals</t>
  </si>
  <si>
    <t>Zimoch, Michael and Pryss, Rudiger and Probst, Thomas and Schlee, Winfried and Reichert, Manfred</t>
  </si>
  <si>
    <t>Measuring and explaining cognitive load during design activities: A fine-grained approach</t>
  </si>
  <si>
    <t>Weber, B. and Neurauter, M. and Burattin, A. and Pinggera, J. and Davis, C.</t>
  </si>
  <si>
    <t>The Business Process Model Quality Metrics</t>
  </si>
  <si>
    <t>Pavlicek, Josef ; Hronza, Radek ; Pavlickova, Petra ; Jelinkova, Klara</t>
  </si>
  <si>
    <t>Utilizing the Capabilities Offered by Eye-Tracking to Foster Novices Comprehension of Business Process Models</t>
  </si>
  <si>
    <t>Zimoch, Michael and Pryss, Rudiger and Layher, Georg and Neumann, Heiko and Probst, Thomas and Schlee, Winfried and Reichert, Manfred</t>
  </si>
  <si>
    <t>Real-time business process model tailoring: The effect of domain knowledge on reading strategy</t>
  </si>
  <si>
    <t>Vermeulen, Sven</t>
  </si>
  <si>
    <t>Business Process and Rule Integration Approaches - An Empirical Analysis</t>
  </si>
  <si>
    <t>Chen, Tianwa ; Wang, Wei ; Indulska, Marta ; Sadiq, Shazia</t>
  </si>
  <si>
    <t>Using Insights from Cognitive Neuroscience to Investigate the Effects ofEvent-Driven Process Chains on Process Model Comprehension</t>
  </si>
  <si>
    <t>Zimoch, Michael and Mohring, Tim and Pryss, Ruediger and Probst, Thomasand Schlee, Winfried and Reichert, Manfred</t>
  </si>
  <si>
    <t>Comprehension of business process models: Insight into cognitive strategies via eye tracking</t>
  </si>
  <si>
    <t>Miles Tallon and Michael Winter and RÃ¼diger Pryss and Katrin Rakoczy and Manfred Reichert and Mark W. Greenlee and Ulrich Frick</t>
  </si>
  <si>
    <t>Evaluating the Understandability of Hybrid Process Model Representations Using Eye Tracking: First Insights</t>
  </si>
  <si>
    <t>Abbad Andaloussi, Amine and Slaats, Tijs and Burattin, Andrea and Hildebrandt, Thomas T. and Weber, Barbara</t>
  </si>
  <si>
    <t>Brito, Vinicius and Duarte, Rafael and Lopes, Charlie Silva and da Silveira, Denis Silva</t>
  </si>
  <si>
    <t>Exploring the Understandability of a Hybrid Process Design Artifact Based on DCR Graphs</t>
  </si>
  <si>
    <t>Abbad Andaloussi, Amine and Burattin, Andrea and Slaats, Tijs and Petersen, Anette Chelina Moller and Hildebrandt, Thomas T. and Weber, Barbara</t>
  </si>
  <si>
    <t>The effect of rule linking on business process model understanding</t>
  </si>
  <si>
    <t>Wang, Wei</t>
  </si>
  <si>
    <t>An Empirical Review of the Connection Between Model Viewer Characteristics and the Comprehension of Conceptual Process Models</t>
  </si>
  <si>
    <t>Mendling, Jan ; Recker, Jan ; Reijers, Hajo A. ; Leopold, Henrik</t>
  </si>
  <si>
    <t>Attentional Characteristics of Anomaly Detection in Conceptual Modeling</t>
  </si>
  <si>
    <t>Boutin, Karl-David ; LÃ©ger, Pierre-Majorique ; Davis, Christopher J. ; Hevner, Alan R. ; LabontÃ©-LeMoyne, Ã‰lise</t>
  </si>
  <si>
    <t>Advanced Statistical Methods for Eye Movement Analysis and Modelling: AÂ Gentle Introduction</t>
  </si>
  <si>
    <t>Boccignone, Giuseppe</t>
  </si>
  <si>
    <t>USING EYE TRACKING TO EXPOSE COGNITIVE PROCESSES IN UNDERSTANDINGCONCEPTUAL MODELS</t>
  </si>
  <si>
    <t>Bera, Palash and Soffer, Pnina and Parsons, Jeffrey</t>
  </si>
  <si>
    <t>Comprehension of business process models: Insight into cognitivestrategies via eye tracking</t>
  </si>
  <si>
    <t>Tallon, Miles and Winter, Michael and Pryss, Ruediger and Rakoczy,Katrin and Reichert, Manfred and Greenlee, Mark W. and Frick, Ulrich</t>
  </si>
  <si>
    <t>Learning process modeling phases from modeling interactions and eyetracking data</t>
  </si>
  <si>
    <t>Burattin, Andrea and Kaiser, Michael and Neurauter, Manuel and Weber,Barbara</t>
  </si>
  <si>
    <t>Titulo</t>
  </si>
  <si>
    <t>Autor</t>
  </si>
  <si>
    <t>Anor</t>
  </si>
  <si>
    <t>Nossa autoria</t>
  </si>
  <si>
    <t>Status</t>
  </si>
  <si>
    <t>Motivo</t>
  </si>
  <si>
    <t>REJEITADO</t>
  </si>
  <si>
    <t>ACEITO</t>
  </si>
  <si>
    <t>Duplicado</t>
  </si>
  <si>
    <t>10.1109/EDOC.2014.32</t>
  </si>
  <si>
    <t>Sem acesso</t>
  </si>
  <si>
    <t xml:space="preserve">Initial selection </t>
  </si>
  <si>
    <t>Final selection</t>
  </si>
  <si>
    <t>Duplicated</t>
  </si>
  <si>
    <t>Total</t>
  </si>
  <si>
    <t>Rejected</t>
  </si>
  <si>
    <t xml:space="preserve">GCQ1 </t>
  </si>
  <si>
    <t xml:space="preserve">GCQ2 </t>
  </si>
  <si>
    <t xml:space="preserve">GCQ3 </t>
  </si>
  <si>
    <t xml:space="preserve">GCQ4 </t>
  </si>
  <si>
    <t xml:space="preserve">GCQ5 </t>
  </si>
  <si>
    <t xml:space="preserve">GCQ6 </t>
  </si>
  <si>
    <t xml:space="preserve">EQC1 </t>
  </si>
  <si>
    <t xml:space="preserve">EQC2 </t>
  </si>
  <si>
    <t xml:space="preserve">EQC3 </t>
  </si>
  <si>
    <t xml:space="preserve">EQC4 </t>
  </si>
  <si>
    <t>QC3</t>
  </si>
  <si>
    <t>CQ4</t>
  </si>
  <si>
    <t>Não fala de process models</t>
  </si>
  <si>
    <t>Ref</t>
  </si>
  <si>
    <t>QC1</t>
  </si>
  <si>
    <t>QC1 score</t>
  </si>
  <si>
    <t>Qty ref</t>
  </si>
  <si>
    <t>Year</t>
  </si>
  <si>
    <t>High</t>
  </si>
  <si>
    <t>Medium</t>
  </si>
  <si>
    <t>Coluna1</t>
  </si>
  <si>
    <t>Coluna2</t>
  </si>
  <si>
    <t>USING EYE TRACKING TO EXPOSE COGNITIVE PROCESSES IN UNDERSTANDING CONCEPTUAL MODELS</t>
  </si>
  <si>
    <t>Coluna3</t>
  </si>
  <si>
    <t>Alotaibi, Y.; Liu, F.: Survey of business process management: challenges and solutions. Enterprise Information Systems, 11(8), 1119-1153 (2016).</t>
  </si>
  <si>
    <t>Melcher, J.; Seese, D.: Towards validating prediction systems for process understandability: Measuring process understandability. Proceedingsofthe 2008 10th SYNASC 2008. Anais.Timisoara: IEEE, (2008).</t>
  </si>
  <si>
    <t>Jiménez-ramírez, A.; Weber, B.; Barba, I.; Del Valle, C.: Generating optimized configurable business process models in scenarios subject to uncertainty. Informationand Software Technology, vol. 57, n. 1, pp. 571–594, (2015).</t>
  </si>
  <si>
    <t>Unterkalmsteiner, M.; Gorschek, T.; Islam, A.K.M.M.; Cheng, C. K.; Permadi, R. B.; Feldt, R.: Evaluation and Measurement of Software Process Improvement: A Systematic Literature Review, IEEE Transactions on Software Engineering, vol. 38, p. 398-424 (2011).</t>
  </si>
  <si>
    <t>Gibson, D.L.; Goldenson, D.R.; Kost, K.: Performance results of CMMI-based process improvement. Carnegie-Mellon Univ Pittsburgh Pa Software Engineering Inst (2006).</t>
  </si>
  <si>
    <t>Mohd, N.; Ahmad, R.; Hassan, N.: Resistance factors in the implementation of software process improvement project. Journal of Computer Science, pp. 211-219 (2008).</t>
  </si>
  <si>
    <t>Hani, S. U.: Impact of process improvement on software development predictions, for measuring software development project's performance benefits, In: Proceedings of the 7th International Conference on Frontiers of Information Technology, p 54, (2009).</t>
  </si>
  <si>
    <t>Mendoza, V.; Silveira, D. S.; Albuquerque, M. L.; Araújo, J.: Verifying BPMN Understandability with Novice Business, 33rd Symposium on Applied Computing - ACM/SIGAPP, Pau – France, ACM, pp. 94-101 (2018).</t>
  </si>
  <si>
    <t>Rodrigues, R. D. A.; Barros, M. D. O.; Revoredo, K.; Azevedo, L. G.; Leopold H.: An experiment on process model understandability using textual work instructions and BPMN models, In: 29th SBES, pp. 41-50, (2015).</t>
  </si>
  <si>
    <t>Figl, K., Recker, J.; Exploring cognitive style and task-specific preferences for process representations. Requirements Eng., 21(1), pp. 63–85 (2014).</t>
  </si>
  <si>
    <t>Mendling, J.; ReijersH.; Cardoso, E. J.; What Makes Process Models Understandable?, In: Business Process Management,Springer, Berlin, Heidelberg,  pp. 48–63, (2007).</t>
  </si>
  <si>
    <t>Kitchenham, Barbara A.; DYBA, Tore; JORGENSEN, Magne. Evidence-based software engineering. In: Proceedings of the 26th international conference on software engineering. IEEE Computer Society, pp. 273-281 (2004).</t>
  </si>
  <si>
    <t>Petersen, K.; Feldt, R.; Mujtaba, S.; Mattsson, M.: Systematic mapping studies in software engineering, in: EASE ’08: Proceedings of the 12th International Conference on Evaluation and Assessment in Software Engineering, vol. 8, pp. 68-77 (2008).</t>
  </si>
  <si>
    <t>Ko, R. K. L.: A computer scientist’s introductory guide to business process management (BPM), XRDS: Crossroads, The ACM Magazine for Students, vol. 15, n. 4 (2009).</t>
  </si>
  <si>
    <t>Wahl, T.; Sindre, G.: An analytical evaluation of BPMN usi¬ng a semiotic quality framework, Advanced topics in database research, vol. 5, pp. 94-105 (2006).</t>
  </si>
  <si>
    <t>Indulska, M.; ZurMuehlen, M.; Recker, J.: Measuring Method Complexity: The Case of the Busi-ness Process ModelingNotation. Technical report, BPM Center Report, n. Apr (2009).</t>
  </si>
  <si>
    <t>Laue, R.; Gadatsch, A. Measuring the understandability of business process models are we asking the right questions? In: SPRINGER. InternationalConferenceon Business Process Management, pp. 37–48 (2010).</t>
  </si>
  <si>
    <t>Mendling, J.; Strembeck, M.; Recker, J: Factors of process model comprehension—findings from a series of experiments. DecisionSupport Systems, Elsevier, vol. 53, n. 1, pp. 195–206 (2012).</t>
  </si>
  <si>
    <t>Sharafi, Z.; Shaffer, T.; Sharif B.: Eye-Tracking Metrics in Software Engineering, In: Asia-Pacific Software Engineering Conference – APSEC, pp. 96–103, (2015).</t>
  </si>
  <si>
    <t>Moody, D.; The “physics” of notations: toward a scientific basis for constructing visual notations in software engineering, In: IEEE Transactions on Software Engineering, 35(6), pp. 756–779, (2009).</t>
  </si>
  <si>
    <t>Santos, M.; Gralha, C.; Goulão, M., Araújo, J.; Moreira, A.; Cambeiro, J.: What is the Impact of Bad Layout in the Understandability of Social Goal Models?, in: 24th IEEE Requirements Engi-neering Conference - RE, Beijing – China, pp. 206-215, (2016).</t>
  </si>
  <si>
    <t>Kitchenham, B.; Charters, S.: Guidelines for performing Systematic Literature Reviews in Software Engineering, in: Technical Report EBSE 2007-001, Keele University and Durham University Joint Report, (2007).</t>
  </si>
  <si>
    <t>Budgen, D.; Turner, M.; Brereton, P.; Kitchenham, B.: Using mapping studies in software engi-neering, in: Proceedings of PPIG 2008, Lancaster University, pp. 195–204. (2008).</t>
  </si>
  <si>
    <t>Kitchenham, B.; Brereton P.; Budgen D.: Using mapping studies as the basis for further research – A participant-observercase study, Information &amp; Software Technology Volume 53, Issue 6, pp. 638-651, (2011).</t>
  </si>
  <si>
    <t>OMG BPMN2, Business Process Model and Notation (BPMN) v2.0, Object Management Group (2011).</t>
  </si>
  <si>
    <t>Da Silva, F. Q., Suassuna, M., França, A. C. C., Grubb, A. M., Gouveia, T. B., Monteiro, C. V., dos Santos, I. E.: Replication of empirical studies in software engineering research: a systematic mapping study. Empirical Software Engineering, vol. 19(3), pp. 501-557, (2014).</t>
  </si>
  <si>
    <t>Jamshidi, P., Ghafari, M., Ahmad, A., Pahl, C.: A Protocol for Systematic Literature Review on Architecture-Centric Software Evolution Research, Technical Report, Lero-TheIrish Software Engineering Research Centre, Dublin City University, Oct. 2012.</t>
  </si>
  <si>
    <t>Wang, W.: The Effect of Rule Linking on Business Process Model Understanding. In: Integrating Business Process Models and Rules. Springer, Cham. p. 42-59 (2019).</t>
  </si>
  <si>
    <t>AbbadAndaloussi, A.; Slaats, T.; Burattin, A.; Hildebrandt, T.: Evaluating the Understandability of Hybrid Process Model Representations Using Eye Tracking: First Insights. In: International Conference on Business Process Management, Springer, Cham, pp. 475-481 (2019).</t>
  </si>
  <si>
    <t>Boutin, K.; Léger, P.; Davis, C.; Hevner, A.; Labonté-LeMoyne, É.: Attentional Characteristics of Anomaly Detection.In: Conceptual Modeling. Information Systems and Neuroscience. Springer, Cham, pp. 57-63 (2019).</t>
  </si>
  <si>
    <t>Zimoch, M.; Pryss, R.; Layher, G.; Neumann, H.; Probst, T.; Schlee, W.; Reichert, M.: Utilizing the Capabilities Offered by Eye-Tracking to Foster Novices’ Comprehension of Business Process Models. In: ICCC - International Conference on Cognitive Computing. Lecture Notes in Computer Science, vol. 10971, pp. 155-163, Springer, Cham (2018).</t>
  </si>
  <si>
    <t>Vermeulen, S.: Real-Time Business Process Model Tailoring: The Effect of Domain Knowledge on Reading Strategy. In: Debruyne C. et al. (eds) On the Move to Meaningful Internet Systems. OTM 2017 Workshops, vol: 10697, pp. 280-286, Springer (2018).</t>
  </si>
  <si>
    <t>Zimoch, M.; Mohring, T.; Pryss, R.; Probst, T.; Schlee, W.; Reichert, M.: Using Insights from Cognitive Neuroscience to Investigate the Effects of Event-Driven Process Chains on Process Model Comprehension. In: Business Process Management Workshops. Vol: 308, pp. 446-459, Springer, Cham (2018).</t>
  </si>
  <si>
    <t>Pavlicek, J.; Hronza, R.; Pavlickova, P.; Jelinkova, K.: The Business Process Model Quality Metrics. In: Enterprise and Organizational Modeling and Simulation. pp. 134-148 (2017).</t>
  </si>
  <si>
    <t>Weber, B.; Neurauter, M.; Burattin, A.; Pinggera, J.; Davis, C.: Measuring and Explaining Cognitive Load During Design Activities: A Fine-Grained Approach. In: Information Systems and Neuroscience. Lecture Notes in Information Systems and Organisation 2017, vol 25, pp. 47-53. Springer, Cham (2018).</t>
  </si>
  <si>
    <t>Petrusel, R.; Mendling, J.; Reijers, H. A.: How visual cognition influences process model comprehension. DecisionSupport Systems, vol 96, pp. 1-16. Elsevier (2017).</t>
  </si>
  <si>
    <t>Burattin, A.; Kaiser, M.; Neurauter, M.; Weber, B.: Eye Tracking Meets the Process of Process Modeling: A Visual Analytic Approach. In: Dumas M., Fantinato M. (eds) Business Process Management Workshops 2016. BPM. vol 281, pp. 461-473. Springer, Cham (2017).</t>
  </si>
  <si>
    <t>Zimoch, M.; Pryss, R.; Schobel, J.; Reichert, M.: Eye Tracking Experiments on Process Model Comprehension: Lessons Learned. In: Reinhartz-Berger I., Gulden J., Nurcan S., Guédria W., Bera P. (eds) Enterprise, Business-Process and Information Systems Modeling. BPMDS 2017, EMMSAD. vol 287, pp. 153-168. Springer, Cham (2017).</t>
  </si>
  <si>
    <t>Zimoch, M.; Pryss, R.; Probst, T.; Schlee, W.; Reichert, M.: Cognitive Insights into Business Process Model Comprehension: Preliminary Results for Experienced and Inexperienced Individuals. In: Reinhartz-Berger I., Gulden J., Nurcan S., Guédria W., Bera P. (eds) BPMDS 2017, vol 287, pp. 137-152. Springer, Cham (2017).</t>
  </si>
  <si>
    <t>Petrusel, R.; Mendling, J.; Reijers, H. A.: Task-specific visual cues for improving process model understanding. Informationand Software Technology, 79, pp. 63-78 (2016).</t>
  </si>
  <si>
    <t>Weber, B.; Neurauter, M.; Pinggera, J.; Zugal, S.; Furtner, M.; Martini, M.; Sachse, P.: Measuring cognitive load during process model creation. In: Information Systems and Neuroscience, pp. 129-136. Springer, Cham (2015).</t>
  </si>
  <si>
    <t>Petrusel, R.; Mendling, J.: Eye-tracking the factors of process model comprehension tasks. In: International Conference on Advanced Information Systems Engineering, pp. 224-239. Springer, Berlin, Heidelberg (2013).</t>
  </si>
  <si>
    <t>Pinggera, J.; Furtner, M.; Martini, M.; Sachse, P.; Reiter, K.; Zugal, S.; Weber, B.: Investigating the process of process modeling with eye movement analysis. In: International Conference on Business Process Management. pp. 438-450. Springer, Berlin, (2012).</t>
  </si>
  <si>
    <t xml:space="preserve">Molina, A. I.; Redondo, M. A.; Ortega, M.; Lacave, C.: Evaluating a graphical notation for modeling collaborative learning activities: A family of experiments. In: Science of Computer Programming, v. 88, pp. 54-81, (2014). </t>
  </si>
  <si>
    <t>Burattin, A.; Kaiser, M.; Neurauter, M.; Weber, B.: Learning process modeling phases from modeling interactions and eye tracking data. In: Data &amp; Knowledge Engineering, (2019).</t>
  </si>
  <si>
    <t>Santos, M. C. D. F.: Avaliação da Eficácia Cognitiva de Modelos de Requisitos Orientados a Objetivos. Masters Dissertation, Faculdade de Ciência e Tecnologia Universidade nova de Lisboa, (2016).</t>
  </si>
  <si>
    <t>Sharafi, Z.; Soh Z.; Guéhéneuc, Y. G.: A systematic literature review on the usage of eye-tracking in software engineering. In: Information and Software Technology 67, pp. 79–107 (2015).</t>
  </si>
  <si>
    <t>Scheer, A. W.; Nüttgens, M.: ARIS Architecture and Reference Models for Business Process Management, In: Proceedings of the Business Process Management, Models, Techniques, and Empirical Studies, Springer-Verlag, pp 376–389 (2000).</t>
  </si>
  <si>
    <t>Petri, C. A.: Kommunikation mit Automaten. PhD thesis, Institut fur InstrumentelleMathematik, (1962).</t>
  </si>
  <si>
    <t>Sommer, M.: ZeitlicheDarstellung und Modellierung von Prozessenmithilfe von Gantt-Diagrammen. Bachelors Thesis, Ulm University (2012).</t>
  </si>
  <si>
    <t>Lacaze, Xavier, and Philippe Palanque. "Comprehensive handling of temporal issues in tasks models: What is needed and how to support it. Workshop ‘The Temporal Aspects of Work for HCI (CHI 2004)’. Vienna, Austria. (2004).</t>
  </si>
  <si>
    <t>Paternò, Fabio. ConcurTaskTrees: an engineered notation for task models. The handbook of task analysis for human-computer interaction, p. 483-503. (2004).</t>
  </si>
  <si>
    <t>Dikici, A.; Turetken, O.; Demirors, O.: Factors influencing the understandability of process models: A systematic literature review. Informationand Software Technology, vol. 93, pp. 112-129 (2018).</t>
  </si>
  <si>
    <t>FIGL, K.: Comprehension of procedural visual business process models. In: Business &amp;Information Systems Engineering, vol. 59, n. 1, pp. 41-67 (2017).</t>
  </si>
  <si>
    <t>Vaknin, M.; Filipowska, A.: Information Quality Framework for the Design and Validation of Data Flow Within Business Processes - Position Paper. In: International Conference on Business Information Systems, vol. 8787, pp. 158–168, Greece, Springer, (2017).</t>
  </si>
  <si>
    <t>M. Petticrew, H. Roberts, “Systematic Reviews in the Social Sciences: A Practical Guide,” Blackwell Publishing, 2005, ISBN 1405121106.</t>
  </si>
  <si>
    <t xml:space="preserve"> </t>
  </si>
  <si>
    <t>Title</t>
  </si>
  <si>
    <t xml:space="preserve">G1 </t>
  </si>
  <si>
    <t xml:space="preserve">G2 </t>
  </si>
  <si>
    <t>G3</t>
  </si>
  <si>
    <t>G4</t>
  </si>
  <si>
    <t xml:space="preserve">S1 </t>
  </si>
  <si>
    <t xml:space="preserve">S2 </t>
  </si>
  <si>
    <t xml:space="preserve">S3 </t>
  </si>
  <si>
    <t xml:space="preserve">S4 </t>
  </si>
  <si>
    <t>QA1</t>
  </si>
  <si>
    <t>QA2</t>
  </si>
  <si>
    <t>Quality
Score</t>
  </si>
  <si>
    <t>Ranking of 
the publications</t>
  </si>
  <si>
    <t xml:space="preserve">Qty 
citations </t>
  </si>
  <si>
    <t>Jornal/Conference 
name</t>
  </si>
  <si>
    <t>Lecture Notes in Business Information Processing</t>
  </si>
  <si>
    <t>Expert systems with applications</t>
  </si>
  <si>
    <t>Mis quarterly</t>
  </si>
  <si>
    <t>Cognitive Computing – ICCC 2018</t>
  </si>
  <si>
    <t>Lecture Notes in Computer Science</t>
  </si>
  <si>
    <t>Enterprise and Organizational Modeling and Simulation</t>
  </si>
  <si>
    <t>Q3</t>
  </si>
  <si>
    <t>Q1</t>
  </si>
  <si>
    <t>Q2</t>
  </si>
  <si>
    <t>Lecture Notes in Information Systems and Organisation</t>
  </si>
  <si>
    <t>Decision Support Systems</t>
  </si>
  <si>
    <t>Information and Software Technology</t>
  </si>
  <si>
    <t>Science of Computer Programming</t>
  </si>
  <si>
    <t>Information Systems Frontiers</t>
  </si>
  <si>
    <t>International Conference on Business Process Management</t>
  </si>
  <si>
    <t>A</t>
  </si>
  <si>
    <t>DATA &amp; KNOWLEDGE ENGINEERING</t>
  </si>
  <si>
    <t>Não tem Q</t>
  </si>
  <si>
    <t>Não achei nem no SRJ nem no CORE</t>
  </si>
  <si>
    <t>C</t>
  </si>
  <si>
    <t>Lower</t>
  </si>
  <si>
    <t>included</t>
  </si>
  <si>
    <t>exclued</t>
  </si>
  <si>
    <t>X</t>
  </si>
  <si>
    <t>Learning process modeling phases from modeling interactions and eye tracking data</t>
  </si>
  <si>
    <t>The Influence of Cognitive Abilities and Cognitive Load on Business Process Models and Their Creation</t>
  </si>
  <si>
    <t>Não usa eye tracking</t>
  </si>
  <si>
    <t>Coluna4</t>
  </si>
  <si>
    <t>Tallon, M., Winter, M., Pryss, R., Rakoczy, K., Reichert, M., Greenlee, M. W., &amp; Frick, U.: Comprehension of business process models: Insight into cognitive strategies via eye track-ing. Expert Systems with Applications, 136, p. 145-158, (2019).</t>
  </si>
  <si>
    <t>Tallon et al. , 2019</t>
  </si>
  <si>
    <t>Bera et al. 2019</t>
  </si>
  <si>
    <t>    Bera, P., Soffer, P., &amp; Parsons, J. Using Eye Tracking to Expose Cognitive Processes in Understanding Conceptual Models. MIS Quarterly, 43(4), 1105-1126, (2019).</t>
  </si>
  <si>
    <t>Burattin et al. 2019</t>
  </si>
  <si>
    <t>Vermeulen, 2018</t>
  </si>
  <si>
    <t>Zimoch et al. 2018</t>
  </si>
  <si>
    <t>Chen et al. 2018</t>
  </si>
  <si>
    <t xml:space="preserve"> Petrusel et al., 2017</t>
  </si>
  <si>
    <t>Petrusel et al., 2016</t>
  </si>
  <si>
    <t xml:space="preserve">Petrusel and Mendling, 2013 </t>
  </si>
  <si>
    <t>Pinggera et al., 2012</t>
  </si>
  <si>
    <t>   Vermeulen, S.: Real-Time Business Process Model Tailoring: The Effect of Domain Knowledge on Reading Strategy. In: Debruyne C. et al. (eds) On the Move to Meaningful Internet Systems. OTM 2017 Workshops, vol: 10697, pp. 280-286, Springer (2018).</t>
  </si>
  <si>
    <t>  Zimoch, M.; Mohring, T.; Pryss, R.; Probst, T.; Schlee, W.; Reichert, M.: Using Insights from Cognitive Neuroscience to Investigate the Effects of Event-Driven Process Chains on ­­Process Model Comprehension. In: Business Process Management Workshops. Vol: 308, pp. 446-459, Springer, Cham (2018).</t>
  </si>
  <si>
    <t>   1.    Chen, T.; Wang, W.; Indulska, M.; Sadiq, S.: Business Process and Rule Integration Ap-proaches- An Empirical Analysis. In: International Conference on Business Process Man-agement. Springer, Cham, pp. 37-52 (2018).</t>
  </si>
  <si>
    <t>    Petrusel, R.; Mendling, J.; Reijers, H. A.: How visual cognition influences process model comprehension. DecisionSupport Systems, vol 96, pp. 1-16. Elsevier (2017).</t>
  </si>
  <si>
    <t xml:space="preserve"> Petrusel, R.; Mendling, J.; Reijers, H. A.: Task-specific visual cues for improving process model understanding. Informationand Software Technology, 79, pp. 63-78 (2016).</t>
  </si>
  <si>
    <t> Petrusel, R.; Mendling, J.: Eye-tracking the factors of process model comprehension tasks. In: International Conference on Advanced Information Systems Engineering, pp. 224-239. Springer, Berlin, Heidelberg (2013).</t>
  </si>
  <si>
    <t xml:space="preserve"> Pinggera, J.; Furtner, M.; Martini, M.; Sachse, P.; Reiter, K.; Zugal, S.; Weber, B.: Investigating the process of process modeling with eye movement analysis. In: International Conference on Business Process Management. pp. 438-450. Springer, Berlin, (2012).</t>
  </si>
  <si>
    <t>Mendling, J., Recker, J., Reijers, H. A., &amp; Leopold, H. (2019). An empirical review of the connection between model viewer characteristics and the comprehension of conceptual process models. Information Systems Frontiers, 21(5), 1111-1135.</t>
  </si>
  <si>
    <t>?</t>
  </si>
  <si>
    <t>duplicated</t>
  </si>
  <si>
    <t>Scienc Direct</t>
  </si>
  <si>
    <t>ACM</t>
  </si>
  <si>
    <t>Scorpus</t>
  </si>
  <si>
    <t>Springer</t>
  </si>
  <si>
    <t>Manualemnte</t>
  </si>
  <si>
    <t>JOUR</t>
  </si>
  <si>
    <t>Type</t>
  </si>
  <si>
    <t xml:space="preserve">TY  - JOUR
AU  - Mendling, Jan
AU  - Recker, Jan
AU  - Reijers, Hajo A.
AU  - Leopold, Henrik
PY  - 2019
DA  - 2019/10/01
TI  - An Empirical Review of the Connection Between Model Viewer Characteristics and the Comprehension of Conceptual Process Models
JO  - Information Systems Frontiers
SP  - 1111
EP  - 1135
VL  - 21
IS  - 5
AB  - Understanding conceptual models of business domains is a key skill for practitioners tasked with systems analysis and design. Research in this field predominantly uses experiments with specific user proxy cohorts to examine factors that explain how well different types of conceptual models can be comprehended by model viewers. However, the results from these studies are difficult to compare. One key difficulty rests in the unsystematic and fluctuating consideration of model viewer characteristics (MVCs) to date. In this paper, we review MVCs used in prominent prior studies on conceptual model comprehension. We then design an empirical review of the influence of MVCS through a global, cross-sectional experimental study in which over 500 student and practitioner users were asked to answer comprehension questions about a prominent type of conceptual model - BPMN process models. As an experimental treatment, we used good versus bad layout in order to increase the variance of performance. Our results show MVC to be a multi-dimensional construct. Moreover, process model comprehension is related in different ways to different traits of the MVC construct. Based on these findings, we offer guidance for experimental designs in this area of research and provide implications for the study of MVCs.
SN  - 1572-9419
UR  - https://doi.org/10.1007/s10796-017-9823-6
DO  - 10.1007/s10796-017-9823-6
ID  - Mendling2019
ER  - </t>
  </si>
  <si>
    <t xml:space="preserve">TY  - JOUR
T1  - Comprehension of business process models: Insight into cognitive strategies via eye tracking
A1  - Tallon, Miles
A1  - Winter, Michael
A1  - Pryss, Rüdiger
A1  - Rakoczy, Katrin
A1  - Reichert, Manfred
A1  - Greenlee, Mark W
A1  - Frick, Ulrich
JO  - Expert Systems with Applications
VL  - 136
SP  - 145
EP  - 158
SN  - 0957-4174
Y1  - 2019
PB  - Elsevier
ER  - </t>
  </si>
  <si>
    <t xml:space="preserve">TY  - JOUR
T1  - Learning process modeling phases from modeling interactions and eye tracking data
A1  - Burattin, Andrea
A1  - Kaiser, Michael
A1  - Neurauter, Manuel
A1  - Weber, Barbara
JO  - Data &amp; Knowledge Engineering
VL  - 121
SP  - 1
EP  - 17
SN  - 0169-023X
Y1  - 2019
PB  - Elsevier
ER  - </t>
  </si>
  <si>
    <t xml:space="preserve">TY  - JOUR
T1  - Using Eye Tracking to Expose Cognitive Processes in Understanding Conceptual Models
A1  - Bera, Palash
A1  - Soffer, Pnina
A1  - Parsons, Jeffrey
JO  - MIS Quarterly
VL  - 43
IS  - 4
SP  - 1105
EP  - 1126
SN  - 0276-7783
Y1  - 2019
PB  - The Management Information Systems Research Center (MISRC)
ER  - </t>
  </si>
  <si>
    <t xml:space="preserve">TY  - CONF
T1  - Business process and rule integration approaches-an empirical analysis
A1  - Chen, Tianwa
A1  - Wang, Wei
A1  - Indulska, Marta
A1  - Sadiq, Shazia
JO  - International Conference on Business Process Management
SP  - 37
EP  - 52
Y1  - 2018
PB  - Springer
ER  - </t>
  </si>
  <si>
    <t>CONF</t>
  </si>
  <si>
    <t xml:space="preserve">TY  - CONF
T1  - Real-time business process model tailoring: the effect of domain knowledge on reading strategy
A1  - Vermeulen, Sven
JO  - OTM Confederated International Conferences" On the Move to Meaningful Internet Systems"
SP  - 280
EP  - 286
Y1  - 2017
PB  - Springer
ER  - </t>
  </si>
  <si>
    <t xml:space="preserve">TY  - CONF
T1  - Using insights from cognitive neuroscience to investigate the effects of event-driven process chains on process model comprehension
A1  - Zimoch, Michael
A1  - Mohring, Tim
A1  - Pryss, Rüdiger
A1  - Probst, Thomas
A1  - Schlee, Winfried
A1  - Reichert, Manfred
JO  - International Conference on Business Process Management
SP  - 446
EP  - 459
Y1  - 2017
PB  - Springer
ER  - </t>
  </si>
  <si>
    <t xml:space="preserve">TY  - JOUR
T1  - How visual cognition influences process model comprehension
A1  - Petrusel, Razvan
A1  - Mendling, Jan
A1  - Reijers, Hajo A
JO  - Decision Support Systems
VL  - 96
SP  - 1
EP  - 16
SN  - 0167-9236
Y1  - 2017
PB  - Elsevier
ER  - </t>
  </si>
  <si>
    <t xml:space="preserve">TY  - JOUR
T1  - Task-specific visual cues for improving process model understanding
A1  - Petrusel, Razvan
A1  - Mendling, Jan
A1  - Reijers, Hajo A
JO  - Information and Software Technology
VL  - 79
SP  - 63
EP  - 78
SN  - 0950-5849
Y1  - 2016
PB  - Elsevier
ER  - </t>
  </si>
  <si>
    <t xml:space="preserve">TY  - CONF
T1  - Eye-tracking the factors of process model comprehension tasks
A1  - Petrusel, Razvan
A1  - Mendling, Jan
JO  - International Conference on Advanced Information Systems Engineering
SP  - 224
EP  - 239
Y1  - 2013
PB  - Springer
ER  - </t>
  </si>
  <si>
    <t xml:space="preserve">TY  - CONF
T1  - Investigating the process of process modeling with eye movement analysis
A1  - Pinggera, Jakob
A1  - Furtner, Marco
A1  - Martini, Markus
A1  - Sachse, Pierre
A1  - Reiter, Katharina
A1  - Zugal, Stefan
A1  - Weber, Barbara
JO  - International Conference on Business Process Management
SP  - 438
EP  - 450
Y1  - 2012
PB  - Springer
ER  - </t>
  </si>
  <si>
    <t>RQ1</t>
  </si>
  <si>
    <t>In the comparison between notations</t>
  </si>
  <si>
    <t>In addition of new artifacts</t>
  </si>
  <si>
    <t>In the evaluation of the models</t>
  </si>
  <si>
    <t>RQ2 Eye Fixation</t>
  </si>
  <si>
    <t>RQ2 Saccade</t>
  </si>
  <si>
    <t>RQ2 Scan Path</t>
  </si>
  <si>
    <t>RQ2 Duration</t>
  </si>
  <si>
    <t>RQ2 Pupillometry</t>
  </si>
  <si>
    <t>RQ 2 Comprehension Questions</t>
  </si>
  <si>
    <t>RQ 2Not Specified</t>
  </si>
  <si>
    <t>RQ3</t>
  </si>
  <si>
    <t>BPMN</t>
  </si>
  <si>
    <t>RQ6</t>
  </si>
  <si>
    <t>BPMN
EPC</t>
  </si>
  <si>
    <t>Tallon et al., 2019</t>
  </si>
  <si>
    <t>Paper</t>
  </si>
  <si>
    <t>Database</t>
  </si>
  <si>
    <t>Science Direct</t>
  </si>
  <si>
    <t>Web of Science</t>
  </si>
  <si>
    <t>Scopous</t>
  </si>
  <si>
    <t>Qty paper</t>
  </si>
  <si>
    <t>RIS</t>
  </si>
  <si>
    <t>Name</t>
  </si>
  <si>
    <t>qty paper</t>
  </si>
  <si>
    <t>Jan Mendling</t>
  </si>
  <si>
    <t>Razvan Petrusel</t>
  </si>
  <si>
    <t>Rüdiger Pryss</t>
  </si>
  <si>
    <t>Manfred Reichert</t>
  </si>
  <si>
    <t>Hajo A. Reijers</t>
  </si>
  <si>
    <t>Barbara Weber</t>
  </si>
  <si>
    <t>Palash Bera</t>
  </si>
  <si>
    <t>Andrea Burattin</t>
  </si>
  <si>
    <t>Tianwa Chen</t>
  </si>
  <si>
    <t>Ulrich Frick</t>
  </si>
  <si>
    <t>Marco Furtner</t>
  </si>
  <si>
    <t>Mark W. Greenlee</t>
  </si>
  <si>
    <t>Marta Indulska</t>
  </si>
  <si>
    <t>Michael Kaiser</t>
  </si>
  <si>
    <t xml:space="preserve">Markus Martini </t>
  </si>
  <si>
    <t>Tim Mohring</t>
  </si>
  <si>
    <t>Manuel Neurauter</t>
  </si>
  <si>
    <t xml:space="preserve">Jeffrey Parsons </t>
  </si>
  <si>
    <t>Jakob Pinggera</t>
  </si>
  <si>
    <t>Thomas Probst</t>
  </si>
  <si>
    <t>Katrin Rakoczy</t>
  </si>
  <si>
    <t>Katharina Reiter</t>
  </si>
  <si>
    <t>Pierre Sachse</t>
  </si>
  <si>
    <t>Shazia Sadiq</t>
  </si>
  <si>
    <t>Winfried Schlee</t>
  </si>
  <si>
    <t>Pnina Soffer</t>
  </si>
  <si>
    <t>Miles Tallon</t>
  </si>
  <si>
    <t>Sven Vermeulen</t>
  </si>
  <si>
    <t>Wei Wang</t>
  </si>
  <si>
    <t>Michael Winter</t>
  </si>
  <si>
    <t>Michael Zimoch</t>
  </si>
  <si>
    <t>Stefan Zugal</t>
  </si>
  <si>
    <t>Petrusel et al. 2016</t>
  </si>
  <si>
    <t>Chen, T.; Wang, W.; Indulska, M.; Sadiq, S.: Business Process and Rule Integration Ap-proaches- An Empirical Analysis. In: International Conference on Business Process Man-agement. Springer, Cham, pp. 37-52 (2018).</t>
  </si>
  <si>
    <t>Kitchenham, K., Budgen, D., &amp; Brereton, P. (2011). Using mapping studies as the basis for further research - a participant-observer case study. Inf. Softw. Technol., 53 , 638–651.</t>
  </si>
  <si>
    <t>Wohlin, C., Runeson, P., Hst, M., Ohlsson, M. C., Regnell, B., &amp; Wessln, A. (2012). Experimentation in Software Engineering. Springer Publishing Company, Incorporated.</t>
  </si>
  <si>
    <t>Bera, P., Soffer, P., &amp; Parsons, J. Using Eye Tracking to Expose Cognitive Processes in Understanding Conceptual Models. MIS Quarterly, 43(4), 1105-1126, (2019).</t>
  </si>
  <si>
    <t>Zimoch, M.; Mohring, T.; Pryss, R.; Probst, T.; Schlee, W.; Reichert, M.: Using Insights from Cognitive Neuroscience to Investigate the Effects of Event-Driven Process Chains on ­­Process Model Comprehension. In: Business Process Management Workshops. Vol: 308, pp. 446-459, Springer, Cham (2018).</t>
  </si>
  <si>
    <t>Abbad And aloussi, A.; Slaats, T.; Burattin, A.; Hildebrandt, T.: Evaluating the Understandability of Hybrid Process Model Representations Using Eye Tracking: First Insights. In: International Conference on Business Process Management, Springer, Cham, pp. 475-481 (2019).</t>
  </si>
  <si>
    <t>Ref old</t>
  </si>
  <si>
    <t xml:space="preserve">Ref new </t>
  </si>
  <si>
    <t>Alotaibi, Y., &amp; Liu, F. (2017). Survey of business process management: challenges and solutions. Enterprise Information Systems, 11 , 1119–1153. doi:10.1080/17517575.2016.1161238.</t>
  </si>
  <si>
    <t>Bera, P., Soffer, P., &amp; Parsons, J. (2019). Using eye tracking to expose cognitive processes in understanding conceptual models. MIS Quarterly, 43 , 1105–1126. doi:https://doi.org/10.25300/MISQ/2019/14163.</t>
  </si>
  <si>
    <t>Não existe no texto</t>
  </si>
  <si>
    <t>Burattin, A., Kaiser, M., Neurauter, M., &amp; Weber, B. (2019). Learning process modeling phases from modeling interactions and eye tracking data. Data Knowledge Engineering, 121 , 1–17. URL: http://www.sciencedirect.com/science/article/pii/S0169023X17303282. doi:https://doi.org/10.1016/j.datak.2019.04.001.</t>
  </si>
  <si>
    <t>Repetido</t>
  </si>
  <si>
    <t>R</t>
  </si>
  <si>
    <t>I</t>
  </si>
  <si>
    <t>Chen, T., Wang, W., Indulska, M., &amp; Sadiq, S. (2018). Business process and rule integration approaches - an empirical analysis. In M. Weske, M. Montali, I. Weber, &amp; J. vom Brocke (Eds.), Business Process Management Forum (pp. 37–52). Cham: Springer International Publishing</t>
  </si>
  <si>
    <t>Dikici, A., Turetken, O., &amp; Demirors, O. (2018). Factors influencing the understandability of process models: A systematic literature review. Information and Software Technology, 93 , 112–129. doi:https://doi.org/10.1016/j.infsof.2017.09.001.</t>
  </si>
  <si>
    <t>Figl, K. (2017). Comprehension of procedural visual business process models. Business Information Systems Engineering, 59 , 41–67. doi:https://doi.org/10.1007/s12599-016-0460-2.</t>
  </si>
  <si>
    <t>Figl, K., &amp; Recker, J. (2016). Exploring cognitive style and taskspecific preferences for process representations. Requir. Eng., 21 , 63–85. doi:10.1007/s00766-014-0210-2.</t>
  </si>
  <si>
    <t>Gibson, D., Goldenson, D., &amp; Kost, K. (2006). Performance Results of CMMI-Based Process Improvement. Technical Report CMU/SEI-2006-TR-004 Software Engineering Institute, Carnegie Mellon University Pittsburgh, PA. URL: http://resources.sei.cmu.edu/library/asset-view.cfm?AssetID=8065.</t>
  </si>
  <si>
    <t>Hani, S. U. (2009). Impact of process improvement on software development predictions, for measuring software development project’s performance benefits.</t>
  </si>
  <si>
    <t>Indulska, M., zur Muehlen, M., &amp; Recker, J. (2009). Measuring method complexity : The case of the business process modeling notation.</t>
  </si>
  <si>
    <t>Irwin, D. E. (2004). Fixation location and fixation duration as indices of cognitive processing. In J. M. Henderson, &amp; F. Ferreira (Eds.), The interface
of language, vision, and action: Eye movements and the visual world (pp.
105–133). Psychology Press.</t>
  </si>
  <si>
    <t>Jamshidi, P., Ghafari, M., Ahmad, A., &amp; Pahl, C. (2012). A protocol for systematic literature review on architecture-centric software evolution research. Technical Report, Lero - The Irish Software Engineering Research Centre, Dublin City University, Oct.</t>
  </si>
  <si>
    <t>Kitchenham, B. A., Dyba, T., &amp; Jorgensen, M. (2004). Evidence-based software engineering. In Proceedings of the 26th International Conference on Software Engineering ICSE ’04 (p. 273–281). USA: IEEE Computer Society.</t>
  </si>
  <si>
    <t>Kitchenham, B., &amp; Charters, S. (2007). Guidelines for performing systematic literature reviews in software engineering. http://www.dur.ac.uk/ebse/resources/Systematic-reviews-5-8.pdf. Technical Report, EBSE 2007-001, Keele University and Durham University Joint Report.</t>
  </si>
  <si>
    <t>Kitchenham, K., Budgen, D., &amp; Brereton, P. (2011). Using mapping studies as the basis for further research - a participant-observer case study. Inf. Softw. Technol., 53 , 638–651</t>
  </si>
  <si>
    <t>Ko, R. K. L. (2009). A computer scientist’s introductory guide to business process management (bpm). XRDS, 15 . doi:10.1145/1558897.1558901.</t>
  </si>
  <si>
    <t>Laue, R., &amp; Gadatsch, A. (2011). Measuring the understandability of business process models - are we asking the right questions? In M. zur Muehlen, &amp; J. Su (Eds.), Business Process Management Workshops (pp. 37–48). Berlin, Heidelberg: Springer Berlin Heidelberg.</t>
  </si>
  <si>
    <t>Petticrew, M., &amp; Roberts, H. (2006). Systematic Reviews in the Social Sciences: A Practical Guide. Blackwell Publishing Professional. doi:10.1002/9780470754887.</t>
  </si>
  <si>
    <t>Melcher, J., &amp; Seese, D. (2008). Towards validating prediction systems for process understandability: Measuring process understandability. In 10th International Symposium on Symbolic and Numeric Algorithms for Scientific Computing (pp. 564–571).</t>
  </si>
  <si>
    <t>Mendling, J., Reijers, H. A., &amp; Cardoso, J. (2007). What makes process models understandable? In G. Alonso, P. Dadam, &amp; M. Rosemann (Eds.), Business Process Management (pp. 48–63). Berlin, Heidelberg: Springer Berlin Heidelberg.</t>
  </si>
  <si>
    <t>Mendling, J., Strembeck, M., &amp; Recker, J. (2012). Factors of process model comprehension—findings from a series of experiments. Decision Support Systems, 53 , 195–206. doi:https://doi.org/10.1016/j.dss.2011.12.013.</t>
  </si>
  <si>
    <t>Mendoza, V., da Silveira, D. S., Albuquerque, M. L., &amp; Ara´ujo, J. (2018). Verifying bpmn understandability with novice business managers. In Proceedings of the 33rd Annual ACM Symposium on Applied Computing SAC ’18 (p. 94–101). New York, NY, USA: Association for Computing Machinery. doi:10.1145/3167132.3167139.</t>
  </si>
  <si>
    <t>Moody, D. (2009). The “physics” of notations: Toward a scientific basis for constructing visual notations in software engineering. IEEE Transactions on Software Engineering, 35 , 756–779.</t>
  </si>
  <si>
    <t>Nasir, M. H. N. M., Ahmad, R., &amp; H., H. (2008). Resistance factors in the implementation of software process improvement project. In International Symposium on Information Technology (pp. 1–10). volume 4.</t>
  </si>
  <si>
    <t>Petersen, K., Feldt, R., Mujtaba, S., &amp; Mattsson, M. (2008). Systematic mapping studies in software engineering. In Proceedings of the 12th International Conference on Evaluation and Assessment in Software Engineering EASE’08 (p. 68–77). Swindon, GBR: BCS Learning Development Ltd.</t>
  </si>
  <si>
    <t>Petrusel, R., &amp; Mendling, J. (2013). Eye-tracking the factors of process model comprehension tasks. In C. Salinesi, M. C. Norrie, &amp; O. Pastor (Eds.), Proceedings of the 25th International Conference on Advanced Information Systems Engineering (pp. 224–239). Berlin, Heidelberg: Springer Berlin Heidelberg.</t>
  </si>
  <si>
    <t>Petrusel, R., Mendling, J., &amp; Reijers, H. A. (2017). How visual cognition influences process model comprehension. Decision Support Systems, 96 , 1–16. doi:https://doi.org/10.1016/j.dss.2017.01.005.</t>
  </si>
  <si>
    <t>Petrusel, R., Mendling, J., &amp; Reijers, H. A. (2016). Task-specific visual cues for improving process model understanding. Information and Software Technology, 79 , 63–78. doi:https://doi.org/10.1016/j.infsof.2016.07.003.</t>
  </si>
  <si>
    <t>Pinggera, J., Furtner, M., Martini, M., Sachse, P., Reiter, K., Zugal, S., &amp; Weber, B. (2012). Investigating the process of process modeling with eye movement analysis. In M. La Rosa, &amp; P. Soffer (Eds.), Business Process Management Workshops (pp. 438–450). Berlin, Heidelberg: Springer Berlin Heidelberg.</t>
  </si>
  <si>
    <t>Rodrigues, R. D. A., Barros, M. D. O., Revoredo, L. G., K.and Azevedo, &amp; Leopold, H. (2015). An experiment on process model understandability using textual work instructions and bpmn models. In 29th Brazilian Symposium on Software Engineering (pp. 41–50).</t>
  </si>
  <si>
    <t>Santos, M., Gralha, C., Goul˜ao, M., Ara´ujo, J., Moreira, A., &amp; Cambeiro, J. (2016). What is the impact of bad layout in the understandability of social goal models? In IEEE 24th International Requirements Engineering Conference (RE) (pp. 206–215).</t>
  </si>
  <si>
    <t>Sharafi, H., Shaffer, T., Sharif, B., &amp; Gu´eh´eneuc, Y. (2015a). Eye-tracking metrics in software engineering. In Asia-Pacific Software Engineering Conference (APSEC) (pp. 96–103).</t>
  </si>
  <si>
    <t>Sharafi, Z., Soh, Z., &amp; Gu´eh´eneuc, Y. G. (2015b). A systematic literature review on the usage of eye-tracking in software engineering. Information and Software Technology, 67 , 79–107. doi:https://doi.org/10.1016/j.infsof.2015.06.008.</t>
  </si>
  <si>
    <t>Tallon, M., Winter, M., Pryss, R., Rakoczy, K., Reichert, M., Greenlee, M. W., &amp; Frick, U. (2019). Comprehension of business process models: Insight into cognitive strategies via eye tracking. Expert Systems with Applications, 136 , 145–158. URL: http://www.sciencedirect.com/science/article/pii/S0957417419304324. doi:https://doi.org/10.1016/j.eswa.2019.06.032.</t>
  </si>
  <si>
    <t>Unterkalmsteiner, M., Gorschek, T., Islam, A. K. M. M., Cheng, C. K., Permadi, R. B., &amp; Feldt, R. (2012). Evaluation and measurement of software process improvement — a systematic literature review. IEEE Transactions on Software Engineering, 38 , 398–424</t>
  </si>
  <si>
    <t>Vaknin, M., &amp; Filipowska, A. (2017). Information quality framework for the design and validation of data flow within business processes - position paper. In W. Abramowicz, R. Alt, &amp; B. Franczyk (Eds.), Business Information Systems Workshops (pp. 158–168). Cham: Springer International Publishing.</t>
  </si>
  <si>
    <t>Vermeulen, S. (2018). Real-time business process model tailoring: The effect of domain knowledge on reading strategy. In C. Debruyne, H. Panetto, G. Weichhart, P. Bollen, I. Ciuciu, M. E. Vidal, &amp; R. Meersman (Eds.), On the Move to Meaningful Internet Systems. OTM 2017 Workshops (pp. 280–286). Cham: Springer International Publishing.</t>
  </si>
  <si>
    <t>Wahl, T., &amp; Sindre, G. (2006). An analytical evaluation of bpmn using a semiotic quality framework. In Advanced Topics in Database Research. volume 5. doi:10.4018/978-1-59140-935-9.ch006.</t>
  </si>
  <si>
    <t>Zimoch, M., Mohring, T., Pryss, R., Probst, T., Schlee, W., &amp; Reichert, M. (2018). Using insights from cognitive neuroscience to investigate the effects of event-driven process chains on process model comprehension. In E. Teniente, &amp; M. Weidlich (Eds.), Business Process Management Workshops (pp. 446–459). Cham: Springer International Publishing.</t>
  </si>
  <si>
    <r>
      <t>Scheer, A. W., &amp; Nüttgens, M. (2000). ARIS architecture and reference models for business process management. In </t>
    </r>
    <r>
      <rPr>
        <i/>
        <sz val="10"/>
        <color rgb="FF222222"/>
        <rFont val="Arial"/>
        <family val="2"/>
      </rPr>
      <t>Business process management</t>
    </r>
    <r>
      <rPr>
        <sz val="10"/>
        <color rgb="FF222222"/>
        <rFont val="Arial"/>
        <family val="2"/>
      </rPr>
      <t> (pp. 376-389). Springer, Berlin, Heidelberg.</t>
    </r>
  </si>
  <si>
    <t>Scheer, A. W.; Nüttgens, M.: ARIS Architecture and Reference Models for Business Process Management, In: Proceedings of the Business Process Management, Models, Techniques, and Empirical Studies, Springer-Verlag, pp 376–389 (2000). doi: https://doi.org/10.1007/3-540-45594-9_24</t>
  </si>
  <si>
    <t>Usou o artigo</t>
  </si>
  <si>
    <t>OMG BPMN2 (2011), "Business Process Model and Notation (BPMN) v2.0", Object Management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</si>
</sst>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008000"/>
      <name val="Calibri"/>
      <family val="2"/>
      <scheme val="minor"/>
    </font>
    <font>
      <sz val="11"/>
      <color rgb="FF808000"/>
      <name val="Calibri"/>
      <family val="2"/>
      <scheme val="minor"/>
    </font>
    <font>
      <u/>
      <sz val="11"/>
      <color theme="10"/>
      <name val="Calibri"/>
      <family val="2"/>
      <scheme val="minor"/>
    </font>
    <font>
      <sz val="11"/>
      <color theme="1"/>
      <name val="Calibri"/>
      <family val="2"/>
      <scheme val="minor"/>
    </font>
    <font>
      <b/>
      <sz val="10"/>
      <color theme="1"/>
      <name val="Times New Roman"/>
      <family val="1"/>
    </font>
    <font>
      <sz val="10"/>
      <color theme="1"/>
      <name val="Calibri"/>
      <family val="2"/>
      <scheme val="minor"/>
    </font>
    <font>
      <sz val="3"/>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
      <u val="double"/>
      <sz val="11"/>
      <color theme="1"/>
      <name val="Calibri"/>
      <family val="2"/>
      <scheme val="minor"/>
    </font>
    <font>
      <u val="double"/>
      <sz val="8"/>
      <color theme="1"/>
      <name val="Calibri"/>
      <family val="2"/>
      <scheme val="minor"/>
    </font>
    <font>
      <u val="double"/>
      <sz val="3"/>
      <color theme="1"/>
      <name val="Calibri"/>
      <family val="2"/>
      <scheme val="minor"/>
    </font>
    <font>
      <sz val="9"/>
      <color theme="1"/>
      <name val="Times New Roman"/>
      <family val="1"/>
    </font>
    <font>
      <sz val="7"/>
      <color theme="1"/>
      <name val="Times New Roman"/>
      <family val="1"/>
    </font>
    <font>
      <sz val="3"/>
      <color theme="1"/>
      <name val="Times New Roman"/>
      <family val="1"/>
    </font>
    <font>
      <sz val="10"/>
      <color rgb="FF000000"/>
      <name val="Arial Unicode MS"/>
      <family val="2"/>
    </font>
    <font>
      <sz val="1"/>
      <color theme="1"/>
      <name val="Calibri"/>
      <family val="2"/>
      <scheme val="minor"/>
    </font>
    <font>
      <u/>
      <sz val="8"/>
      <color theme="1"/>
      <name val="Calibri"/>
      <family val="2"/>
      <scheme val="minor"/>
    </font>
    <font>
      <b/>
      <sz val="10"/>
      <color theme="1"/>
      <name val="Calibri"/>
      <family val="2"/>
      <scheme val="minor"/>
    </font>
    <font>
      <sz val="10"/>
      <color theme="1"/>
      <name val="Times New Roman"/>
      <family val="1"/>
    </font>
    <font>
      <sz val="10"/>
      <color rgb="FF222222"/>
      <name val="Arial"/>
      <family val="2"/>
    </font>
    <font>
      <i/>
      <sz val="10"/>
      <color rgb="FF222222"/>
      <name val="Arial"/>
      <family val="2"/>
    </font>
  </fonts>
  <fills count="10">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4"/>
        <bgColor indexed="64"/>
      </patternFill>
    </fill>
    <fill>
      <patternFill patternType="solid">
        <fgColor theme="0"/>
        <bgColor indexed="64"/>
      </patternFill>
    </fill>
    <fill>
      <patternFill patternType="solid">
        <fgColor theme="5"/>
        <bgColor indexed="64"/>
      </patternFill>
    </fill>
    <fill>
      <patternFill patternType="solid">
        <fgColor theme="7"/>
        <bgColor indexed="64"/>
      </patternFill>
    </fill>
    <fill>
      <patternFill patternType="solid">
        <fgColor theme="2"/>
        <bgColor indexed="64"/>
      </patternFill>
    </fill>
    <fill>
      <patternFill patternType="solid">
        <fgColor theme="0" tint="-0.14999847407452621"/>
        <bgColor theme="0" tint="-0.14999847407452621"/>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indexed="64"/>
      </top>
      <bottom style="thin">
        <color rgb="FF000000"/>
      </bottom>
      <diagonal/>
    </border>
  </borders>
  <cellStyleXfs count="3">
    <xf numFmtId="0" fontId="0" fillId="0" borderId="0"/>
    <xf numFmtId="0" fontId="3" fillId="0" borderId="0" applyNumberFormat="0" applyFill="0" applyBorder="0" applyAlignment="0" applyProtection="0"/>
    <xf numFmtId="9" fontId="4" fillId="0" borderId="0" applyFont="0" applyFill="0" applyBorder="0" applyAlignment="0" applyProtection="0"/>
  </cellStyleXfs>
  <cellXfs count="134">
    <xf numFmtId="0" fontId="0" fillId="0" borderId="0" xfId="0"/>
    <xf numFmtId="0" fontId="0" fillId="0" borderId="0" xfId="0" applyAlignment="1">
      <alignment horizontal="center"/>
    </xf>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0" fillId="2" borderId="0" xfId="0" applyFill="1" applyAlignment="1">
      <alignment vertical="center" wrapText="1"/>
    </xf>
    <xf numFmtId="0" fontId="0" fillId="0" borderId="0" xfId="0" applyAlignment="1">
      <alignment wrapText="1"/>
    </xf>
    <xf numFmtId="0" fontId="0" fillId="3" borderId="0" xfId="0" applyFill="1" applyAlignment="1">
      <alignment vertical="center" wrapText="1"/>
    </xf>
    <xf numFmtId="0" fontId="0" fillId="4" borderId="0" xfId="0" applyFill="1" applyAlignment="1">
      <alignment vertical="center" wrapText="1"/>
    </xf>
    <xf numFmtId="0" fontId="3" fillId="0" borderId="0" xfId="1"/>
    <xf numFmtId="10" fontId="0" fillId="0" borderId="0" xfId="2" applyNumberFormat="1" applyFont="1"/>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0" fillId="5" borderId="1" xfId="0" applyFill="1" applyBorder="1" applyAlignment="1">
      <alignment horizontal="center" vertical="center"/>
    </xf>
    <xf numFmtId="0" fontId="0" fillId="0" borderId="2" xfId="0" applyBorder="1" applyAlignment="1">
      <alignment vertical="center" wrapText="1"/>
    </xf>
    <xf numFmtId="0" fontId="0" fillId="0" borderId="4" xfId="0" applyBorder="1" applyAlignment="1">
      <alignment vertical="center"/>
    </xf>
    <xf numFmtId="0" fontId="0" fillId="0" borderId="5" xfId="0" applyBorder="1" applyAlignment="1">
      <alignment vertical="center"/>
    </xf>
    <xf numFmtId="0" fontId="0" fillId="0" borderId="5" xfId="0" applyBorder="1" applyAlignment="1">
      <alignment horizontal="center" vertical="center"/>
    </xf>
    <xf numFmtId="0" fontId="5" fillId="0" borderId="5" xfId="0" applyFont="1" applyBorder="1" applyAlignment="1">
      <alignment horizontal="center" vertical="center"/>
    </xf>
    <xf numFmtId="0" fontId="5" fillId="5" borderId="5" xfId="0" applyFont="1" applyFill="1"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wrapText="1"/>
    </xf>
    <xf numFmtId="2" fontId="0" fillId="0" borderId="9" xfId="0" applyNumberFormat="1" applyBorder="1" applyAlignment="1">
      <alignment horizontal="center" vertical="center"/>
    </xf>
    <xf numFmtId="2" fontId="0" fillId="0" borderId="1" xfId="0" applyNumberFormat="1" applyFont="1" applyBorder="1" applyAlignment="1">
      <alignment horizontal="center" vertical="center"/>
    </xf>
    <xf numFmtId="0" fontId="6" fillId="5" borderId="1" xfId="0" applyFont="1" applyFill="1" applyBorder="1" applyAlignment="1">
      <alignment horizontal="center" vertical="center"/>
    </xf>
    <xf numFmtId="0" fontId="0" fillId="5" borderId="1" xfId="0" applyFont="1" applyFill="1" applyBorder="1" applyAlignment="1">
      <alignment horizontal="center" vertical="center"/>
    </xf>
    <xf numFmtId="0" fontId="7" fillId="0" borderId="5" xfId="0" applyFont="1" applyBorder="1" applyAlignment="1">
      <alignment vertical="center"/>
    </xf>
    <xf numFmtId="0" fontId="7" fillId="0" borderId="1" xfId="0" applyFont="1" applyBorder="1" applyAlignment="1">
      <alignment vertical="center" wrapText="1"/>
    </xf>
    <xf numFmtId="0" fontId="7" fillId="0" borderId="1" xfId="0" applyFont="1" applyBorder="1" applyAlignment="1">
      <alignment vertical="center"/>
    </xf>
    <xf numFmtId="0" fontId="8" fillId="5" borderId="5" xfId="0" applyFont="1" applyFill="1" applyBorder="1" applyAlignment="1">
      <alignment vertical="center"/>
    </xf>
    <xf numFmtId="0" fontId="8" fillId="0" borderId="9" xfId="0" applyFont="1" applyBorder="1" applyAlignment="1">
      <alignment horizontal="center" vertical="center" wrapText="1"/>
    </xf>
    <xf numFmtId="0" fontId="8" fillId="5" borderId="1" xfId="0" applyFont="1" applyFill="1" applyBorder="1" applyAlignment="1">
      <alignment vertical="center" wrapText="1"/>
    </xf>
    <xf numFmtId="0" fontId="8" fillId="5" borderId="1" xfId="0" applyFont="1" applyFill="1" applyBorder="1" applyAlignment="1">
      <alignment vertical="center"/>
    </xf>
    <xf numFmtId="0" fontId="6" fillId="5" borderId="3" xfId="0" applyFont="1" applyFill="1" applyBorder="1" applyAlignment="1">
      <alignment horizontal="center" vertical="center"/>
    </xf>
    <xf numFmtId="0" fontId="0" fillId="0" borderId="3" xfId="0" applyFont="1" applyBorder="1" applyAlignment="1">
      <alignment horizontal="center" vertical="center"/>
    </xf>
    <xf numFmtId="0" fontId="9" fillId="0" borderId="1" xfId="0" applyFont="1" applyBorder="1" applyAlignment="1">
      <alignment horizontal="center" vertical="center" wrapText="1"/>
    </xf>
    <xf numFmtId="0" fontId="8" fillId="5" borderId="9" xfId="0" applyFont="1" applyFill="1" applyBorder="1" applyAlignment="1">
      <alignment vertical="center" wrapText="1"/>
    </xf>
    <xf numFmtId="0" fontId="8" fillId="0" borderId="1" xfId="0" applyFont="1" applyBorder="1" applyAlignment="1">
      <alignment horizontal="center" vertical="center" wrapText="1"/>
    </xf>
    <xf numFmtId="0" fontId="0" fillId="5" borderId="3" xfId="0" applyFill="1" applyBorder="1" applyAlignment="1">
      <alignment horizontal="center" vertical="center"/>
    </xf>
    <xf numFmtId="2" fontId="0" fillId="0" borderId="3" xfId="0" applyNumberFormat="1" applyFont="1" applyBorder="1" applyAlignment="1">
      <alignment horizontal="center" vertical="center"/>
    </xf>
    <xf numFmtId="0" fontId="11" fillId="2" borderId="1" xfId="0" applyFont="1" applyFill="1" applyBorder="1" applyAlignment="1">
      <alignment vertical="center"/>
    </xf>
    <xf numFmtId="0" fontId="11" fillId="2" borderId="7" xfId="0" applyFont="1" applyFill="1" applyBorder="1" applyAlignment="1">
      <alignment vertical="center" wrapText="1"/>
    </xf>
    <xf numFmtId="0" fontId="11" fillId="2" borderId="9" xfId="0" applyFont="1" applyFill="1" applyBorder="1" applyAlignment="1">
      <alignment vertical="center" wrapText="1"/>
    </xf>
    <xf numFmtId="0" fontId="11" fillId="2" borderId="9"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13" fillId="2" borderId="9" xfId="0" applyFont="1" applyFill="1" applyBorder="1" applyAlignment="1">
      <alignment vertical="center" wrapText="1"/>
    </xf>
    <xf numFmtId="2" fontId="11" fillId="2" borderId="9" xfId="0" applyNumberFormat="1" applyFont="1" applyFill="1" applyBorder="1" applyAlignment="1">
      <alignment horizontal="center" vertical="center"/>
    </xf>
    <xf numFmtId="2" fontId="11" fillId="2" borderId="8" xfId="0" applyNumberFormat="1" applyFont="1" applyFill="1" applyBorder="1" applyAlignment="1">
      <alignment horizontal="center" vertical="center"/>
    </xf>
    <xf numFmtId="1" fontId="0" fillId="0" borderId="3" xfId="0" applyNumberFormat="1" applyFont="1" applyBorder="1" applyAlignment="1">
      <alignment horizontal="center" vertical="center"/>
    </xf>
    <xf numFmtId="0" fontId="11" fillId="2" borderId="8" xfId="0" applyFont="1" applyFill="1" applyBorder="1" applyAlignment="1">
      <alignment horizontal="center" vertical="center"/>
    </xf>
    <xf numFmtId="0" fontId="15" fillId="0" borderId="0" xfId="0" applyFont="1" applyAlignment="1">
      <alignment horizontal="justify" vertical="center"/>
    </xf>
    <xf numFmtId="0" fontId="14" fillId="0" borderId="0" xfId="0" applyFont="1" applyAlignment="1">
      <alignment horizontal="justify" vertical="center"/>
    </xf>
    <xf numFmtId="0" fontId="0" fillId="2" borderId="0" xfId="0" applyFill="1"/>
    <xf numFmtId="0" fontId="14" fillId="0" borderId="0" xfId="0" applyFont="1" applyFill="1" applyAlignment="1">
      <alignment horizontal="justify" vertical="center"/>
    </xf>
    <xf numFmtId="0" fontId="14" fillId="5" borderId="0" xfId="0" applyFont="1" applyFill="1" applyAlignment="1">
      <alignment horizontal="justify" vertical="center"/>
    </xf>
    <xf numFmtId="0" fontId="0" fillId="5" borderId="0" xfId="0" applyFill="1"/>
    <xf numFmtId="0" fontId="0" fillId="6" borderId="0" xfId="0" applyFill="1"/>
    <xf numFmtId="0" fontId="14" fillId="6" borderId="0" xfId="0" applyFont="1" applyFill="1" applyAlignment="1">
      <alignment horizontal="justify" vertical="center"/>
    </xf>
    <xf numFmtId="2" fontId="11" fillId="2" borderId="1" xfId="0" applyNumberFormat="1" applyFont="1" applyFill="1" applyBorder="1" applyAlignment="1">
      <alignment horizontal="center" vertical="center"/>
    </xf>
    <xf numFmtId="0" fontId="0" fillId="0" borderId="0" xfId="0" applyFill="1"/>
    <xf numFmtId="0" fontId="5" fillId="0" borderId="5" xfId="0" applyFont="1" applyBorder="1" applyAlignment="1">
      <alignment horizontal="center" vertical="center" wrapText="1"/>
    </xf>
    <xf numFmtId="0" fontId="11" fillId="5" borderId="1" xfId="0" applyFont="1" applyFill="1" applyBorder="1" applyAlignment="1">
      <alignment vertical="center"/>
    </xf>
    <xf numFmtId="0" fontId="8" fillId="8" borderId="9" xfId="0" applyFont="1" applyFill="1" applyBorder="1" applyAlignment="1">
      <alignment horizontal="center" vertical="center" wrapText="1"/>
    </xf>
    <xf numFmtId="2" fontId="0" fillId="8" borderId="1" xfId="0" applyNumberFormat="1" applyFill="1" applyBorder="1" applyAlignment="1">
      <alignment horizontal="center" vertical="center"/>
    </xf>
    <xf numFmtId="0" fontId="6" fillId="8" borderId="1" xfId="0" applyFont="1" applyFill="1" applyBorder="1" applyAlignment="1">
      <alignment horizontal="center" vertical="center"/>
    </xf>
    <xf numFmtId="0" fontId="0" fillId="8" borderId="1" xfId="0" applyFill="1" applyBorder="1" applyAlignment="1">
      <alignment horizontal="center" vertical="center" wrapText="1"/>
    </xf>
    <xf numFmtId="0" fontId="8" fillId="8" borderId="1" xfId="0" applyFont="1" applyFill="1" applyBorder="1" applyAlignment="1">
      <alignment horizontal="center" vertical="center" wrapText="1"/>
    </xf>
    <xf numFmtId="0" fontId="8" fillId="0" borderId="3" xfId="0" applyFont="1" applyBorder="1" applyAlignment="1">
      <alignment horizontal="center" vertical="center" wrapText="1"/>
    </xf>
    <xf numFmtId="2" fontId="8" fillId="0" borderId="3" xfId="0" applyNumberFormat="1" applyFont="1" applyBorder="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3" fillId="7" borderId="0" xfId="1" applyFill="1"/>
    <xf numFmtId="0" fontId="0" fillId="8" borderId="1" xfId="0" applyFill="1" applyBorder="1" applyAlignment="1">
      <alignment horizontal="center" vertical="center"/>
    </xf>
    <xf numFmtId="0" fontId="0" fillId="8" borderId="2" xfId="0" applyFill="1" applyBorder="1" applyAlignment="1">
      <alignment vertical="center" wrapText="1"/>
    </xf>
    <xf numFmtId="0" fontId="0" fillId="8" borderId="1" xfId="0" applyFill="1" applyBorder="1" applyAlignment="1">
      <alignment vertical="center" wrapText="1"/>
    </xf>
    <xf numFmtId="0" fontId="6" fillId="8" borderId="3" xfId="0" applyFont="1" applyFill="1" applyBorder="1" applyAlignment="1">
      <alignment horizontal="center" vertical="center"/>
    </xf>
    <xf numFmtId="0" fontId="11" fillId="5" borderId="1" xfId="0" applyFont="1" applyFill="1" applyBorder="1" applyAlignment="1">
      <alignment horizontal="center" vertical="center"/>
    </xf>
    <xf numFmtId="0" fontId="0" fillId="5" borderId="5" xfId="0" applyFill="1" applyBorder="1" applyAlignment="1">
      <alignment horizontal="center" vertical="center"/>
    </xf>
    <xf numFmtId="0" fontId="0" fillId="0" borderId="7" xfId="0" applyBorder="1" applyAlignment="1">
      <alignment vertical="center" wrapText="1"/>
    </xf>
    <xf numFmtId="0" fontId="0" fillId="0" borderId="9" xfId="0" applyBorder="1" applyAlignment="1">
      <alignment vertical="center" wrapText="1"/>
    </xf>
    <xf numFmtId="2" fontId="0" fillId="8" borderId="1" xfId="0" applyNumberFormat="1" applyFont="1" applyFill="1" applyBorder="1" applyAlignment="1">
      <alignment horizontal="center" vertical="center"/>
    </xf>
    <xf numFmtId="0" fontId="6" fillId="8" borderId="9" xfId="0" applyFont="1" applyFill="1" applyBorder="1" applyAlignment="1">
      <alignment horizontal="center" vertical="center"/>
    </xf>
    <xf numFmtId="0" fontId="0" fillId="8" borderId="1" xfId="0" applyFont="1" applyFill="1" applyBorder="1" applyAlignment="1">
      <alignment horizontal="center" vertical="center" wrapText="1"/>
    </xf>
    <xf numFmtId="0" fontId="9"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8"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16" fillId="2" borderId="0" xfId="0" applyFont="1" applyFill="1" applyAlignment="1">
      <alignment horizontal="justify" vertical="center"/>
    </xf>
    <xf numFmtId="0" fontId="8" fillId="2" borderId="9" xfId="0" applyFont="1" applyFill="1" applyBorder="1" applyAlignment="1">
      <alignment vertical="center" wrapText="1"/>
    </xf>
    <xf numFmtId="2" fontId="0" fillId="2" borderId="1" xfId="0" applyNumberFormat="1" applyFill="1" applyBorder="1" applyAlignment="1">
      <alignment horizontal="center" vertical="center"/>
    </xf>
    <xf numFmtId="0" fontId="0" fillId="2" borderId="1" xfId="0" applyNumberFormat="1" applyFill="1" applyBorder="1" applyAlignment="1">
      <alignment horizontal="center" vertical="center"/>
    </xf>
    <xf numFmtId="0" fontId="8"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0" fillId="2" borderId="1" xfId="0" applyFill="1" applyBorder="1" applyAlignment="1">
      <alignment horizontal="center" vertical="center"/>
    </xf>
    <xf numFmtId="2" fontId="0" fillId="2" borderId="3" xfId="0" applyNumberFormat="1" applyFont="1" applyFill="1" applyBorder="1" applyAlignment="1">
      <alignment horizontal="center" vertical="center"/>
    </xf>
    <xf numFmtId="2" fontId="8" fillId="0" borderId="1" xfId="0" applyNumberFormat="1" applyFont="1" applyBorder="1" applyAlignment="1">
      <alignment horizontal="center" vertical="center" wrapText="1"/>
    </xf>
    <xf numFmtId="0" fontId="0" fillId="0" borderId="1" xfId="0" applyFont="1" applyBorder="1" applyAlignment="1">
      <alignment horizontal="center" vertical="center"/>
    </xf>
    <xf numFmtId="0" fontId="3" fillId="5" borderId="1" xfId="1" applyFill="1" applyBorder="1" applyAlignment="1">
      <alignment horizontal="center" vertical="center"/>
    </xf>
    <xf numFmtId="0" fontId="18" fillId="0" borderId="1" xfId="0" applyFont="1" applyBorder="1" applyAlignment="1">
      <alignment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horizontal="center" vertical="center"/>
    </xf>
    <xf numFmtId="0" fontId="6" fillId="0" borderId="1" xfId="0" applyFont="1" applyBorder="1" applyAlignment="1">
      <alignment horizontal="center" vertical="center"/>
    </xf>
    <xf numFmtId="2" fontId="8" fillId="8" borderId="1" xfId="0" applyNumberFormat="1" applyFont="1" applyFill="1" applyBorder="1" applyAlignment="1">
      <alignment horizontal="center" vertical="center" wrapText="1"/>
    </xf>
    <xf numFmtId="0" fontId="17" fillId="0" borderId="1" xfId="0" applyFont="1" applyBorder="1" applyAlignment="1">
      <alignment vertical="center"/>
    </xf>
    <xf numFmtId="0" fontId="16" fillId="0" borderId="1" xfId="0" applyFont="1" applyBorder="1" applyAlignment="1">
      <alignment horizontal="justify" vertical="center"/>
    </xf>
    <xf numFmtId="0" fontId="19" fillId="5" borderId="1" xfId="0" applyFont="1" applyFill="1" applyBorder="1" applyAlignment="1">
      <alignment vertical="center" wrapText="1"/>
    </xf>
    <xf numFmtId="0" fontId="11" fillId="8" borderId="7" xfId="0" applyFont="1" applyFill="1" applyBorder="1" applyAlignment="1">
      <alignment vertical="center" wrapText="1"/>
    </xf>
    <xf numFmtId="0" fontId="11" fillId="8" borderId="9" xfId="0" applyFont="1" applyFill="1" applyBorder="1" applyAlignment="1">
      <alignment vertical="center" wrapText="1"/>
    </xf>
    <xf numFmtId="2" fontId="0" fillId="8" borderId="9" xfId="0" applyNumberFormat="1" applyFont="1" applyFill="1" applyBorder="1" applyAlignment="1">
      <alignment horizontal="center" vertical="center"/>
    </xf>
    <xf numFmtId="0" fontId="8" fillId="8" borderId="1" xfId="0" applyFont="1" applyFill="1" applyBorder="1" applyAlignment="1">
      <alignment vertical="center" wrapText="1"/>
    </xf>
    <xf numFmtId="0" fontId="14" fillId="0" borderId="0" xfId="0" applyFont="1" applyAlignment="1">
      <alignment horizontal="center" vertical="center"/>
    </xf>
    <xf numFmtId="0" fontId="0" fillId="5" borderId="1" xfId="0" applyFont="1" applyFill="1" applyBorder="1" applyAlignment="1">
      <alignment vertical="center"/>
    </xf>
    <xf numFmtId="0" fontId="0" fillId="2" borderId="1" xfId="0" applyFont="1" applyFill="1" applyBorder="1" applyAlignment="1">
      <alignment vertical="center"/>
    </xf>
    <xf numFmtId="0" fontId="0" fillId="9"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0" fillId="5" borderId="10" xfId="0" applyFont="1" applyFill="1" applyBorder="1" applyAlignment="1">
      <alignment horizontal="center" vertical="center"/>
    </xf>
    <xf numFmtId="0" fontId="11" fillId="8"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11" fillId="0" borderId="1" xfId="0" applyFont="1" applyBorder="1" applyAlignment="1">
      <alignment horizontal="center" vertical="center"/>
    </xf>
    <xf numFmtId="0" fontId="11" fillId="8" borderId="11" xfId="0" applyFont="1" applyFill="1" applyBorder="1" applyAlignment="1">
      <alignment horizontal="center" vertical="center" wrapText="1"/>
    </xf>
    <xf numFmtId="0" fontId="0" fillId="9" borderId="1" xfId="0" applyFont="1" applyFill="1" applyBorder="1" applyAlignment="1">
      <alignment horizontal="center" vertical="center"/>
    </xf>
    <xf numFmtId="0" fontId="9" fillId="9" borderId="1" xfId="0" applyFont="1" applyFill="1" applyBorder="1" applyAlignment="1">
      <alignment horizontal="center" vertical="center" wrapText="1"/>
    </xf>
    <xf numFmtId="0" fontId="0" fillId="0" borderId="11" xfId="0" applyFont="1" applyBorder="1" applyAlignment="1">
      <alignment horizontal="center" vertical="center" wrapText="1"/>
    </xf>
    <xf numFmtId="0" fontId="0" fillId="5" borderId="11" xfId="0" applyFont="1" applyFill="1" applyBorder="1" applyAlignment="1">
      <alignment horizontal="center" vertical="center"/>
    </xf>
    <xf numFmtId="9" fontId="0" fillId="0" borderId="0" xfId="2" applyFont="1"/>
    <xf numFmtId="0" fontId="0" fillId="2" borderId="0" xfId="0" applyFill="1" applyBorder="1" applyAlignment="1">
      <alignment horizontal="center" vertical="center" wrapText="1"/>
    </xf>
    <xf numFmtId="0" fontId="0" fillId="0" borderId="0" xfId="0" applyFill="1" applyBorder="1" applyAlignment="1">
      <alignment horizontal="center"/>
    </xf>
    <xf numFmtId="0" fontId="11" fillId="0" borderId="1" xfId="0" applyFont="1" applyBorder="1" applyAlignment="1">
      <alignment horizontal="center" vertical="center" wrapText="1"/>
    </xf>
    <xf numFmtId="0" fontId="21" fillId="0" borderId="0" xfId="0" applyFont="1" applyAlignment="1">
      <alignment horizontal="justify" vertical="center"/>
    </xf>
    <xf numFmtId="0" fontId="22" fillId="0" borderId="0" xfId="0" applyFont="1"/>
  </cellXfs>
  <cellStyles count="3">
    <cellStyle name="Hiperlink" xfId="1" builtinId="8"/>
    <cellStyle name="Normal" xfId="0" builtinId="0"/>
    <cellStyle name="Porcentagem" xfId="2" builtinId="5"/>
  </cellStyles>
  <dxfs count="82">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8"/>
        <color theme="1"/>
        <name val="Calibri"/>
        <family val="2"/>
        <scheme val="minor"/>
      </font>
      <alignment horizontal="center" vertical="center" textRotation="0" wrapText="1" indent="0" justifyLastLine="0" shrinkToFit="0" readingOrder="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8"/>
        <color theme="1"/>
        <name val="Calibri"/>
        <family val="2"/>
        <scheme val="minor"/>
      </font>
      <fill>
        <patternFill patternType="solid">
          <fgColor indexed="64"/>
          <bgColor theme="0"/>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8"/>
        <color theme="1"/>
        <name val="Calibri"/>
        <family val="2"/>
        <scheme val="minor"/>
      </font>
      <alignment horizontal="center" vertical="center" textRotation="0" wrapText="1" indent="0" justifyLastLine="0" shrinkToFit="0" readingOrder="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8"/>
        <color theme="1"/>
        <name val="Calibri"/>
        <family val="2"/>
        <scheme val="minor"/>
      </font>
      <fill>
        <patternFill patternType="solid">
          <fgColor indexed="64"/>
          <bgColor theme="0"/>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double"/>
        <vertAlign val="baseline"/>
        <sz val="11"/>
        <color theme="1"/>
        <name val="Calibri"/>
        <family val="2"/>
        <scheme val="minor"/>
      </font>
      <numFmt numFmtId="2" formatCode="0.00"/>
      <fill>
        <patternFill>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double"/>
        <vertAlign val="baseline"/>
        <sz val="11"/>
        <color theme="1"/>
        <name val="Calibri"/>
        <family val="2"/>
        <scheme val="minor"/>
      </font>
      <numFmt numFmtId="2" formatCode="0.00"/>
      <fill>
        <patternFill>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3"/>
        <color theme="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8"/>
        <color theme="1"/>
        <name val="Calibri"/>
        <family val="2"/>
        <scheme val="minor"/>
      </font>
      <fill>
        <patternFill patternType="solid">
          <fgColor indexed="64"/>
          <bgColor theme="0"/>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pt-BR" sz="1600" b="1"/>
              <a:t>Qty studies per </a:t>
            </a:r>
            <a:r>
              <a:rPr lang="en-US" sz="1600" b="1"/>
              <a:t>digital libraries </a:t>
            </a:r>
            <a:r>
              <a:rPr lang="pt-BR" sz="1600" b="1"/>
              <a:t>  </a:t>
            </a:r>
          </a:p>
        </c:rich>
      </c:tx>
      <c:layout>
        <c:manualLayout>
          <c:xMode val="edge"/>
          <c:yMode val="edge"/>
          <c:x val="0.38438558432314768"/>
          <c:y val="2.302157925616733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tx>
            <c:strRef>
              <c:f>Graficos!$B$1</c:f>
              <c:strCache>
                <c:ptCount val="1"/>
                <c:pt idx="0">
                  <c:v>Qty studies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D866-4716-971B-622F79D63D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D866-4716-971B-622F79D63D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7-D866-4716-971B-622F79D63D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B-D866-4716-971B-622F79D63D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287-470A-9F99-8958A096FEC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D866-4716-971B-622F79D63D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9-D866-4716-971B-622F79D63DED}"/>
              </c:ext>
            </c:extLst>
          </c:dPt>
          <c:dLbls>
            <c:dLbl>
              <c:idx val="0"/>
              <c:layout>
                <c:manualLayout>
                  <c:x val="-0.13942242292137749"/>
                  <c:y val="4.9466183354491836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D866-4716-971B-622F79D63DED}"/>
                </c:ext>
              </c:extLst>
            </c:dLbl>
            <c:dLbl>
              <c:idx val="1"/>
              <c:layout>
                <c:manualLayout>
                  <c:x val="3.1977231492255169E-2"/>
                  <c:y val="1.2518361371119302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D866-4716-971B-622F79D63DED}"/>
                </c:ext>
              </c:extLst>
            </c:dLbl>
            <c:dLbl>
              <c:idx val="2"/>
              <c:layout>
                <c:manualLayout>
                  <c:x val="1.9440529296702858E-2"/>
                  <c:y val="1.1747652070824288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D866-4716-971B-622F79D63DED}"/>
                </c:ext>
              </c:extLst>
            </c:dLbl>
            <c:dLbl>
              <c:idx val="3"/>
              <c:layout>
                <c:manualLayout>
                  <c:x val="-2.7313494335400482E-2"/>
                  <c:y val="6.8669262082854718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D866-4716-971B-622F79D63DED}"/>
                </c:ext>
              </c:extLst>
            </c:dLbl>
            <c:dLbl>
              <c:idx val="4"/>
              <c:layout>
                <c:manualLayout>
                  <c:x val="-8.0912710433533389E-2"/>
                  <c:y val="-1.6788834111092183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E287-470A-9F99-8958A096FEC1}"/>
                </c:ext>
              </c:extLst>
            </c:dLbl>
            <c:dLbl>
              <c:idx val="5"/>
              <c:layout>
                <c:manualLayout>
                  <c:x val="-7.6550663904543362E-2"/>
                  <c:y val="-0.11611395742155896"/>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D866-4716-971B-622F79D63DED}"/>
                </c:ext>
              </c:extLst>
            </c:dLbl>
            <c:dLbl>
              <c:idx val="6"/>
              <c:layout>
                <c:manualLayout>
                  <c:x val="-4.8686374323016847E-2"/>
                  <c:y val="-0.12318115928455457"/>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D866-4716-971B-622F79D63DED}"/>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pt-BR"/>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Graficos!$A$2:$A$8</c:f>
              <c:strCache>
                <c:ptCount val="7"/>
                <c:pt idx="0">
                  <c:v>Science Direct </c:v>
                </c:pt>
                <c:pt idx="1">
                  <c:v>Web of Science </c:v>
                </c:pt>
                <c:pt idx="2">
                  <c:v>Springer Link</c:v>
                </c:pt>
                <c:pt idx="3">
                  <c:v>Scopus</c:v>
                </c:pt>
                <c:pt idx="4">
                  <c:v>IEEE</c:v>
                </c:pt>
                <c:pt idx="5">
                  <c:v>Engineering Village</c:v>
                </c:pt>
                <c:pt idx="6">
                  <c:v>ACM Digital Library</c:v>
                </c:pt>
              </c:strCache>
            </c:strRef>
          </c:cat>
          <c:val>
            <c:numRef>
              <c:f>Graficos!$B$2:$B$8</c:f>
              <c:numCache>
                <c:formatCode>General</c:formatCode>
                <c:ptCount val="7"/>
                <c:pt idx="0">
                  <c:v>502</c:v>
                </c:pt>
                <c:pt idx="1">
                  <c:v>12</c:v>
                </c:pt>
                <c:pt idx="2">
                  <c:v>713</c:v>
                </c:pt>
                <c:pt idx="3">
                  <c:v>27</c:v>
                </c:pt>
                <c:pt idx="4">
                  <c:v>23</c:v>
                </c:pt>
                <c:pt idx="5">
                  <c:v>20</c:v>
                </c:pt>
                <c:pt idx="6">
                  <c:v>180</c:v>
                </c:pt>
              </c:numCache>
            </c:numRef>
          </c:val>
          <c:extLst>
            <c:ext xmlns:c16="http://schemas.microsoft.com/office/drawing/2014/chart" uri="{C3380CC4-5D6E-409C-BE32-E72D297353CC}">
              <c16:uniqueId val="{00000000-D866-4716-971B-622F79D63DED}"/>
            </c:ext>
          </c:extLst>
        </c:ser>
        <c:dLbls>
          <c:dLblPos val="inEnd"/>
          <c:showLegendKey val="0"/>
          <c:showVal val="0"/>
          <c:showCatName val="0"/>
          <c:showSerName val="0"/>
          <c:showPercent val="1"/>
          <c:showBubbleSize val="0"/>
          <c:showLeaderLines val="1"/>
        </c:dLbls>
        <c:firstSliceAng val="293"/>
      </c:pieChart>
      <c:spPr>
        <a:noFill/>
        <a:ln>
          <a:noFill/>
        </a:ln>
        <a:effectLst/>
      </c:spPr>
    </c:plotArea>
    <c:legend>
      <c:legendPos val="b"/>
      <c:layout>
        <c:manualLayout>
          <c:xMode val="edge"/>
          <c:yMode val="edge"/>
          <c:x val="0.74183775018781595"/>
          <c:y val="3.740976417080924E-2"/>
          <c:w val="0.23433338098168943"/>
          <c:h val="0.73621137314354523"/>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1824003342865725"/>
          <c:y val="2.3148148148148147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tx>
            <c:strRef>
              <c:f>Graficos!$B$20</c:f>
              <c:strCache>
                <c:ptCount val="1"/>
                <c:pt idx="0">
                  <c:v>Initial selection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07-45E8-923B-23D1B22034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07-45E8-923B-23D1B22034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A907-45E8-923B-23D1B22034E7}"/>
              </c:ext>
            </c:extLst>
          </c:dPt>
          <c:dLbls>
            <c:dLbl>
              <c:idx val="0"/>
              <c:layout>
                <c:manualLayout>
                  <c:x val="-5.2989644951097529E-4"/>
                  <c:y val="-1.1135535141440653E-2"/>
                </c:manualLayout>
              </c:layout>
              <c:tx>
                <c:rich>
                  <a:bodyPr/>
                  <a:lstStyle/>
                  <a:p>
                    <a:fld id="{566C2AEB-2765-4FF9-8C83-C719358CD5BC}" type="VALUE">
                      <a:rPr lang="en-US"/>
                      <a:pPr/>
                      <a:t>[VALOR]</a:t>
                    </a:fld>
                    <a:r>
                      <a:rPr lang="en-US" baseline="0"/>
                      <a:t> </a:t>
                    </a:r>
                  </a:p>
                  <a:p>
                    <a:fld id="{CFCF196C-2EBC-48E3-9073-F05660FEDE54}" type="PERCENTAGE">
                      <a:rPr lang="en-US" baseline="0"/>
                      <a:pPr/>
                      <a:t>[PORCENTAGEM]</a:t>
                    </a:fld>
                    <a:endParaRPr lang="pt-BR"/>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907-45E8-923B-23D1B22034E7}"/>
                </c:ext>
              </c:extLst>
            </c:dLbl>
            <c:dLbl>
              <c:idx val="1"/>
              <c:layout>
                <c:manualLayout>
                  <c:x val="-5.7720844595918044E-2"/>
                  <c:y val="-4.5007655293088367E-2"/>
                </c:manualLayout>
              </c:layout>
              <c:tx>
                <c:rich>
                  <a:bodyPr/>
                  <a:lstStyle/>
                  <a:p>
                    <a:fld id="{F1A78815-340C-4915-9225-0A0AA2599809}" type="VALUE">
                      <a:rPr lang="en-US"/>
                      <a:pPr/>
                      <a:t>[VALOR]</a:t>
                    </a:fld>
                    <a:endParaRPr lang="en-US" baseline="0"/>
                  </a:p>
                  <a:p>
                    <a:fld id="{CB9AB635-3A6F-4F1C-AF5B-7A6C4BC31C47}" type="PERCENTAGE">
                      <a:rPr lang="en-US" baseline="0"/>
                      <a:pPr/>
                      <a:t>[PORCENTAGEM]</a:t>
                    </a:fld>
                    <a:endParaRPr lang="pt-BR"/>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907-45E8-923B-23D1B22034E7}"/>
                </c:ext>
              </c:extLst>
            </c:dLbl>
            <c:dLbl>
              <c:idx val="2"/>
              <c:layout>
                <c:manualLayout>
                  <c:x val="-7.0888862772750458E-2"/>
                  <c:y val="-0.12706802274715662"/>
                </c:manualLayout>
              </c:layout>
              <c:tx>
                <c:rich>
                  <a:bodyPr/>
                  <a:lstStyle/>
                  <a:p>
                    <a:fld id="{47623659-35ED-482A-88D3-AEE4FFB4A30B}" type="VALUE">
                      <a:rPr lang="en-US"/>
                      <a:pPr/>
                      <a:t>[VALOR]</a:t>
                    </a:fld>
                    <a:endParaRPr lang="en-US" baseline="0"/>
                  </a:p>
                  <a:p>
                    <a:fld id="{079355DC-3BB4-4B9C-82A6-52DB2517B611}" type="PERCENTAGE">
                      <a:rPr lang="en-US" baseline="0"/>
                      <a:pPr/>
                      <a:t>[PORCENTAGEM]</a:t>
                    </a:fld>
                    <a:endParaRPr lang="pt-BR"/>
                  </a:p>
                </c:rich>
              </c:tx>
              <c:dLblPos val="bestFit"/>
              <c:showLegendKey val="0"/>
              <c:showVal val="1"/>
              <c:showCatName val="1"/>
              <c:showSerName val="1"/>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907-45E8-923B-23D1B22034E7}"/>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Graficos!$A$21:$A$23</c:f>
              <c:strCache>
                <c:ptCount val="3"/>
                <c:pt idx="0">
                  <c:v>Rejected</c:v>
                </c:pt>
                <c:pt idx="1">
                  <c:v>Duplicated</c:v>
                </c:pt>
                <c:pt idx="2">
                  <c:v>Accepted</c:v>
                </c:pt>
              </c:strCache>
            </c:strRef>
          </c:cat>
          <c:val>
            <c:numRef>
              <c:f>Graficos!$B$21:$B$23</c:f>
              <c:numCache>
                <c:formatCode>General</c:formatCode>
                <c:ptCount val="3"/>
                <c:pt idx="0">
                  <c:v>1362</c:v>
                </c:pt>
                <c:pt idx="1">
                  <c:v>77</c:v>
                </c:pt>
                <c:pt idx="2">
                  <c:v>38</c:v>
                </c:pt>
              </c:numCache>
            </c:numRef>
          </c:val>
          <c:extLst>
            <c:ext xmlns:c16="http://schemas.microsoft.com/office/drawing/2014/chart" uri="{C3380CC4-5D6E-409C-BE32-E72D297353CC}">
              <c16:uniqueId val="{00000000-A907-45E8-923B-23D1B22034E7}"/>
            </c:ext>
          </c:extLst>
        </c:ser>
        <c:dLbls>
          <c:dLblPos val="inEnd"/>
          <c:showLegendKey val="0"/>
          <c:showVal val="0"/>
          <c:showCatName val="0"/>
          <c:showSerName val="0"/>
          <c:showPercent val="1"/>
          <c:showBubbleSize val="0"/>
          <c:showLeaderLines val="1"/>
        </c:dLbls>
        <c:firstSliceAng val="240"/>
      </c:pieChart>
      <c:spPr>
        <a:noFill/>
        <a:ln>
          <a:noFill/>
        </a:ln>
        <a:effectLst/>
      </c:spPr>
    </c:plotArea>
    <c:legend>
      <c:legendPos val="b"/>
      <c:layout>
        <c:manualLayout>
          <c:xMode val="edge"/>
          <c:yMode val="edge"/>
          <c:x val="0.687574395921558"/>
          <c:y val="0.2135411198600175"/>
          <c:w val="0.30817196588496237"/>
          <c:h val="0.5873848060659083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3905806399400601"/>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tx>
            <c:strRef>
              <c:f>Graficos!$C$20</c:f>
              <c:strCache>
                <c:ptCount val="1"/>
                <c:pt idx="0">
                  <c:v>Final selection</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9346-469B-8979-E39B1BB190DE}"/>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9346-469B-8979-E39B1BB190DE}"/>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2-9346-469B-8979-E39B1BB190DE}"/>
              </c:ext>
            </c:extLst>
          </c:dPt>
          <c:dLbls>
            <c:dLbl>
              <c:idx val="0"/>
              <c:layout>
                <c:manualLayout>
                  <c:x val="-0.10760527678756519"/>
                  <c:y val="-8.5063429571303584E-2"/>
                </c:manualLayout>
              </c:layout>
              <c:tx>
                <c:rich>
                  <a:bodyPr/>
                  <a:lstStyle/>
                  <a:p>
                    <a:fld id="{98D5D1CF-1C49-43C7-A8AA-C66F384D3BE5}" type="VALUE">
                      <a:rPr lang="en-US"/>
                      <a:pPr/>
                      <a:t>[VALOR]</a:t>
                    </a:fld>
                    <a:endParaRPr lang="en-US" baseline="0"/>
                  </a:p>
                  <a:p>
                    <a:fld id="{03F17FD3-DBCF-42A0-99F0-874CF8724816}" type="PERCENTAGE">
                      <a:rPr lang="en-US" baseline="0"/>
                      <a:pPr/>
                      <a:t>[PORCENTAGEM]</a:t>
                    </a:fld>
                    <a:endParaRPr lang="pt-BR"/>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346-469B-8979-E39B1BB190DE}"/>
                </c:ext>
              </c:extLst>
            </c:dLbl>
            <c:dLbl>
              <c:idx val="1"/>
              <c:layout>
                <c:manualLayout>
                  <c:x val="-4.1052578922776403E-2"/>
                  <c:y val="-8.3835301837270379E-2"/>
                </c:manualLayout>
              </c:layout>
              <c:tx>
                <c:rich>
                  <a:bodyPr/>
                  <a:lstStyle/>
                  <a:p>
                    <a:fld id="{EEA01BB9-9A1E-424E-BD6C-1C1F3DFE8515}" type="VALUE">
                      <a:rPr lang="en-US"/>
                      <a:pPr/>
                      <a:t>[VALOR]</a:t>
                    </a:fld>
                    <a:endParaRPr lang="en-US" baseline="0"/>
                  </a:p>
                  <a:p>
                    <a:fld id="{A89A9F3F-5F2A-4281-B892-B5950B54A91E}" type="PERCENTAGE">
                      <a:rPr lang="en-US" baseline="0"/>
                      <a:pPr/>
                      <a:t>[PORCENTAGEM]</a:t>
                    </a:fld>
                    <a:endParaRPr lang="pt-BR"/>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346-469B-8979-E39B1BB190DE}"/>
                </c:ext>
              </c:extLst>
            </c:dLbl>
            <c:dLbl>
              <c:idx val="2"/>
              <c:layout>
                <c:manualLayout>
                  <c:x val="-1.5304090709614088E-3"/>
                  <c:y val="-0.12550196850393699"/>
                </c:manualLayout>
              </c:layout>
              <c:tx>
                <c:rich>
                  <a:bodyPr/>
                  <a:lstStyle/>
                  <a:p>
                    <a:fld id="{C516C664-E813-48AC-82BF-240860F7DD5A}" type="VALUE">
                      <a:rPr lang="en-US"/>
                      <a:pPr/>
                      <a:t>[VALOR]</a:t>
                    </a:fld>
                    <a:endParaRPr lang="en-US" baseline="0"/>
                  </a:p>
                  <a:p>
                    <a:fld id="{86D18F08-1E7F-4C4E-BEF5-DAA711064CBA}" type="PERCENTAGE">
                      <a:rPr lang="en-US" baseline="0"/>
                      <a:pPr/>
                      <a:t>[PORCENTAGEM]</a:t>
                    </a:fld>
                    <a:endParaRPr lang="pt-BR"/>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346-469B-8979-E39B1BB190DE}"/>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Graficos!$A$21:$A$23</c:f>
              <c:strCache>
                <c:ptCount val="3"/>
                <c:pt idx="0">
                  <c:v>Rejected</c:v>
                </c:pt>
                <c:pt idx="1">
                  <c:v>Duplicated</c:v>
                </c:pt>
                <c:pt idx="2">
                  <c:v>Accepted</c:v>
                </c:pt>
              </c:strCache>
            </c:strRef>
          </c:cat>
          <c:val>
            <c:numRef>
              <c:f>Graficos!$C$21:$C$23</c:f>
              <c:numCache>
                <c:formatCode>General</c:formatCode>
                <c:ptCount val="3"/>
                <c:pt idx="0">
                  <c:v>13</c:v>
                </c:pt>
                <c:pt idx="1">
                  <c:v>1</c:v>
                </c:pt>
                <c:pt idx="2">
                  <c:v>24</c:v>
                </c:pt>
              </c:numCache>
            </c:numRef>
          </c:val>
          <c:extLst>
            <c:ext xmlns:c16="http://schemas.microsoft.com/office/drawing/2014/chart" uri="{C3380CC4-5D6E-409C-BE32-E72D297353CC}">
              <c16:uniqueId val="{00000000-9346-469B-8979-E39B1BB190DE}"/>
            </c:ext>
          </c:extLst>
        </c:ser>
        <c:dLbls>
          <c:dLblPos val="ctr"/>
          <c:showLegendKey val="0"/>
          <c:showVal val="0"/>
          <c:showCatName val="0"/>
          <c:showSerName val="0"/>
          <c:showPercent val="1"/>
          <c:showBubbleSize val="0"/>
          <c:showLeaderLines val="1"/>
        </c:dLbls>
        <c:firstSliceAng val="174"/>
      </c:pieChart>
      <c:spPr>
        <a:noFill/>
        <a:ln>
          <a:noFill/>
        </a:ln>
        <a:effectLst/>
      </c:spPr>
    </c:plotArea>
    <c:legend>
      <c:legendPos val="b"/>
      <c:layout>
        <c:manualLayout>
          <c:xMode val="edge"/>
          <c:yMode val="edge"/>
          <c:x val="0.69023791974549897"/>
          <c:y val="0.25983741615631373"/>
          <c:w val="0.29919031293310971"/>
          <c:h val="0.4484959171770195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'Data base chart'!$B$1</c:f>
              <c:strCache>
                <c:ptCount val="1"/>
                <c:pt idx="0">
                  <c:v>Qty paper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base chart'!$A$2:$A$9</c:f>
              <c:strCache>
                <c:ptCount val="8"/>
                <c:pt idx="0">
                  <c:v>ACM</c:v>
                </c:pt>
                <c:pt idx="1">
                  <c:v>IEEE</c:v>
                </c:pt>
                <c:pt idx="2">
                  <c:v>Science Direct </c:v>
                </c:pt>
                <c:pt idx="3">
                  <c:v>Scopous</c:v>
                </c:pt>
                <c:pt idx="4">
                  <c:v>Engineering Village</c:v>
                </c:pt>
                <c:pt idx="5">
                  <c:v>Science Direct</c:v>
                </c:pt>
                <c:pt idx="6">
                  <c:v>Springer</c:v>
                </c:pt>
                <c:pt idx="7">
                  <c:v>Web of Science</c:v>
                </c:pt>
              </c:strCache>
            </c:strRef>
          </c:cat>
          <c:val>
            <c:numRef>
              <c:f>'Data base chart'!$B$2:$B$9</c:f>
              <c:numCache>
                <c:formatCode>General</c:formatCode>
                <c:ptCount val="8"/>
                <c:pt idx="0">
                  <c:v>0</c:v>
                </c:pt>
                <c:pt idx="1">
                  <c:v>0</c:v>
                </c:pt>
                <c:pt idx="2">
                  <c:v>0</c:v>
                </c:pt>
                <c:pt idx="3">
                  <c:v>0</c:v>
                </c:pt>
                <c:pt idx="4">
                  <c:v>2</c:v>
                </c:pt>
                <c:pt idx="5">
                  <c:v>2</c:v>
                </c:pt>
                <c:pt idx="6">
                  <c:v>2</c:v>
                </c:pt>
                <c:pt idx="7">
                  <c:v>4</c:v>
                </c:pt>
              </c:numCache>
            </c:numRef>
          </c:val>
          <c:extLst>
            <c:ext xmlns:c16="http://schemas.microsoft.com/office/drawing/2014/chart" uri="{C3380CC4-5D6E-409C-BE32-E72D297353CC}">
              <c16:uniqueId val="{00000000-5168-4276-9F6E-2A9E932B0A20}"/>
            </c:ext>
          </c:extLst>
        </c:ser>
        <c:dLbls>
          <c:dLblPos val="outEnd"/>
          <c:showLegendKey val="0"/>
          <c:showVal val="1"/>
          <c:showCatName val="0"/>
          <c:showSerName val="0"/>
          <c:showPercent val="0"/>
          <c:showBubbleSize val="0"/>
        </c:dLbls>
        <c:gapWidth val="219"/>
        <c:overlap val="-27"/>
        <c:axId val="225950335"/>
        <c:axId val="1980857791"/>
      </c:barChart>
      <c:catAx>
        <c:axId val="22595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80857791"/>
        <c:crosses val="autoZero"/>
        <c:auto val="1"/>
        <c:lblAlgn val="ctr"/>
        <c:lblOffset val="100"/>
        <c:noMultiLvlLbl val="0"/>
      </c:catAx>
      <c:valAx>
        <c:axId val="198085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25950335"/>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'Year chart'!$A$2:$A$6</c:f>
              <c:numCache>
                <c:formatCode>General</c:formatCode>
                <c:ptCount val="5"/>
                <c:pt idx="0">
                  <c:v>2013</c:v>
                </c:pt>
                <c:pt idx="1">
                  <c:v>2016</c:v>
                </c:pt>
                <c:pt idx="2">
                  <c:v>2017</c:v>
                </c:pt>
                <c:pt idx="3">
                  <c:v>2018</c:v>
                </c:pt>
                <c:pt idx="4">
                  <c:v>2019</c:v>
                </c:pt>
              </c:numCache>
            </c:numRef>
          </c:cat>
          <c:val>
            <c:numRef>
              <c:f>'Year chart'!$B$2:$B$6</c:f>
              <c:numCache>
                <c:formatCode>General</c:formatCode>
                <c:ptCount val="5"/>
                <c:pt idx="0">
                  <c:v>2</c:v>
                </c:pt>
                <c:pt idx="1">
                  <c:v>1</c:v>
                </c:pt>
                <c:pt idx="2">
                  <c:v>1</c:v>
                </c:pt>
                <c:pt idx="3">
                  <c:v>3</c:v>
                </c:pt>
                <c:pt idx="4">
                  <c:v>3</c:v>
                </c:pt>
              </c:numCache>
            </c:numRef>
          </c:val>
          <c:extLst>
            <c:ext xmlns:c16="http://schemas.microsoft.com/office/drawing/2014/chart" uri="{C3380CC4-5D6E-409C-BE32-E72D297353CC}">
              <c16:uniqueId val="{00000000-A241-4AEF-9B45-F591A636CE82}"/>
            </c:ext>
          </c:extLst>
        </c:ser>
        <c:dLbls>
          <c:dLblPos val="outEnd"/>
          <c:showLegendKey val="0"/>
          <c:showVal val="1"/>
          <c:showCatName val="0"/>
          <c:showSerName val="0"/>
          <c:showPercent val="0"/>
          <c:showBubbleSize val="0"/>
        </c:dLbls>
        <c:gapWidth val="219"/>
        <c:overlap val="-27"/>
        <c:axId val="1425169407"/>
        <c:axId val="1470755407"/>
      </c:barChart>
      <c:catAx>
        <c:axId val="142516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70755407"/>
        <c:crosses val="autoZero"/>
        <c:auto val="1"/>
        <c:lblAlgn val="ctr"/>
        <c:lblOffset val="100"/>
        <c:noMultiLvlLbl val="0"/>
      </c:catAx>
      <c:valAx>
        <c:axId val="1470755407"/>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425169407"/>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'Ref chart'!$A$1:$A$10</c:f>
              <c:strCache>
                <c:ptCount val="10"/>
                <c:pt idx="0">
                  <c:v>Pinggera et al., 2012</c:v>
                </c:pt>
                <c:pt idx="1">
                  <c:v>Petrusel and Mendling, 2013 </c:v>
                </c:pt>
                <c:pt idx="2">
                  <c:v> Petrusel et al., 2017</c:v>
                </c:pt>
                <c:pt idx="3">
                  <c:v>Petrusel et al. 2016</c:v>
                </c:pt>
                <c:pt idx="4">
                  <c:v>Zimoch et al. 2018</c:v>
                </c:pt>
                <c:pt idx="5">
                  <c:v>Burattin et al. 2019</c:v>
                </c:pt>
                <c:pt idx="6">
                  <c:v>Chen et al. 2018</c:v>
                </c:pt>
                <c:pt idx="7">
                  <c:v>Tallon et al., 2019</c:v>
                </c:pt>
                <c:pt idx="8">
                  <c:v>Vermeulen, 2018</c:v>
                </c:pt>
                <c:pt idx="9">
                  <c:v>Bera et al. 2019</c:v>
                </c:pt>
              </c:strCache>
            </c:strRef>
          </c:cat>
          <c:val>
            <c:numRef>
              <c:f>'Ref chart'!$B$1:$B$10</c:f>
              <c:numCache>
                <c:formatCode>General</c:formatCode>
                <c:ptCount val="10"/>
                <c:pt idx="0">
                  <c:v>36</c:v>
                </c:pt>
                <c:pt idx="1">
                  <c:v>28</c:v>
                </c:pt>
                <c:pt idx="2">
                  <c:v>27</c:v>
                </c:pt>
                <c:pt idx="3">
                  <c:v>19</c:v>
                </c:pt>
                <c:pt idx="4">
                  <c:v>5</c:v>
                </c:pt>
                <c:pt idx="5">
                  <c:v>4</c:v>
                </c:pt>
                <c:pt idx="6">
                  <c:v>3</c:v>
                </c:pt>
                <c:pt idx="7">
                  <c:v>1</c:v>
                </c:pt>
                <c:pt idx="8">
                  <c:v>1</c:v>
                </c:pt>
                <c:pt idx="9">
                  <c:v>1</c:v>
                </c:pt>
              </c:numCache>
            </c:numRef>
          </c:val>
          <c:extLst>
            <c:ext xmlns:c16="http://schemas.microsoft.com/office/drawing/2014/chart" uri="{C3380CC4-5D6E-409C-BE32-E72D297353CC}">
              <c16:uniqueId val="{00000000-844E-46FD-BBEB-1B815BF01F50}"/>
            </c:ext>
          </c:extLst>
        </c:ser>
        <c:dLbls>
          <c:dLblPos val="outEnd"/>
          <c:showLegendKey val="0"/>
          <c:showVal val="1"/>
          <c:showCatName val="0"/>
          <c:showSerName val="0"/>
          <c:showPercent val="0"/>
          <c:showBubbleSize val="0"/>
        </c:dLbls>
        <c:gapWidth val="182"/>
        <c:axId val="719791407"/>
        <c:axId val="723297983"/>
      </c:barChart>
      <c:catAx>
        <c:axId val="719791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23297983"/>
        <c:crosses val="autoZero"/>
        <c:auto val="1"/>
        <c:lblAlgn val="ctr"/>
        <c:lblOffset val="100"/>
        <c:noMultiLvlLbl val="0"/>
      </c:catAx>
      <c:valAx>
        <c:axId val="72329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197914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128586</xdr:colOff>
      <xdr:row>0</xdr:row>
      <xdr:rowOff>33337</xdr:rowOff>
    </xdr:from>
    <xdr:to>
      <xdr:col>16</xdr:col>
      <xdr:colOff>304800</xdr:colOff>
      <xdr:row>17</xdr:row>
      <xdr:rowOff>104775</xdr:rowOff>
    </xdr:to>
    <xdr:graphicFrame macro="">
      <xdr:nvGraphicFramePr>
        <xdr:cNvPr id="3" name="Gráfico 2">
          <a:extLst>
            <a:ext uri="{FF2B5EF4-FFF2-40B4-BE49-F238E27FC236}">
              <a16:creationId xmlns:a16="http://schemas.microsoft.com/office/drawing/2014/main" id="{0A787642-9FBF-48D3-B026-0BCC4AEEF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17</xdr:row>
      <xdr:rowOff>185737</xdr:rowOff>
    </xdr:from>
    <xdr:to>
      <xdr:col>10</xdr:col>
      <xdr:colOff>171450</xdr:colOff>
      <xdr:row>32</xdr:row>
      <xdr:rowOff>71437</xdr:rowOff>
    </xdr:to>
    <xdr:graphicFrame macro="">
      <xdr:nvGraphicFramePr>
        <xdr:cNvPr id="4" name="Gráfico 3">
          <a:extLst>
            <a:ext uri="{FF2B5EF4-FFF2-40B4-BE49-F238E27FC236}">
              <a16:creationId xmlns:a16="http://schemas.microsoft.com/office/drawing/2014/main" id="{C95C6A72-FBAA-4503-8BD5-BEB27B7B8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179510</xdr:colOff>
      <xdr:row>17</xdr:row>
      <xdr:rowOff>176579</xdr:rowOff>
    </xdr:from>
    <xdr:to>
      <xdr:col>16</xdr:col>
      <xdr:colOff>352425</xdr:colOff>
      <xdr:row>32</xdr:row>
      <xdr:rowOff>62279</xdr:rowOff>
    </xdr:to>
    <xdr:graphicFrame macro="">
      <xdr:nvGraphicFramePr>
        <xdr:cNvPr id="5" name="Gráfico 4">
          <a:extLst>
            <a:ext uri="{FF2B5EF4-FFF2-40B4-BE49-F238E27FC236}">
              <a16:creationId xmlns:a16="http://schemas.microsoft.com/office/drawing/2014/main" id="{452ED1A3-0BBF-4BB0-AD19-9A487F39A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66675</xdr:colOff>
      <xdr:row>6</xdr:row>
      <xdr:rowOff>71437</xdr:rowOff>
    </xdr:from>
    <xdr:to>
      <xdr:col>13</xdr:col>
      <xdr:colOff>371475</xdr:colOff>
      <xdr:row>20</xdr:row>
      <xdr:rowOff>147637</xdr:rowOff>
    </xdr:to>
    <xdr:graphicFrame macro="">
      <xdr:nvGraphicFramePr>
        <xdr:cNvPr id="2" name="Gráfico 1">
          <a:extLst>
            <a:ext uri="{FF2B5EF4-FFF2-40B4-BE49-F238E27FC236}">
              <a16:creationId xmlns:a16="http://schemas.microsoft.com/office/drawing/2014/main" id="{BDC24E84-BFCA-4981-9E29-2D3BFBC43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76200</xdr:colOff>
      <xdr:row>7</xdr:row>
      <xdr:rowOff>71437</xdr:rowOff>
    </xdr:from>
    <xdr:to>
      <xdr:col>14</xdr:col>
      <xdr:colOff>381000</xdr:colOff>
      <xdr:row>21</xdr:row>
      <xdr:rowOff>147637</xdr:rowOff>
    </xdr:to>
    <xdr:graphicFrame macro="">
      <xdr:nvGraphicFramePr>
        <xdr:cNvPr id="2" name="Gráfico 1">
          <a:extLst>
            <a:ext uri="{FF2B5EF4-FFF2-40B4-BE49-F238E27FC236}">
              <a16:creationId xmlns:a16="http://schemas.microsoft.com/office/drawing/2014/main" id="{2C945359-1938-4C23-98D6-2F4F637BB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76200</xdr:colOff>
      <xdr:row>1</xdr:row>
      <xdr:rowOff>642937</xdr:rowOff>
    </xdr:from>
    <xdr:to>
      <xdr:col>14</xdr:col>
      <xdr:colOff>381000</xdr:colOff>
      <xdr:row>7</xdr:row>
      <xdr:rowOff>147637</xdr:rowOff>
    </xdr:to>
    <xdr:graphicFrame macro="">
      <xdr:nvGraphicFramePr>
        <xdr:cNvPr id="2" name="Gráfico 1">
          <a:extLst>
            <a:ext uri="{FF2B5EF4-FFF2-40B4-BE49-F238E27FC236}">
              <a16:creationId xmlns:a16="http://schemas.microsoft.com/office/drawing/2014/main" id="{5535A642-B277-4F1C-BB03-542DD2ED6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rafael duarte" id="{2D152F35-7468-48D9-888F-73AEB2EBF04C}" userId="9a2833bfabdb0ada"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213BA1-5D3A-4635-B6C1-6561952783AF}" name="Tabela22" displayName="Tabela22" ref="A1:W24" totalsRowShown="0" headerRowDxfId="81" dataDxfId="79" headerRowBorderDxfId="80" tableBorderDxfId="78" totalsRowBorderDxfId="77">
  <autoFilter ref="A1:W24" xr:uid="{5D5F7A37-A1EC-4E6D-A141-E6053E58F6C4}"/>
  <tableColumns count="23">
    <tableColumn id="1" xr3:uid="{BBA5F4E2-6397-4C55-BD1D-1A6389E5BA8F}" name="Coluna1" dataDxfId="76"/>
    <tableColumn id="2" xr3:uid="{C84A984A-292E-4FFB-B3E3-CE7F41BAF82D}" name="Coluna2" dataDxfId="75"/>
    <tableColumn id="7" xr3:uid="{3B659977-78DE-4830-93D6-EBD74A298667}" name="Coluna3" dataDxfId="74"/>
    <tableColumn id="3" xr3:uid="{C2CA4209-3CAC-4F49-880D-51E19CDCB21B}" name="Ref" dataDxfId="73"/>
    <tableColumn id="4" xr3:uid="{4EDBD053-F02E-4C0B-A094-5997580E1D5A}" name="Titulo" dataDxfId="72"/>
    <tableColumn id="5" xr3:uid="{F2A725D4-671E-425D-8AF2-64AF91E507BA}" name="Autor" dataDxfId="71"/>
    <tableColumn id="6" xr3:uid="{C7853269-0470-4596-9405-B5F3DE22349A}" name="Year" dataDxfId="70"/>
    <tableColumn id="11" xr3:uid="{7B8F81A5-175B-4D2F-8CF5-64FA0E15747B}" name="GCQ1 " dataDxfId="69"/>
    <tableColumn id="12" xr3:uid="{9F4C80DB-C912-4244-AC66-4A3D420AA78C}" name="GCQ2 " dataDxfId="68"/>
    <tableColumn id="13" xr3:uid="{A2AB96F1-24DD-4ACA-BC20-B1BB8D3278AE}" name="GCQ3 " dataDxfId="67"/>
    <tableColumn id="14" xr3:uid="{28713753-9B08-4A6A-9B7D-C67E2E887E33}" name="GCQ4 " dataDxfId="66"/>
    <tableColumn id="15" xr3:uid="{DC162D6E-4880-45B1-A3C1-1CF7440CCDF7}" name="GCQ5 " dataDxfId="65"/>
    <tableColumn id="16" xr3:uid="{D3DF89E7-8596-49EB-9678-411A14C968B5}" name="GCQ6 " dataDxfId="64"/>
    <tableColumn id="17" xr3:uid="{781E8EA2-5CAF-422C-911C-6A911594AE82}" name="EQC1 " dataDxfId="63"/>
    <tableColumn id="18" xr3:uid="{74C2548E-2401-47D1-9451-BF03CCE8A2A9}" name="EQC2 " dataDxfId="62"/>
    <tableColumn id="19" xr3:uid="{5392C4DE-09FD-4DA4-AB03-9117DD0B5AF6}" name="EQC3 " dataDxfId="61"/>
    <tableColumn id="20" xr3:uid="{7B19F278-1A97-45CA-9B24-A4612D81B328}" name="EQC4 " dataDxfId="60"/>
    <tableColumn id="21" xr3:uid="{4D0EBA64-490F-4F97-83CF-A01F053CA51E}" name="QC1 score" dataDxfId="59">
      <calculatedColumnFormula>SUM(H2:M2)/6+(3*(SUM(N2:Q2)/4))</calculatedColumnFormula>
    </tableColumn>
    <tableColumn id="22" xr3:uid="{F8502EE8-4508-4999-BFBF-65F4D511F400}" name="QC1" dataDxfId="58"/>
    <tableColumn id="23" xr3:uid="{5F023DAE-8F8C-4A11-89D8-3E4E3139B5CA}" name="Qty ref" dataDxfId="57"/>
    <tableColumn id="24" xr3:uid="{487A2BB5-5519-415F-95D8-1FB19FE11C31}" name="QC3" dataDxfId="56"/>
    <tableColumn id="25" xr3:uid="{DB407BA6-A098-4816-94C0-C89F78C374CB}" name="CQ4" dataDxfId="55"/>
    <tableColumn id="26" xr3:uid="{544850F6-CA5A-404A-AF22-219C62EC9B83}" name="Status" dataDxfId="5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2C39E4-7394-4279-A245-F33A803213F3}" name="Tabela2" displayName="Tabela2" ref="A1:S25" totalsRowShown="0" headerRowDxfId="53" dataDxfId="51" headerRowBorderDxfId="52" tableBorderDxfId="50" totalsRowBorderDxfId="49">
  <autoFilter ref="A1:S25" xr:uid="{5D5F7A37-A1EC-4E6D-A141-E6053E58F6C4}"/>
  <sortState xmlns:xlrd2="http://schemas.microsoft.com/office/spreadsheetml/2017/richdata2" ref="A3:S25">
    <sortCondition ref="C1:C25"/>
  </sortState>
  <tableColumns count="19">
    <tableColumn id="1" xr3:uid="{96D68E5B-8C4E-4660-B3E0-6E7BA05DC365}" name="Coluna1" dataDxfId="48"/>
    <tableColumn id="2" xr3:uid="{CA0693F8-8E85-4033-87C2-529290136FDF}" name="Coluna2" dataDxfId="47"/>
    <tableColumn id="3" xr3:uid="{3439D1A7-7BD6-4F9D-9D8D-205A7B2A50E3}" name="Ref" dataDxfId="46"/>
    <tableColumn id="15" xr3:uid="{D8C083A3-927C-4522-B87E-3068F0FDF7C3}" name="Coluna3" dataDxfId="45"/>
    <tableColumn id="12" xr3:uid="{10E2D20A-2D94-4E40-9FA3-FE27675934BA}" name="Coluna4" dataDxfId="44"/>
    <tableColumn id="4" xr3:uid="{84EB55D2-E5DB-439D-9F29-53785739670D}" name="Title" dataDxfId="43"/>
    <tableColumn id="11" xr3:uid="{27786506-E255-4847-959B-626A32F011BD}" name="G1 " dataDxfId="42"/>
    <tableColumn id="13" xr3:uid="{E918FE2C-2E85-4518-88FB-EEC3ECA8D716}" name="G2 " dataDxfId="41"/>
    <tableColumn id="14" xr3:uid="{D1281D7D-4B41-4893-B755-499A2DECD2B8}" name="G3" dataDxfId="40"/>
    <tableColumn id="16" xr3:uid="{B2EBEED1-46D8-4BDD-AE56-58C0942DEA2F}" name="G4" dataDxfId="39"/>
    <tableColumn id="17" xr3:uid="{211E96D6-2C1E-44F0-90C5-E260C136AD0B}" name="S1 " dataDxfId="38"/>
    <tableColumn id="18" xr3:uid="{6CA9AFFC-4E07-4BF2-8F64-623D8B9DBAED}" name="S2 " dataDxfId="37"/>
    <tableColumn id="19" xr3:uid="{63184CCC-D4BB-4A6A-A66E-1F599AF43A3A}" name="S3 " dataDxfId="36"/>
    <tableColumn id="20" xr3:uid="{1F9FDA2D-3DDB-4A60-9413-AC1D127A7792}" name="S4 " dataDxfId="35"/>
    <tableColumn id="21" xr3:uid="{381EEA7C-5FD9-4931-9F1C-21630402EFA1}" name="Quality_x000a_Score" dataDxfId="34">
      <calculatedColumnFormula>SUM(G2:J2)/6+(3*(SUM(K2:N2)/4))</calculatedColumnFormula>
    </tableColumn>
    <tableColumn id="22" xr3:uid="{FFF7B704-28A2-4AFA-B0A5-097FC111D3B4}" name="QA1" dataDxfId="33">
      <calculatedColumnFormula>IF(O2 &gt;= 2.5, "High", IF(O2 &lt; 1.5,"Lower","Medium"))</calculatedColumnFormula>
    </tableColumn>
    <tableColumn id="10" xr3:uid="{8D92BA8F-D245-4831-9958-16E526CFA333}" name="Jornal/Conference _x000a_name" dataDxfId="32"/>
    <tableColumn id="5" xr3:uid="{CA6FCD66-5F00-4FD8-8B33-058ED8637B1D}" name="RIS" dataDxfId="31"/>
    <tableColumn id="27" xr3:uid="{45698677-E330-423B-8F63-15B575645222}" name="Type" dataDxfId="3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FD92A1-BCC6-425A-A1A7-D3A26FAA0487}" name="Tabela24" displayName="Tabela24" ref="A1:AA25" totalsRowShown="0" headerRowDxfId="29" dataDxfId="27" headerRowBorderDxfId="28" tableBorderDxfId="26" totalsRowBorderDxfId="25">
  <autoFilter ref="A1:AA25" xr:uid="{939159EE-5F3F-427F-8DA0-A6DA77DC4513}">
    <filterColumn colId="24">
      <filters>
        <filter val="included"/>
      </filters>
    </filterColumn>
  </autoFilter>
  <sortState xmlns:xlrd2="http://schemas.microsoft.com/office/spreadsheetml/2017/richdata2" ref="A3:AA24">
    <sortCondition descending="1" ref="U1:U25"/>
  </sortState>
  <tableColumns count="27">
    <tableColumn id="1" xr3:uid="{57CBB3F7-1D2F-4F40-B73C-4B10574F77C0}" name="Coluna1" dataDxfId="24"/>
    <tableColumn id="2" xr3:uid="{35E219ED-EEC1-4685-8816-524651D1A9E5}" name="Coluna2" dataDxfId="23"/>
    <tableColumn id="3" xr3:uid="{5E58A704-FCB4-4DE3-9A2A-6F204002623E}" name="Ref" dataDxfId="22"/>
    <tableColumn id="15" xr3:uid="{B5C46E98-D2F4-4D27-B80F-F0C3F950F0A2}" name="Paper" dataDxfId="21"/>
    <tableColumn id="7" xr3:uid="{C20BADD8-73FB-49EF-8F1D-E13C2CD16101}" name="Database" dataDxfId="20"/>
    <tableColumn id="12" xr3:uid="{4E439643-1F13-4BC9-88EC-687E3B97A244}" name="Coluna4" dataDxfId="19"/>
    <tableColumn id="4" xr3:uid="{0355D2CC-927A-4200-A1C4-9C09739EFE7A}" name="Title" dataDxfId="18"/>
    <tableColumn id="11" xr3:uid="{41A76C7E-2BA7-48F9-AADD-63208D554D6A}" name="G1 " dataDxfId="17"/>
    <tableColumn id="13" xr3:uid="{9929D693-C89F-46F5-85DF-8A4EB87B6003}" name="G2 " dataDxfId="16"/>
    <tableColumn id="14" xr3:uid="{450453A1-5CD0-4D5F-BFA0-7B70F4398E39}" name="G3" dataDxfId="15"/>
    <tableColumn id="16" xr3:uid="{E374F0C4-8B3B-45C2-86B5-B0B51781F3B2}" name="G4" dataDxfId="14"/>
    <tableColumn id="17" xr3:uid="{ABA3EE0B-7773-4864-B981-C4BBBE3C79DF}" name="S1 " dataDxfId="13"/>
    <tableColumn id="18" xr3:uid="{A732FEA3-A1E2-403B-BB45-C6C94DE75FFD}" name="S2 " dataDxfId="12"/>
    <tableColumn id="19" xr3:uid="{54144E2E-F96B-4B82-9810-AB2EFE3C3A08}" name="S3 " dataDxfId="11"/>
    <tableColumn id="20" xr3:uid="{4B99F302-4293-46E4-861A-55C375FB17EE}" name="S4 " dataDxfId="10"/>
    <tableColumn id="21" xr3:uid="{D920AC5B-0B73-42AD-B8CC-03DE19D61149}" name="Quality_x000a_Score" dataDxfId="9">
      <calculatedColumnFormula>SUM(H2:K2)/6+(3*(SUM(L2:O2)/4))</calculatedColumnFormula>
    </tableColumn>
    <tableColumn id="22" xr3:uid="{5D3DAED7-2BAE-41AC-81A3-B35E01678DD2}" name="QA1" dataDxfId="8">
      <calculatedColumnFormula>IF(P2 &gt;= 2.5, "High", IF(P2 &lt; 1.5,"Lower","Medium"))</calculatedColumnFormula>
    </tableColumn>
    <tableColumn id="10" xr3:uid="{CE8A4AB2-CD72-4BC9-9DB8-9A0BCCBE0CB2}" name="Jornal/Conference _x000a_name" dataDxfId="7"/>
    <tableColumn id="9" xr3:uid="{66334088-9CB0-4429-BE11-FB4F2EC3558F}" name="Ranking of _x000a_the publications"/>
    <tableColumn id="8" xr3:uid="{70E2F7F8-9B67-489E-83DC-1E9A690843ED}" name="QA2"/>
    <tableColumn id="23" xr3:uid="{2D9CFDF6-F3AA-4059-8738-79B53532E5E3}" name="Qty _x000a_citations " dataDxfId="6"/>
    <tableColumn id="24" xr3:uid="{36773C6C-B544-49C9-9A58-624A4146DEB5}" name="QC3" dataDxfId="5"/>
    <tableColumn id="6" xr3:uid="{694E4351-8A8E-41E2-BFC1-02AF1CD611C4}" name="Year" dataDxfId="4"/>
    <tableColumn id="25" xr3:uid="{5CE62B18-6123-4059-B0D9-7D6EB219C683}" name="CQ4" dataDxfId="3"/>
    <tableColumn id="26" xr3:uid="{97E0EC05-BAC0-437C-B0B4-2A846E01770B}" name="Status" dataDxfId="2"/>
    <tableColumn id="5" xr3:uid="{CC0B60FD-A50F-4BA8-9E9C-1CC92F9C47FA}" name="X" dataDxfId="1"/>
    <tableColumn id="27" xr3:uid="{CD1BFED5-C734-499B-9F73-03232488FE88}" name="Type" dataDxfId="0"/>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B1" dT="2020-04-15T12:46:19.16" personId="{2D152F35-7468-48D9-888F-73AEB2EBF04C}" id="{B19F58C7-CFB8-43F6-B777-C1CB8AAA46E9}">
    <text>4.1	RQ1- How is eye-tracking technology applied in understanding business process models?</text>
  </threadedComment>
  <threadedComment ref="AC1" dT="2020-04-15T12:49:41.98" personId="{2D152F35-7468-48D9-888F-73AEB2EBF04C}" id="{B42F4179-AD46-4DCC-9D53-188DCF979534}">
    <text>4.2	RQ2	- What metrics are used to measure the visual comprehension of eye-tracking business process models?</text>
  </threadedComment>
  <threadedComment ref="AJ1" dT="2020-04-15T13:12:48.54" personId="{2D152F35-7468-48D9-888F-73AEB2EBF04C}" id="{0A727150-3224-46BB-AAC4-B2AB02BD6008}">
    <text>4.3	RQ3	 - What business process model notations are evaluated in the studies?</text>
  </threadedComment>
  <threadedComment ref="AK1" dT="2020-04-15T13:14:03.93" personId="{2D152F35-7468-48D9-888F-73AEB2EBF04C}" id="{1DEBD325-9AC6-4435-8B24-9C3A55894368}">
    <text>When and where have the studies been published?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109/EDOC.2014.32"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C57A7-F30E-4084-95F4-0A763404509C}">
  <dimension ref="A1:C26"/>
  <sheetViews>
    <sheetView topLeftCell="A13" zoomScaleNormal="100" workbookViewId="0">
      <selection activeCell="A26" sqref="A26"/>
    </sheetView>
  </sheetViews>
  <sheetFormatPr defaultRowHeight="15" x14ac:dyDescent="0.25"/>
  <cols>
    <col min="1" max="1" width="18.42578125" bestFit="1" customWidth="1"/>
    <col min="2" max="2" width="16" style="1" bestFit="1" customWidth="1"/>
    <col min="3" max="3" width="14" bestFit="1" customWidth="1"/>
  </cols>
  <sheetData>
    <row r="1" spans="1:2" x14ac:dyDescent="0.25">
      <c r="A1" t="s">
        <v>7</v>
      </c>
      <c r="B1" s="1" t="s">
        <v>8</v>
      </c>
    </row>
    <row r="2" spans="1:2" x14ac:dyDescent="0.25">
      <c r="A2" t="s">
        <v>5</v>
      </c>
      <c r="B2" s="1">
        <v>502</v>
      </c>
    </row>
    <row r="3" spans="1:2" x14ac:dyDescent="0.25">
      <c r="A3" t="s">
        <v>4</v>
      </c>
      <c r="B3" s="1">
        <v>12</v>
      </c>
    </row>
    <row r="4" spans="1:2" x14ac:dyDescent="0.25">
      <c r="A4" t="s">
        <v>3</v>
      </c>
      <c r="B4" s="1">
        <v>713</v>
      </c>
    </row>
    <row r="5" spans="1:2" x14ac:dyDescent="0.25">
      <c r="A5" t="s">
        <v>2</v>
      </c>
      <c r="B5" s="1">
        <v>27</v>
      </c>
    </row>
    <row r="6" spans="1:2" x14ac:dyDescent="0.25">
      <c r="A6" t="s">
        <v>6</v>
      </c>
      <c r="B6" s="1">
        <v>23</v>
      </c>
    </row>
    <row r="7" spans="1:2" x14ac:dyDescent="0.25">
      <c r="A7" t="s">
        <v>1</v>
      </c>
      <c r="B7" s="1">
        <v>20</v>
      </c>
    </row>
    <row r="8" spans="1:2" x14ac:dyDescent="0.25">
      <c r="A8" t="s">
        <v>0</v>
      </c>
      <c r="B8" s="1">
        <v>180</v>
      </c>
    </row>
    <row r="20" spans="1:3" x14ac:dyDescent="0.25">
      <c r="A20" s="1" t="s">
        <v>68</v>
      </c>
      <c r="B20" s="1" t="s">
        <v>75</v>
      </c>
      <c r="C20" s="1" t="s">
        <v>76</v>
      </c>
    </row>
    <row r="21" spans="1:3" x14ac:dyDescent="0.25">
      <c r="A21" s="1" t="s">
        <v>79</v>
      </c>
      <c r="B21" s="1">
        <v>1362</v>
      </c>
      <c r="C21" s="1">
        <v>13</v>
      </c>
    </row>
    <row r="22" spans="1:3" x14ac:dyDescent="0.25">
      <c r="A22" s="1" t="s">
        <v>77</v>
      </c>
      <c r="B22" s="1">
        <v>77</v>
      </c>
      <c r="C22" s="1">
        <v>1</v>
      </c>
    </row>
    <row r="23" spans="1:3" x14ac:dyDescent="0.25">
      <c r="A23" s="1" t="s">
        <v>11</v>
      </c>
      <c r="B23" s="1">
        <v>38</v>
      </c>
      <c r="C23" s="1">
        <v>24</v>
      </c>
    </row>
    <row r="24" spans="1:3" x14ac:dyDescent="0.25">
      <c r="A24" s="1" t="s">
        <v>78</v>
      </c>
      <c r="B24" s="1">
        <f>SUM(B21:B23)</f>
        <v>1477</v>
      </c>
      <c r="C24" s="1">
        <f>SUM(C21:C23)</f>
        <v>38</v>
      </c>
    </row>
    <row r="26" spans="1:3" x14ac:dyDescent="0.25">
      <c r="A26" s="10">
        <f>24/1477</f>
        <v>1.6249153689911984E-2</v>
      </c>
    </row>
  </sheetData>
  <autoFilter ref="A1:B1" xr:uid="{93388E95-7FCB-457F-A6E2-91428293DAB9}">
    <sortState xmlns:xlrd2="http://schemas.microsoft.com/office/spreadsheetml/2017/richdata2" ref="A2:B8">
      <sortCondition descending="1" ref="B1"/>
    </sortState>
  </autoFilter>
  <pageMargins left="0.511811024" right="0.511811024" top="0.78740157499999996" bottom="0.78740157499999996" header="0.31496062000000002" footer="0.3149606200000000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46A10-1D3A-4D19-8AFD-96960427D3B6}">
  <dimension ref="A1:D10"/>
  <sheetViews>
    <sheetView workbookViewId="0">
      <selection activeCell="A4" sqref="A4"/>
    </sheetView>
  </sheetViews>
  <sheetFormatPr defaultRowHeight="15" x14ac:dyDescent="0.25"/>
  <sheetData>
    <row r="1" spans="1:4" ht="45" x14ac:dyDescent="0.25">
      <c r="A1" s="117" t="s">
        <v>215</v>
      </c>
      <c r="B1" s="124">
        <v>36</v>
      </c>
      <c r="D1" s="128">
        <f>(SUM(B1:B4)/SUM(B1:B10))</f>
        <v>0.88</v>
      </c>
    </row>
    <row r="2" spans="1:4" ht="60" x14ac:dyDescent="0.25">
      <c r="A2" s="118" t="s">
        <v>214</v>
      </c>
      <c r="B2" s="29">
        <v>28</v>
      </c>
    </row>
    <row r="3" spans="1:4" ht="45" x14ac:dyDescent="0.25">
      <c r="A3" s="117" t="s">
        <v>212</v>
      </c>
      <c r="B3" s="29">
        <v>27</v>
      </c>
    </row>
    <row r="4" spans="1:4" ht="45" x14ac:dyDescent="0.25">
      <c r="A4" s="117" t="s">
        <v>302</v>
      </c>
      <c r="B4" s="100">
        <v>19</v>
      </c>
    </row>
    <row r="5" spans="1:4" ht="45" x14ac:dyDescent="0.25">
      <c r="A5" s="125" t="s">
        <v>210</v>
      </c>
      <c r="B5" s="124">
        <v>5</v>
      </c>
    </row>
    <row r="6" spans="1:4" ht="45" x14ac:dyDescent="0.25">
      <c r="A6" s="86" t="s">
        <v>208</v>
      </c>
      <c r="B6" s="68">
        <v>4</v>
      </c>
    </row>
    <row r="7" spans="1:4" ht="30" x14ac:dyDescent="0.25">
      <c r="A7" s="117" t="s">
        <v>211</v>
      </c>
      <c r="B7" s="28">
        <v>3</v>
      </c>
    </row>
    <row r="8" spans="1:4" ht="30" x14ac:dyDescent="0.25">
      <c r="A8" s="118" t="s">
        <v>260</v>
      </c>
      <c r="B8" s="100">
        <v>1</v>
      </c>
    </row>
    <row r="9" spans="1:4" ht="30" x14ac:dyDescent="0.25">
      <c r="A9" s="117" t="s">
        <v>209</v>
      </c>
      <c r="B9" s="29">
        <v>1</v>
      </c>
    </row>
    <row r="10" spans="1:4" ht="30" x14ac:dyDescent="0.25">
      <c r="A10" s="126" t="s">
        <v>206</v>
      </c>
      <c r="B10" s="127">
        <v>1</v>
      </c>
    </row>
  </sheetData>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FF044-9329-4A56-B71C-E707B8AB1399}">
  <dimension ref="A1:C58"/>
  <sheetViews>
    <sheetView topLeftCell="A46" zoomScale="160" zoomScaleNormal="160" workbookViewId="0">
      <selection activeCell="B26" sqref="B26"/>
    </sheetView>
  </sheetViews>
  <sheetFormatPr defaultColWidth="198.85546875" defaultRowHeight="15" x14ac:dyDescent="0.25"/>
  <cols>
    <col min="1" max="1" width="3" bestFit="1" customWidth="1"/>
    <col min="2" max="2" width="16.5703125" customWidth="1"/>
  </cols>
  <sheetData>
    <row r="1" spans="1:3" x14ac:dyDescent="0.25">
      <c r="A1">
        <v>1</v>
      </c>
      <c r="C1" s="54" t="s">
        <v>158</v>
      </c>
    </row>
    <row r="2" spans="1:3" x14ac:dyDescent="0.25">
      <c r="A2">
        <v>2</v>
      </c>
      <c r="C2" s="54" t="s">
        <v>104</v>
      </c>
    </row>
    <row r="3" spans="1:3" x14ac:dyDescent="0.25">
      <c r="A3">
        <v>3</v>
      </c>
      <c r="C3" s="54" t="s">
        <v>105</v>
      </c>
    </row>
    <row r="4" spans="1:3" x14ac:dyDescent="0.25">
      <c r="A4">
        <v>4</v>
      </c>
      <c r="C4" s="54" t="s">
        <v>106</v>
      </c>
    </row>
    <row r="5" spans="1:3" x14ac:dyDescent="0.25">
      <c r="A5">
        <v>5</v>
      </c>
      <c r="C5" s="54" t="s">
        <v>107</v>
      </c>
    </row>
    <row r="6" spans="1:3" x14ac:dyDescent="0.25">
      <c r="A6">
        <v>6</v>
      </c>
      <c r="C6" s="54" t="s">
        <v>108</v>
      </c>
    </row>
    <row r="7" spans="1:3" x14ac:dyDescent="0.25">
      <c r="A7">
        <v>7</v>
      </c>
      <c r="C7" s="54" t="s">
        <v>109</v>
      </c>
    </row>
    <row r="8" spans="1:3" x14ac:dyDescent="0.25">
      <c r="A8">
        <v>8</v>
      </c>
      <c r="C8" s="54" t="s">
        <v>110</v>
      </c>
    </row>
    <row r="9" spans="1:3" x14ac:dyDescent="0.25">
      <c r="A9">
        <v>9</v>
      </c>
      <c r="C9" s="54" t="s">
        <v>111</v>
      </c>
    </row>
    <row r="10" spans="1:3" x14ac:dyDescent="0.25">
      <c r="A10">
        <v>10</v>
      </c>
      <c r="C10" s="55" t="s">
        <v>112</v>
      </c>
    </row>
    <row r="11" spans="1:3" x14ac:dyDescent="0.25">
      <c r="A11">
        <v>11</v>
      </c>
      <c r="C11" s="55" t="s">
        <v>113</v>
      </c>
    </row>
    <row r="12" spans="1:3" x14ac:dyDescent="0.25">
      <c r="A12">
        <v>12</v>
      </c>
      <c r="C12" s="55" t="s">
        <v>114</v>
      </c>
    </row>
    <row r="13" spans="1:3" x14ac:dyDescent="0.25">
      <c r="A13">
        <v>13</v>
      </c>
      <c r="C13" s="55" t="s">
        <v>115</v>
      </c>
    </row>
    <row r="14" spans="1:3" x14ac:dyDescent="0.25">
      <c r="A14">
        <v>14</v>
      </c>
      <c r="C14" s="55" t="s">
        <v>116</v>
      </c>
    </row>
    <row r="15" spans="1:3" x14ac:dyDescent="0.25">
      <c r="A15">
        <v>15</v>
      </c>
      <c r="C15" s="55" t="s">
        <v>117</v>
      </c>
    </row>
    <row r="16" spans="1:3" x14ac:dyDescent="0.25">
      <c r="A16">
        <v>16</v>
      </c>
      <c r="C16" s="55" t="s">
        <v>118</v>
      </c>
    </row>
    <row r="17" spans="1:3" x14ac:dyDescent="0.25">
      <c r="A17">
        <v>17</v>
      </c>
      <c r="C17" s="55" t="s">
        <v>119</v>
      </c>
    </row>
    <row r="18" spans="1:3" x14ac:dyDescent="0.25">
      <c r="A18">
        <v>18</v>
      </c>
      <c r="C18" s="55" t="s">
        <v>120</v>
      </c>
    </row>
    <row r="19" spans="1:3" x14ac:dyDescent="0.25">
      <c r="A19">
        <v>19</v>
      </c>
      <c r="C19" s="55" t="s">
        <v>121</v>
      </c>
    </row>
    <row r="20" spans="1:3" x14ac:dyDescent="0.25">
      <c r="A20">
        <v>20</v>
      </c>
      <c r="C20" s="55" t="s">
        <v>122</v>
      </c>
    </row>
    <row r="21" spans="1:3" x14ac:dyDescent="0.25">
      <c r="A21">
        <v>21</v>
      </c>
      <c r="C21" s="55" t="s">
        <v>123</v>
      </c>
    </row>
    <row r="22" spans="1:3" s="56" customFormat="1" x14ac:dyDescent="0.25">
      <c r="A22" s="59">
        <v>22</v>
      </c>
      <c r="B22" s="59"/>
      <c r="C22" s="57" t="s">
        <v>124</v>
      </c>
    </row>
    <row r="23" spans="1:3" x14ac:dyDescent="0.25">
      <c r="A23">
        <v>23</v>
      </c>
      <c r="C23" s="58" t="s">
        <v>125</v>
      </c>
    </row>
    <row r="24" spans="1:3" x14ac:dyDescent="0.25">
      <c r="C24" s="58" t="s">
        <v>159</v>
      </c>
    </row>
    <row r="25" spans="1:3" s="63" customFormat="1" x14ac:dyDescent="0.25">
      <c r="A25" s="63">
        <v>28</v>
      </c>
      <c r="C25" s="57" t="s">
        <v>130</v>
      </c>
    </row>
    <row r="26" spans="1:3" x14ac:dyDescent="0.25">
      <c r="A26">
        <v>29</v>
      </c>
      <c r="C26" s="55" t="s">
        <v>131</v>
      </c>
    </row>
    <row r="27" spans="1:3" x14ac:dyDescent="0.25">
      <c r="A27">
        <v>30</v>
      </c>
      <c r="C27" s="55" t="s">
        <v>132</v>
      </c>
    </row>
    <row r="28" spans="1:3" x14ac:dyDescent="0.25">
      <c r="A28">
        <v>31</v>
      </c>
      <c r="C28" s="55" t="s">
        <v>133</v>
      </c>
    </row>
    <row r="29" spans="1:3" ht="24" x14ac:dyDescent="0.25">
      <c r="A29">
        <v>32</v>
      </c>
      <c r="C29" s="55" t="s">
        <v>134</v>
      </c>
    </row>
    <row r="30" spans="1:3" x14ac:dyDescent="0.25">
      <c r="A30">
        <v>33</v>
      </c>
      <c r="C30" s="55" t="s">
        <v>135</v>
      </c>
    </row>
    <row r="31" spans="1:3" ht="24" x14ac:dyDescent="0.25">
      <c r="A31">
        <v>34</v>
      </c>
      <c r="C31" s="55" t="s">
        <v>136</v>
      </c>
    </row>
    <row r="32" spans="1:3" x14ac:dyDescent="0.25">
      <c r="A32">
        <v>35</v>
      </c>
      <c r="C32" s="55" t="s">
        <v>137</v>
      </c>
    </row>
    <row r="33" spans="1:3" ht="24" x14ac:dyDescent="0.25">
      <c r="A33">
        <v>36</v>
      </c>
      <c r="C33" s="55" t="s">
        <v>138</v>
      </c>
    </row>
    <row r="34" spans="1:3" x14ac:dyDescent="0.25">
      <c r="A34">
        <v>37</v>
      </c>
      <c r="C34" s="55" t="s">
        <v>139</v>
      </c>
    </row>
    <row r="35" spans="1:3" x14ac:dyDescent="0.25">
      <c r="A35">
        <v>38</v>
      </c>
      <c r="C35" s="55" t="s">
        <v>140</v>
      </c>
    </row>
    <row r="36" spans="1:3" ht="24" x14ac:dyDescent="0.25">
      <c r="A36">
        <v>39</v>
      </c>
      <c r="C36" s="55" t="s">
        <v>141</v>
      </c>
    </row>
    <row r="37" spans="1:3" ht="24" x14ac:dyDescent="0.25">
      <c r="A37">
        <v>40</v>
      </c>
      <c r="C37" s="55" t="s">
        <v>142</v>
      </c>
    </row>
    <row r="38" spans="1:3" x14ac:dyDescent="0.25">
      <c r="A38">
        <v>41</v>
      </c>
      <c r="C38" s="55" t="s">
        <v>143</v>
      </c>
    </row>
    <row r="39" spans="1:3" x14ac:dyDescent="0.25">
      <c r="A39">
        <v>42</v>
      </c>
      <c r="C39" s="55" t="s">
        <v>144</v>
      </c>
    </row>
    <row r="40" spans="1:3" x14ac:dyDescent="0.25">
      <c r="A40">
        <v>43</v>
      </c>
      <c r="C40" s="55" t="s">
        <v>145</v>
      </c>
    </row>
    <row r="41" spans="1:3" x14ac:dyDescent="0.25">
      <c r="A41">
        <v>44</v>
      </c>
      <c r="C41" s="55" t="s">
        <v>146</v>
      </c>
    </row>
    <row r="42" spans="1:3" x14ac:dyDescent="0.25">
      <c r="A42">
        <v>45</v>
      </c>
      <c r="C42" s="55" t="s">
        <v>147</v>
      </c>
    </row>
    <row r="43" spans="1:3" x14ac:dyDescent="0.25">
      <c r="A43">
        <v>46</v>
      </c>
      <c r="C43" s="55" t="s">
        <v>148</v>
      </c>
    </row>
    <row r="44" spans="1:3" s="60" customFormat="1" x14ac:dyDescent="0.25">
      <c r="A44" s="60">
        <v>47</v>
      </c>
      <c r="C44" s="61" t="s">
        <v>160</v>
      </c>
    </row>
    <row r="45" spans="1:3" x14ac:dyDescent="0.25">
      <c r="A45">
        <v>24</v>
      </c>
      <c r="C45" s="55" t="s">
        <v>126</v>
      </c>
    </row>
    <row r="46" spans="1:3" x14ac:dyDescent="0.25">
      <c r="A46">
        <v>25</v>
      </c>
      <c r="C46" s="55" t="s">
        <v>127</v>
      </c>
    </row>
    <row r="47" spans="1:3" x14ac:dyDescent="0.25">
      <c r="A47">
        <v>26</v>
      </c>
      <c r="C47" s="55" t="s">
        <v>128</v>
      </c>
    </row>
    <row r="48" spans="1:3" x14ac:dyDescent="0.25">
      <c r="A48">
        <v>27</v>
      </c>
      <c r="C48" s="55" t="s">
        <v>129</v>
      </c>
    </row>
    <row r="50" spans="1:3" x14ac:dyDescent="0.25">
      <c r="A50">
        <v>48</v>
      </c>
      <c r="C50" s="55" t="s">
        <v>149</v>
      </c>
    </row>
    <row r="51" spans="1:3" x14ac:dyDescent="0.25">
      <c r="A51">
        <v>49</v>
      </c>
      <c r="C51" s="55" t="s">
        <v>150</v>
      </c>
    </row>
    <row r="52" spans="1:3" x14ac:dyDescent="0.25">
      <c r="A52">
        <v>50</v>
      </c>
      <c r="C52" s="55" t="s">
        <v>151</v>
      </c>
    </row>
    <row r="53" spans="1:3" x14ac:dyDescent="0.25">
      <c r="A53">
        <v>51</v>
      </c>
      <c r="C53" s="55" t="s">
        <v>152</v>
      </c>
    </row>
    <row r="54" spans="1:3" x14ac:dyDescent="0.25">
      <c r="A54">
        <v>52</v>
      </c>
      <c r="C54" s="55" t="s">
        <v>153</v>
      </c>
    </row>
    <row r="55" spans="1:3" x14ac:dyDescent="0.25">
      <c r="A55">
        <v>53</v>
      </c>
      <c r="C55" s="55" t="s">
        <v>154</v>
      </c>
    </row>
    <row r="56" spans="1:3" x14ac:dyDescent="0.25">
      <c r="A56">
        <v>54</v>
      </c>
      <c r="C56" s="55" t="s">
        <v>155</v>
      </c>
    </row>
    <row r="57" spans="1:3" x14ac:dyDescent="0.25">
      <c r="A57">
        <v>55</v>
      </c>
      <c r="C57" s="55" t="s">
        <v>156</v>
      </c>
    </row>
    <row r="58" spans="1:3" x14ac:dyDescent="0.25">
      <c r="A58">
        <v>56</v>
      </c>
      <c r="C58" s="55" t="s">
        <v>157</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7306-0E24-42E2-BD5E-D2612C1484B5}">
  <sheetPr filterMode="1"/>
  <dimension ref="A1:N30"/>
  <sheetViews>
    <sheetView topLeftCell="C1" zoomScaleNormal="100" workbookViewId="0">
      <selection activeCell="C7" sqref="C7"/>
    </sheetView>
  </sheetViews>
  <sheetFormatPr defaultColWidth="46.140625" defaultRowHeight="15" x14ac:dyDescent="0.25"/>
  <cols>
    <col min="1" max="1" width="2" hidden="1" customWidth="1"/>
    <col min="2" max="2" width="6" hidden="1" customWidth="1"/>
    <col min="3" max="3" width="130.7109375" customWidth="1"/>
    <col min="4" max="4" width="63.42578125" hidden="1" customWidth="1"/>
    <col min="5" max="5" width="5" bestFit="1" customWidth="1"/>
    <col min="6" max="6" width="9.28515625" hidden="1" customWidth="1"/>
    <col min="7" max="7" width="11.7109375" hidden="1" customWidth="1"/>
    <col min="8" max="8" width="4.5703125" hidden="1" customWidth="1"/>
    <col min="9" max="9" width="3" hidden="1" customWidth="1"/>
    <col min="10" max="10" width="10.42578125" bestFit="1" customWidth="1"/>
    <col min="11" max="11" width="8.42578125" hidden="1" customWidth="1"/>
  </cols>
  <sheetData>
    <row r="1" spans="1:14" x14ac:dyDescent="0.25">
      <c r="C1" t="s">
        <v>64</v>
      </c>
      <c r="D1" t="s">
        <v>65</v>
      </c>
      <c r="E1" t="s">
        <v>66</v>
      </c>
      <c r="J1" t="s">
        <v>68</v>
      </c>
      <c r="K1" t="s">
        <v>69</v>
      </c>
    </row>
    <row r="2" spans="1:14" hidden="1" x14ac:dyDescent="0.25">
      <c r="A2" s="2">
        <v>5</v>
      </c>
      <c r="B2" s="2">
        <v>15414</v>
      </c>
      <c r="C2" s="7" t="s">
        <v>56</v>
      </c>
      <c r="D2" s="2" t="s">
        <v>57</v>
      </c>
      <c r="E2" s="2">
        <v>2019</v>
      </c>
      <c r="F2" s="3" t="s">
        <v>11</v>
      </c>
      <c r="G2" s="4" t="s">
        <v>12</v>
      </c>
      <c r="H2" s="4" t="s">
        <v>13</v>
      </c>
      <c r="I2" s="2">
        <v>0</v>
      </c>
      <c r="J2" t="s">
        <v>70</v>
      </c>
      <c r="K2" t="s">
        <v>92</v>
      </c>
      <c r="L2" s="29" t="s">
        <v>229</v>
      </c>
      <c r="N2" s="9" t="s">
        <v>73</v>
      </c>
    </row>
    <row r="3" spans="1:14" x14ac:dyDescent="0.25">
      <c r="A3" s="2">
        <v>5</v>
      </c>
      <c r="B3" s="2">
        <v>15367</v>
      </c>
      <c r="C3" s="7" t="s">
        <v>52</v>
      </c>
      <c r="D3" s="2" t="s">
        <v>53</v>
      </c>
      <c r="E3" s="2">
        <v>2019</v>
      </c>
      <c r="F3" s="3" t="s">
        <v>11</v>
      </c>
      <c r="G3" s="4" t="s">
        <v>12</v>
      </c>
      <c r="H3" s="4" t="s">
        <v>13</v>
      </c>
      <c r="I3" s="2">
        <v>14</v>
      </c>
      <c r="J3" t="s">
        <v>71</v>
      </c>
    </row>
    <row r="4" spans="1:14" s="6" customFormat="1" ht="30" x14ac:dyDescent="0.25">
      <c r="A4" s="2">
        <v>5</v>
      </c>
      <c r="B4" s="2">
        <v>15393</v>
      </c>
      <c r="C4" s="2" t="s">
        <v>54</v>
      </c>
      <c r="D4" s="2" t="s">
        <v>55</v>
      </c>
      <c r="E4" s="2">
        <v>2019</v>
      </c>
      <c r="F4" s="3" t="s">
        <v>11</v>
      </c>
      <c r="G4" s="4" t="s">
        <v>12</v>
      </c>
      <c r="H4" s="4" t="s">
        <v>13</v>
      </c>
      <c r="I4" s="2">
        <v>3</v>
      </c>
      <c r="J4" t="s">
        <v>71</v>
      </c>
      <c r="K4"/>
    </row>
    <row r="5" spans="1:14" ht="24.75" customHeight="1" x14ac:dyDescent="0.25">
      <c r="A5" s="2">
        <v>2</v>
      </c>
      <c r="B5" s="2">
        <v>14784</v>
      </c>
      <c r="C5" s="7" t="s">
        <v>43</v>
      </c>
      <c r="D5" s="2" t="s">
        <v>44</v>
      </c>
      <c r="E5" s="2">
        <v>2019</v>
      </c>
      <c r="F5" s="3" t="s">
        <v>11</v>
      </c>
      <c r="G5" s="4" t="s">
        <v>12</v>
      </c>
      <c r="H5" s="4" t="s">
        <v>13</v>
      </c>
      <c r="I5" s="2">
        <v>29</v>
      </c>
      <c r="J5" t="s">
        <v>71</v>
      </c>
    </row>
    <row r="6" spans="1:14" ht="45" x14ac:dyDescent="0.25">
      <c r="A6" s="2">
        <v>6</v>
      </c>
      <c r="B6" s="2">
        <v>15293</v>
      </c>
      <c r="C6" s="8" t="s">
        <v>60</v>
      </c>
      <c r="D6" s="8" t="s">
        <v>61</v>
      </c>
      <c r="E6" s="8">
        <v>2019</v>
      </c>
      <c r="F6" s="3" t="s">
        <v>11</v>
      </c>
      <c r="G6" s="4" t="s">
        <v>12</v>
      </c>
      <c r="H6" s="4" t="s">
        <v>13</v>
      </c>
      <c r="I6" s="2">
        <v>26</v>
      </c>
      <c r="J6" s="6" t="s">
        <v>71</v>
      </c>
      <c r="K6" t="s">
        <v>72</v>
      </c>
    </row>
    <row r="7" spans="1:14" ht="30" x14ac:dyDescent="0.25">
      <c r="A7" s="2">
        <v>3</v>
      </c>
      <c r="B7" s="2">
        <v>15247</v>
      </c>
      <c r="C7" s="2" t="s">
        <v>45</v>
      </c>
      <c r="D7" s="2" t="s">
        <v>46</v>
      </c>
      <c r="E7" s="2">
        <v>2019</v>
      </c>
      <c r="F7" s="3" t="s">
        <v>11</v>
      </c>
      <c r="G7" s="4" t="s">
        <v>12</v>
      </c>
      <c r="H7" s="4" t="s">
        <v>13</v>
      </c>
      <c r="I7" s="2">
        <v>5</v>
      </c>
      <c r="J7" t="s">
        <v>71</v>
      </c>
    </row>
    <row r="8" spans="1:14" ht="45" x14ac:dyDescent="0.25">
      <c r="A8" s="2">
        <v>3</v>
      </c>
      <c r="B8" s="2">
        <v>15252</v>
      </c>
      <c r="C8" s="7" t="s">
        <v>48</v>
      </c>
      <c r="D8" s="2" t="s">
        <v>49</v>
      </c>
      <c r="E8" s="2">
        <v>2019</v>
      </c>
      <c r="F8" s="3" t="s">
        <v>11</v>
      </c>
      <c r="G8" s="4" t="s">
        <v>12</v>
      </c>
      <c r="H8" s="4" t="s">
        <v>13</v>
      </c>
      <c r="I8" s="2">
        <v>9</v>
      </c>
      <c r="J8" t="s">
        <v>71</v>
      </c>
    </row>
    <row r="9" spans="1:14" ht="30" x14ac:dyDescent="0.25">
      <c r="A9" s="2">
        <v>6</v>
      </c>
      <c r="B9" s="2">
        <v>15294</v>
      </c>
      <c r="C9" s="2" t="s">
        <v>62</v>
      </c>
      <c r="D9" s="2" t="s">
        <v>63</v>
      </c>
      <c r="E9" s="2">
        <v>2019</v>
      </c>
      <c r="F9" s="3" t="s">
        <v>11</v>
      </c>
      <c r="G9" s="4" t="s">
        <v>12</v>
      </c>
      <c r="H9" s="4" t="s">
        <v>13</v>
      </c>
      <c r="I9" s="2">
        <v>13</v>
      </c>
      <c r="J9" t="s">
        <v>71</v>
      </c>
    </row>
    <row r="10" spans="1:14" x14ac:dyDescent="0.25">
      <c r="A10" s="2">
        <v>3</v>
      </c>
      <c r="B10" s="2">
        <v>15256</v>
      </c>
      <c r="C10" s="2" t="s">
        <v>50</v>
      </c>
      <c r="D10" s="2" t="s">
        <v>51</v>
      </c>
      <c r="E10" s="2">
        <v>2019</v>
      </c>
      <c r="F10" s="3" t="s">
        <v>11</v>
      </c>
      <c r="G10" s="4" t="s">
        <v>12</v>
      </c>
      <c r="H10" s="4" t="s">
        <v>13</v>
      </c>
      <c r="I10" s="2">
        <v>31</v>
      </c>
      <c r="J10" t="s">
        <v>71</v>
      </c>
    </row>
    <row r="11" spans="1:14" ht="24" customHeight="1" x14ac:dyDescent="0.25">
      <c r="A11" s="2">
        <v>6</v>
      </c>
      <c r="B11" s="2">
        <v>15292</v>
      </c>
      <c r="C11" s="7" t="s">
        <v>58</v>
      </c>
      <c r="D11" s="2" t="s">
        <v>59</v>
      </c>
      <c r="E11" s="2">
        <v>2019</v>
      </c>
      <c r="F11" s="3" t="s">
        <v>11</v>
      </c>
      <c r="G11" s="4" t="s">
        <v>12</v>
      </c>
      <c r="H11" s="4" t="s">
        <v>13</v>
      </c>
      <c r="I11" s="2">
        <v>11</v>
      </c>
      <c r="J11" t="s">
        <v>71</v>
      </c>
    </row>
    <row r="12" spans="1:14" x14ac:dyDescent="0.25">
      <c r="A12" s="2">
        <v>5</v>
      </c>
      <c r="B12" s="2">
        <v>15311</v>
      </c>
      <c r="C12" s="2" t="s">
        <v>39</v>
      </c>
      <c r="D12" s="2" t="s">
        <v>40</v>
      </c>
      <c r="E12" s="2">
        <v>2018</v>
      </c>
      <c r="F12" s="3" t="s">
        <v>11</v>
      </c>
      <c r="G12" s="4" t="s">
        <v>12</v>
      </c>
      <c r="H12" s="4" t="s">
        <v>13</v>
      </c>
      <c r="I12" s="2">
        <v>17</v>
      </c>
      <c r="J12" t="s">
        <v>71</v>
      </c>
    </row>
    <row r="13" spans="1:14" ht="33.75" customHeight="1" x14ac:dyDescent="0.25">
      <c r="A13" s="2">
        <v>3</v>
      </c>
      <c r="B13" s="2">
        <v>15255</v>
      </c>
      <c r="C13" s="2" t="s">
        <v>37</v>
      </c>
      <c r="D13" s="2" t="s">
        <v>38</v>
      </c>
      <c r="E13" s="2">
        <v>2018</v>
      </c>
      <c r="F13" s="3" t="s">
        <v>11</v>
      </c>
      <c r="G13" s="4" t="s">
        <v>12</v>
      </c>
      <c r="H13" s="4" t="s">
        <v>13</v>
      </c>
      <c r="I13" s="2">
        <v>31</v>
      </c>
      <c r="J13" t="s">
        <v>71</v>
      </c>
    </row>
    <row r="14" spans="1:14" ht="30" x14ac:dyDescent="0.25">
      <c r="A14" s="2">
        <v>6</v>
      </c>
      <c r="B14" s="2">
        <v>15296</v>
      </c>
      <c r="C14" s="2" t="s">
        <v>41</v>
      </c>
      <c r="D14" s="2" t="s">
        <v>42</v>
      </c>
      <c r="E14" s="2">
        <v>2018</v>
      </c>
      <c r="F14" s="3" t="s">
        <v>11</v>
      </c>
      <c r="G14" s="4" t="s">
        <v>12</v>
      </c>
      <c r="H14" s="4" t="s">
        <v>13</v>
      </c>
      <c r="I14" s="2">
        <v>45</v>
      </c>
      <c r="J14" t="s">
        <v>71</v>
      </c>
    </row>
    <row r="15" spans="1:14" ht="45" x14ac:dyDescent="0.25">
      <c r="A15" s="2">
        <v>3</v>
      </c>
      <c r="B15" s="2">
        <v>15245</v>
      </c>
      <c r="C15" s="2" t="s">
        <v>35</v>
      </c>
      <c r="D15" s="2" t="s">
        <v>36</v>
      </c>
      <c r="E15" s="2">
        <v>2018</v>
      </c>
      <c r="F15" s="3" t="s">
        <v>11</v>
      </c>
      <c r="G15" s="4" t="s">
        <v>12</v>
      </c>
      <c r="H15" s="4" t="s">
        <v>13</v>
      </c>
      <c r="I15" s="2">
        <v>43</v>
      </c>
      <c r="J15" t="s">
        <v>71</v>
      </c>
    </row>
    <row r="16" spans="1:14" ht="30" x14ac:dyDescent="0.25">
      <c r="A16" s="2">
        <v>3</v>
      </c>
      <c r="B16" s="2">
        <v>15254</v>
      </c>
      <c r="C16" s="2" t="s">
        <v>29</v>
      </c>
      <c r="D16" s="2" t="s">
        <v>30</v>
      </c>
      <c r="E16" s="2">
        <v>2017</v>
      </c>
      <c r="F16" s="3" t="s">
        <v>11</v>
      </c>
      <c r="G16" s="4" t="s">
        <v>12</v>
      </c>
      <c r="H16" s="4" t="s">
        <v>13</v>
      </c>
      <c r="I16" s="2">
        <v>43</v>
      </c>
      <c r="J16" t="s">
        <v>71</v>
      </c>
    </row>
    <row r="17" spans="1:12" hidden="1" x14ac:dyDescent="0.25">
      <c r="A17" s="2">
        <v>0</v>
      </c>
      <c r="B17" s="2">
        <v>14569</v>
      </c>
      <c r="C17" s="7" t="s">
        <v>16</v>
      </c>
      <c r="D17" s="2" t="s">
        <v>17</v>
      </c>
      <c r="E17" s="2">
        <v>2014</v>
      </c>
      <c r="F17" s="3" t="s">
        <v>11</v>
      </c>
      <c r="G17" s="4" t="s">
        <v>12</v>
      </c>
      <c r="H17" s="4" t="s">
        <v>13</v>
      </c>
      <c r="I17" s="2">
        <v>10</v>
      </c>
      <c r="J17" t="s">
        <v>70</v>
      </c>
      <c r="K17" t="s">
        <v>74</v>
      </c>
      <c r="L17" t="s">
        <v>227</v>
      </c>
    </row>
    <row r="18" spans="1:12" hidden="1" x14ac:dyDescent="0.25">
      <c r="C18" t="s">
        <v>200</v>
      </c>
      <c r="E18" s="2">
        <v>2019</v>
      </c>
    </row>
    <row r="19" spans="1:12" ht="30" x14ac:dyDescent="0.25">
      <c r="A19" s="2">
        <v>3</v>
      </c>
      <c r="B19" s="2">
        <v>15249</v>
      </c>
      <c r="C19" s="2" t="s">
        <v>25</v>
      </c>
      <c r="D19" s="2" t="s">
        <v>26</v>
      </c>
      <c r="E19" s="2">
        <v>2017</v>
      </c>
      <c r="F19" s="3" t="s">
        <v>11</v>
      </c>
      <c r="G19" s="4" t="s">
        <v>12</v>
      </c>
      <c r="H19" s="4" t="s">
        <v>13</v>
      </c>
      <c r="I19" s="2">
        <v>32</v>
      </c>
      <c r="J19" t="s">
        <v>71</v>
      </c>
    </row>
    <row r="20" spans="1:12" ht="30" x14ac:dyDescent="0.25">
      <c r="A20" s="2">
        <v>3</v>
      </c>
      <c r="B20" s="2">
        <v>15253</v>
      </c>
      <c r="C20" s="2" t="s">
        <v>27</v>
      </c>
      <c r="D20" s="2" t="s">
        <v>28</v>
      </c>
      <c r="E20" s="2">
        <v>2017</v>
      </c>
      <c r="F20" s="3" t="s">
        <v>11</v>
      </c>
      <c r="G20" s="4" t="s">
        <v>12</v>
      </c>
      <c r="H20" s="4" t="s">
        <v>13</v>
      </c>
      <c r="I20" s="2">
        <v>11</v>
      </c>
      <c r="J20" t="s">
        <v>71</v>
      </c>
    </row>
    <row r="21" spans="1:12" x14ac:dyDescent="0.25">
      <c r="A21" s="2">
        <v>2</v>
      </c>
      <c r="B21" s="2">
        <v>14778</v>
      </c>
      <c r="C21" s="2" t="s">
        <v>24</v>
      </c>
      <c r="D21" s="2" t="s">
        <v>23</v>
      </c>
      <c r="E21" s="2">
        <v>2017</v>
      </c>
      <c r="F21" s="3" t="s">
        <v>11</v>
      </c>
      <c r="G21" s="4" t="s">
        <v>12</v>
      </c>
      <c r="H21" s="4" t="s">
        <v>13</v>
      </c>
      <c r="I21" s="2">
        <v>27</v>
      </c>
      <c r="J21" t="s">
        <v>71</v>
      </c>
    </row>
    <row r="22" spans="1:12" ht="30" x14ac:dyDescent="0.25">
      <c r="A22" s="2">
        <v>4</v>
      </c>
      <c r="B22" s="2">
        <v>15281</v>
      </c>
      <c r="C22" s="2" t="s">
        <v>31</v>
      </c>
      <c r="D22" s="2" t="s">
        <v>32</v>
      </c>
      <c r="E22" s="2">
        <v>2017</v>
      </c>
      <c r="F22" s="3" t="s">
        <v>11</v>
      </c>
      <c r="G22" s="4" t="s">
        <v>12</v>
      </c>
      <c r="H22" s="4" t="s">
        <v>13</v>
      </c>
      <c r="I22" s="2">
        <v>6</v>
      </c>
      <c r="J22" t="s">
        <v>71</v>
      </c>
    </row>
    <row r="23" spans="1:12" x14ac:dyDescent="0.25">
      <c r="A23" s="2">
        <v>5</v>
      </c>
      <c r="B23" s="2">
        <v>15325</v>
      </c>
      <c r="C23" s="2" t="s">
        <v>33</v>
      </c>
      <c r="D23" s="2" t="s">
        <v>34</v>
      </c>
      <c r="E23" s="2">
        <v>2017</v>
      </c>
      <c r="F23" s="3" t="s">
        <v>11</v>
      </c>
      <c r="G23" s="4" t="s">
        <v>12</v>
      </c>
      <c r="H23" s="4" t="s">
        <v>13</v>
      </c>
      <c r="I23" s="2">
        <v>28</v>
      </c>
      <c r="J23" t="s">
        <v>71</v>
      </c>
    </row>
    <row r="24" spans="1:12" x14ac:dyDescent="0.25">
      <c r="A24" s="2">
        <v>2</v>
      </c>
      <c r="B24" s="2">
        <v>14793</v>
      </c>
      <c r="C24" s="2" t="s">
        <v>22</v>
      </c>
      <c r="D24" s="2" t="s">
        <v>23</v>
      </c>
      <c r="E24" s="2">
        <v>2016</v>
      </c>
      <c r="F24" s="3" t="s">
        <v>11</v>
      </c>
      <c r="G24" s="4" t="s">
        <v>12</v>
      </c>
      <c r="H24" s="4" t="s">
        <v>13</v>
      </c>
      <c r="I24" s="2">
        <v>25</v>
      </c>
      <c r="J24" t="s">
        <v>71</v>
      </c>
    </row>
    <row r="25" spans="1:12" ht="30" x14ac:dyDescent="0.25">
      <c r="A25" s="2">
        <v>4</v>
      </c>
      <c r="B25" s="2">
        <v>15284</v>
      </c>
      <c r="C25" s="2" t="s">
        <v>20</v>
      </c>
      <c r="D25" s="2" t="s">
        <v>21</v>
      </c>
      <c r="E25" s="2">
        <v>2015</v>
      </c>
      <c r="F25" s="3" t="s">
        <v>11</v>
      </c>
      <c r="G25" s="4" t="s">
        <v>12</v>
      </c>
      <c r="H25" s="4" t="s">
        <v>13</v>
      </c>
      <c r="I25" s="2">
        <v>23</v>
      </c>
      <c r="J25" t="s">
        <v>71</v>
      </c>
    </row>
    <row r="26" spans="1:12" hidden="1" x14ac:dyDescent="0.25">
      <c r="C26" t="s">
        <v>201</v>
      </c>
      <c r="E26" s="2">
        <v>2015</v>
      </c>
      <c r="J26" s="6" t="s">
        <v>70</v>
      </c>
      <c r="K26" t="s">
        <v>202</v>
      </c>
      <c r="L26" t="s">
        <v>230</v>
      </c>
    </row>
    <row r="27" spans="1:12" ht="30" hidden="1" x14ac:dyDescent="0.25">
      <c r="A27" s="5">
        <v>3</v>
      </c>
      <c r="B27" s="5">
        <v>15248</v>
      </c>
      <c r="D27" s="5" t="s">
        <v>47</v>
      </c>
      <c r="F27" s="3" t="s">
        <v>11</v>
      </c>
      <c r="G27" s="4" t="s">
        <v>12</v>
      </c>
      <c r="H27" s="4" t="s">
        <v>13</v>
      </c>
      <c r="I27" s="2">
        <v>14</v>
      </c>
      <c r="J27" s="6"/>
      <c r="K27" s="6" t="s">
        <v>67</v>
      </c>
    </row>
    <row r="28" spans="1:12" ht="30" x14ac:dyDescent="0.25">
      <c r="A28" s="2">
        <v>2</v>
      </c>
      <c r="B28" s="2">
        <v>14768</v>
      </c>
      <c r="C28" s="2" t="s">
        <v>18</v>
      </c>
      <c r="D28" s="2" t="s">
        <v>19</v>
      </c>
      <c r="E28" s="2">
        <v>2014</v>
      </c>
      <c r="F28" s="3" t="s">
        <v>11</v>
      </c>
      <c r="G28" s="4" t="s">
        <v>12</v>
      </c>
      <c r="H28" s="4" t="s">
        <v>13</v>
      </c>
      <c r="I28" s="2">
        <v>0</v>
      </c>
      <c r="J28" t="s">
        <v>71</v>
      </c>
    </row>
    <row r="29" spans="1:12" x14ac:dyDescent="0.25">
      <c r="A29" s="2">
        <v>3</v>
      </c>
      <c r="B29" s="2">
        <v>15250</v>
      </c>
      <c r="C29" s="2" t="s">
        <v>9</v>
      </c>
      <c r="D29" s="2" t="s">
        <v>10</v>
      </c>
      <c r="E29" s="2">
        <v>2013</v>
      </c>
      <c r="F29" s="3" t="s">
        <v>11</v>
      </c>
      <c r="G29" s="4" t="s">
        <v>12</v>
      </c>
      <c r="H29" s="4" t="s">
        <v>13</v>
      </c>
      <c r="I29" s="2">
        <v>14</v>
      </c>
      <c r="J29" t="s">
        <v>71</v>
      </c>
    </row>
    <row r="30" spans="1:12" ht="30" x14ac:dyDescent="0.25">
      <c r="A30" s="2">
        <v>5</v>
      </c>
      <c r="B30" s="2">
        <v>15318</v>
      </c>
      <c r="C30" s="2" t="s">
        <v>14</v>
      </c>
      <c r="D30" s="2" t="s">
        <v>15</v>
      </c>
      <c r="E30" s="2">
        <v>2013</v>
      </c>
      <c r="F30" s="3" t="s">
        <v>11</v>
      </c>
      <c r="G30" s="4" t="s">
        <v>12</v>
      </c>
      <c r="H30" s="4" t="s">
        <v>13</v>
      </c>
      <c r="I30" s="2">
        <v>23</v>
      </c>
      <c r="J30" t="s">
        <v>71</v>
      </c>
    </row>
  </sheetData>
  <autoFilter ref="A1:K30" xr:uid="{6BB2C00C-5DB1-476C-9811-82120F77000F}">
    <filterColumn colId="9">
      <filters>
        <filter val="ACEITO"/>
      </filters>
    </filterColumn>
    <sortState xmlns:xlrd2="http://schemas.microsoft.com/office/spreadsheetml/2017/richdata2" ref="A3:K30">
      <sortCondition descending="1" ref="E1:E30"/>
    </sortState>
  </autoFilter>
  <hyperlinks>
    <hyperlink ref="N2" r:id="rId1" display="https://doi.org/10.1109/EDOC.2014.32" xr:uid="{D40DBCF1-E901-43C2-9AEA-8161A3D6EBDB}"/>
  </hyperlinks>
  <pageMargins left="0.511811024" right="0.511811024" top="0.78740157499999996" bottom="0.78740157499999996" header="0.31496062000000002" footer="0.31496062000000002"/>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2088A-01C9-4848-9650-E39A04E13DF4}">
  <dimension ref="A1:W25"/>
  <sheetViews>
    <sheetView topLeftCell="N1" zoomScale="130" zoomScaleNormal="130" workbookViewId="0">
      <selection activeCell="D3" sqref="D3"/>
    </sheetView>
  </sheetViews>
  <sheetFormatPr defaultColWidth="46.140625" defaultRowHeight="15" x14ac:dyDescent="0.25"/>
  <cols>
    <col min="1" max="1" width="2" style="13" hidden="1" customWidth="1"/>
    <col min="2" max="2" width="6" style="13" hidden="1" customWidth="1"/>
    <col min="3" max="3" width="6" style="13" customWidth="1"/>
    <col min="4" max="4" width="6.140625" style="14" customWidth="1"/>
    <col min="5" max="5" width="24" style="36" customWidth="1"/>
    <col min="6" max="6" width="21" style="32" bestFit="1" customWidth="1"/>
    <col min="7" max="7" width="7" style="14" customWidth="1"/>
    <col min="8" max="8" width="14.5703125" style="14" bestFit="1" customWidth="1"/>
    <col min="9" max="13" width="15" style="14" bestFit="1" customWidth="1"/>
    <col min="14" max="14" width="14.42578125" style="14" bestFit="1" customWidth="1"/>
    <col min="15" max="17" width="14.85546875" style="14" bestFit="1" customWidth="1"/>
    <col min="18" max="18" width="18.85546875" style="14" bestFit="1" customWidth="1"/>
    <col min="19" max="19" width="12.42578125" style="16" bestFit="1" customWidth="1"/>
    <col min="20" max="20" width="10.85546875" style="16" customWidth="1"/>
    <col min="21" max="21" width="12.85546875" style="16" bestFit="1" customWidth="1"/>
    <col min="22" max="22" width="9.28515625" style="16" bestFit="1" customWidth="1"/>
    <col min="23" max="23" width="11" style="14" bestFit="1" customWidth="1"/>
    <col min="24" max="16384" width="46.140625" style="13"/>
  </cols>
  <sheetData>
    <row r="1" spans="1:23" x14ac:dyDescent="0.25">
      <c r="A1" s="18" t="s">
        <v>100</v>
      </c>
      <c r="B1" s="19" t="s">
        <v>101</v>
      </c>
      <c r="C1" s="19" t="s">
        <v>103</v>
      </c>
      <c r="D1" s="20" t="s">
        <v>93</v>
      </c>
      <c r="E1" s="33" t="s">
        <v>64</v>
      </c>
      <c r="F1" s="30" t="s">
        <v>65</v>
      </c>
      <c r="G1" s="20" t="s">
        <v>97</v>
      </c>
      <c r="H1" s="21" t="s">
        <v>80</v>
      </c>
      <c r="I1" s="21" t="s">
        <v>81</v>
      </c>
      <c r="J1" s="21" t="s">
        <v>82</v>
      </c>
      <c r="K1" s="21" t="s">
        <v>83</v>
      </c>
      <c r="L1" s="21" t="s">
        <v>84</v>
      </c>
      <c r="M1" s="21" t="s">
        <v>85</v>
      </c>
      <c r="N1" s="21" t="s">
        <v>86</v>
      </c>
      <c r="O1" s="21" t="s">
        <v>87</v>
      </c>
      <c r="P1" s="21" t="s">
        <v>88</v>
      </c>
      <c r="Q1" s="21" t="s">
        <v>89</v>
      </c>
      <c r="R1" s="21" t="s">
        <v>95</v>
      </c>
      <c r="S1" s="22" t="s">
        <v>94</v>
      </c>
      <c r="T1" s="22" t="s">
        <v>96</v>
      </c>
      <c r="U1" s="22" t="s">
        <v>90</v>
      </c>
      <c r="V1" s="22" t="s">
        <v>91</v>
      </c>
      <c r="W1" s="24" t="s">
        <v>68</v>
      </c>
    </row>
    <row r="2" spans="1:23" ht="33.75" x14ac:dyDescent="0.25">
      <c r="A2" s="17">
        <v>3</v>
      </c>
      <c r="B2" s="11">
        <v>15252</v>
      </c>
      <c r="C2" s="12">
        <v>30</v>
      </c>
      <c r="D2" s="12"/>
      <c r="E2" s="34" t="s">
        <v>48</v>
      </c>
      <c r="F2" s="31" t="s">
        <v>49</v>
      </c>
      <c r="G2" s="12">
        <v>2019</v>
      </c>
      <c r="H2" s="15">
        <v>0.5</v>
      </c>
      <c r="I2" s="62">
        <v>1</v>
      </c>
      <c r="J2" s="15">
        <v>1</v>
      </c>
      <c r="K2" s="15">
        <v>0.5</v>
      </c>
      <c r="L2" s="62"/>
      <c r="M2" s="15">
        <v>0.5</v>
      </c>
      <c r="N2" s="15">
        <v>1</v>
      </c>
      <c r="O2" s="15">
        <v>0</v>
      </c>
      <c r="P2" s="15">
        <v>0.5</v>
      </c>
      <c r="Q2" s="15">
        <v>1</v>
      </c>
      <c r="R2" s="15">
        <f>SUM(H2:M2)/6+(3*(SUM(N2:Q2)/4))</f>
        <v>2.4583333333333335</v>
      </c>
      <c r="S2" s="14"/>
      <c r="T2" s="28">
        <v>4</v>
      </c>
      <c r="U2" s="28" t="s">
        <v>99</v>
      </c>
      <c r="V2" s="28" t="s">
        <v>98</v>
      </c>
      <c r="W2" s="23"/>
    </row>
    <row r="3" spans="1:23" ht="45" x14ac:dyDescent="0.25">
      <c r="A3" s="17">
        <v>2</v>
      </c>
      <c r="B3" s="11">
        <v>14784</v>
      </c>
      <c r="C3" s="12">
        <v>31</v>
      </c>
      <c r="D3" s="12"/>
      <c r="E3" s="35" t="s">
        <v>43</v>
      </c>
      <c r="F3" s="31" t="s">
        <v>44</v>
      </c>
      <c r="G3" s="12">
        <v>2019</v>
      </c>
      <c r="H3" s="15"/>
      <c r="I3" s="62"/>
      <c r="J3" s="15"/>
      <c r="K3" s="15"/>
      <c r="L3" s="62"/>
      <c r="M3" s="15"/>
      <c r="N3" s="15"/>
      <c r="O3" s="15"/>
      <c r="P3" s="15"/>
      <c r="Q3" s="15"/>
      <c r="R3" s="15">
        <f t="shared" ref="R3:R23" si="0">SUM(H3:M3)/6+(3*(SUM(N3:Q3)/4))</f>
        <v>0</v>
      </c>
      <c r="S3" s="23"/>
      <c r="T3" s="23">
        <v>1</v>
      </c>
      <c r="U3" s="43"/>
      <c r="V3" s="43"/>
      <c r="W3" s="23"/>
    </row>
    <row r="4" spans="1:23" ht="33.75" x14ac:dyDescent="0.25">
      <c r="A4" s="17">
        <v>3</v>
      </c>
      <c r="B4" s="11">
        <v>15256</v>
      </c>
      <c r="C4" s="12">
        <v>33</v>
      </c>
      <c r="D4" s="12">
        <v>29</v>
      </c>
      <c r="E4" s="34" t="s">
        <v>50</v>
      </c>
      <c r="F4" s="31" t="s">
        <v>51</v>
      </c>
      <c r="G4" s="12">
        <v>2019</v>
      </c>
      <c r="H4" s="15">
        <v>1</v>
      </c>
      <c r="I4" s="62">
        <v>1</v>
      </c>
      <c r="J4" s="15">
        <v>1</v>
      </c>
      <c r="K4" s="15">
        <v>1</v>
      </c>
      <c r="L4" s="62">
        <v>1</v>
      </c>
      <c r="M4" s="15">
        <v>0.5</v>
      </c>
      <c r="N4" s="15">
        <v>1</v>
      </c>
      <c r="O4" s="15">
        <v>1</v>
      </c>
      <c r="P4" s="15">
        <v>1</v>
      </c>
      <c r="Q4" s="15">
        <v>0</v>
      </c>
      <c r="R4" s="15">
        <f t="shared" si="0"/>
        <v>3.1666666666666665</v>
      </c>
      <c r="S4" s="43" t="s">
        <v>98</v>
      </c>
      <c r="T4" s="52">
        <v>1</v>
      </c>
      <c r="U4" s="43" t="s">
        <v>99</v>
      </c>
      <c r="V4" s="43" t="s">
        <v>98</v>
      </c>
      <c r="W4" s="43" t="s">
        <v>11</v>
      </c>
    </row>
    <row r="5" spans="1:23" ht="45" x14ac:dyDescent="0.25">
      <c r="A5" s="17">
        <v>6</v>
      </c>
      <c r="B5" s="11">
        <v>15292</v>
      </c>
      <c r="C5" s="12">
        <v>33</v>
      </c>
      <c r="D5" s="12"/>
      <c r="E5" s="35" t="s">
        <v>102</v>
      </c>
      <c r="F5" s="31" t="s">
        <v>59</v>
      </c>
      <c r="G5" s="12">
        <v>2019</v>
      </c>
      <c r="H5" s="15">
        <v>1</v>
      </c>
      <c r="I5" s="62">
        <v>1</v>
      </c>
      <c r="J5" s="15">
        <v>1</v>
      </c>
      <c r="K5" s="15">
        <v>1</v>
      </c>
      <c r="L5" s="62">
        <v>1</v>
      </c>
      <c r="M5" s="15">
        <v>1</v>
      </c>
      <c r="N5" s="15">
        <v>1</v>
      </c>
      <c r="O5" s="15">
        <v>1</v>
      </c>
      <c r="P5" s="15">
        <v>1</v>
      </c>
      <c r="Q5" s="15">
        <v>0</v>
      </c>
      <c r="R5" s="15">
        <f t="shared" si="0"/>
        <v>3.25</v>
      </c>
      <c r="S5" s="28" t="s">
        <v>98</v>
      </c>
      <c r="T5" s="29">
        <v>1</v>
      </c>
      <c r="U5" s="28" t="s">
        <v>99</v>
      </c>
      <c r="V5" s="28" t="s">
        <v>98</v>
      </c>
      <c r="W5" s="37" t="s">
        <v>11</v>
      </c>
    </row>
    <row r="6" spans="1:23" ht="45" x14ac:dyDescent="0.25">
      <c r="A6" s="17">
        <v>3</v>
      </c>
      <c r="B6" s="11">
        <v>15247</v>
      </c>
      <c r="C6" s="12">
        <v>34</v>
      </c>
      <c r="D6" s="12">
        <v>30</v>
      </c>
      <c r="E6" s="34" t="s">
        <v>45</v>
      </c>
      <c r="F6" s="31" t="s">
        <v>46</v>
      </c>
      <c r="G6" s="12">
        <v>2019</v>
      </c>
      <c r="H6" s="15">
        <v>1</v>
      </c>
      <c r="I6" s="62">
        <v>1</v>
      </c>
      <c r="J6" s="15">
        <v>1</v>
      </c>
      <c r="K6" s="15">
        <v>0.5</v>
      </c>
      <c r="L6" s="62">
        <v>0.5</v>
      </c>
      <c r="M6" s="15">
        <v>0.5</v>
      </c>
      <c r="N6" s="15">
        <v>1</v>
      </c>
      <c r="O6" s="15">
        <v>1</v>
      </c>
      <c r="P6" s="15">
        <v>1</v>
      </c>
      <c r="Q6" s="15">
        <v>0</v>
      </c>
      <c r="R6" s="15">
        <f t="shared" si="0"/>
        <v>3</v>
      </c>
      <c r="S6" s="38" t="s">
        <v>98</v>
      </c>
      <c r="T6" s="38">
        <v>5</v>
      </c>
      <c r="U6" s="38" t="s">
        <v>99</v>
      </c>
      <c r="V6" s="38" t="s">
        <v>98</v>
      </c>
      <c r="W6" s="38" t="s">
        <v>11</v>
      </c>
    </row>
    <row r="7" spans="1:23" ht="33.75" x14ac:dyDescent="0.25">
      <c r="A7" s="17">
        <v>5</v>
      </c>
      <c r="B7" s="11">
        <v>15393</v>
      </c>
      <c r="C7" s="12">
        <v>35</v>
      </c>
      <c r="D7" s="12">
        <v>31</v>
      </c>
      <c r="E7" s="35" t="s">
        <v>54</v>
      </c>
      <c r="F7" s="31" t="s">
        <v>55</v>
      </c>
      <c r="G7" s="12">
        <v>2019</v>
      </c>
      <c r="H7" s="15">
        <v>1</v>
      </c>
      <c r="I7" s="62">
        <v>1</v>
      </c>
      <c r="J7" s="15">
        <v>1</v>
      </c>
      <c r="K7" s="15">
        <v>0.5</v>
      </c>
      <c r="L7" s="62">
        <v>1</v>
      </c>
      <c r="M7" s="15">
        <v>1</v>
      </c>
      <c r="N7" s="15">
        <v>1</v>
      </c>
      <c r="O7" s="15">
        <v>1</v>
      </c>
      <c r="P7" s="15">
        <v>1</v>
      </c>
      <c r="Q7" s="15">
        <v>0</v>
      </c>
      <c r="R7" s="15">
        <f t="shared" si="0"/>
        <v>3.1666666666666665</v>
      </c>
      <c r="S7" s="28" t="s">
        <v>98</v>
      </c>
      <c r="T7" s="28">
        <v>2</v>
      </c>
      <c r="U7" s="28" t="s">
        <v>99</v>
      </c>
      <c r="V7" s="28" t="s">
        <v>98</v>
      </c>
      <c r="W7" s="37" t="s">
        <v>11</v>
      </c>
    </row>
    <row r="8" spans="1:23" ht="45" x14ac:dyDescent="0.25">
      <c r="A8" s="17">
        <v>3</v>
      </c>
      <c r="B8" s="11">
        <v>15245</v>
      </c>
      <c r="C8" s="12">
        <v>36</v>
      </c>
      <c r="D8" s="12">
        <v>32</v>
      </c>
      <c r="E8" s="40" t="s">
        <v>35</v>
      </c>
      <c r="F8" s="31" t="s">
        <v>36</v>
      </c>
      <c r="G8" s="12">
        <v>2018</v>
      </c>
      <c r="H8" s="15">
        <v>0.5</v>
      </c>
      <c r="I8" s="62">
        <v>0.5</v>
      </c>
      <c r="J8" s="15">
        <v>1</v>
      </c>
      <c r="K8" s="15">
        <v>1</v>
      </c>
      <c r="L8" s="62">
        <v>0.5</v>
      </c>
      <c r="M8" s="15">
        <v>0</v>
      </c>
      <c r="N8" s="15">
        <v>0</v>
      </c>
      <c r="O8" s="15">
        <v>1</v>
      </c>
      <c r="P8" s="15">
        <v>0.5</v>
      </c>
      <c r="Q8" s="15">
        <v>0</v>
      </c>
      <c r="R8" s="15">
        <f t="shared" si="0"/>
        <v>1.7083333333333335</v>
      </c>
      <c r="S8" s="28" t="s">
        <v>99</v>
      </c>
      <c r="T8" s="16">
        <v>3</v>
      </c>
      <c r="U8" s="14" t="s">
        <v>99</v>
      </c>
      <c r="V8" s="27" t="s">
        <v>98</v>
      </c>
      <c r="W8" s="28" t="s">
        <v>11</v>
      </c>
    </row>
    <row r="9" spans="1:23" ht="45" x14ac:dyDescent="0.25">
      <c r="A9" s="17">
        <v>3</v>
      </c>
      <c r="B9" s="11">
        <v>15255</v>
      </c>
      <c r="C9" s="12">
        <v>37</v>
      </c>
      <c r="D9" s="12">
        <v>33</v>
      </c>
      <c r="E9" s="35" t="s">
        <v>37</v>
      </c>
      <c r="F9" s="31" t="s">
        <v>38</v>
      </c>
      <c r="G9" s="12">
        <v>2018</v>
      </c>
      <c r="H9" s="15">
        <v>1</v>
      </c>
      <c r="I9" s="62">
        <v>1</v>
      </c>
      <c r="J9" s="15">
        <v>0.5</v>
      </c>
      <c r="K9" s="15">
        <v>0</v>
      </c>
      <c r="L9" s="62">
        <v>0</v>
      </c>
      <c r="M9" s="15">
        <v>0</v>
      </c>
      <c r="N9" s="15">
        <v>1</v>
      </c>
      <c r="O9" s="15">
        <v>0</v>
      </c>
      <c r="P9" s="15">
        <v>1</v>
      </c>
      <c r="Q9" s="15">
        <v>0</v>
      </c>
      <c r="R9" s="15">
        <f t="shared" si="0"/>
        <v>1.9166666666666667</v>
      </c>
      <c r="S9" s="28" t="s">
        <v>99</v>
      </c>
      <c r="T9" s="29">
        <v>1</v>
      </c>
      <c r="U9" s="28" t="s">
        <v>99</v>
      </c>
      <c r="V9" s="28" t="s">
        <v>98</v>
      </c>
      <c r="W9" s="37" t="s">
        <v>11</v>
      </c>
    </row>
    <row r="10" spans="1:23" ht="56.25" x14ac:dyDescent="0.25">
      <c r="A10" s="17">
        <v>6</v>
      </c>
      <c r="B10" s="11">
        <v>15296</v>
      </c>
      <c r="C10" s="39">
        <v>38</v>
      </c>
      <c r="D10" s="39">
        <v>34</v>
      </c>
      <c r="E10" s="34" t="s">
        <v>41</v>
      </c>
      <c r="F10" s="31" t="s">
        <v>42</v>
      </c>
      <c r="G10" s="12">
        <v>2018</v>
      </c>
      <c r="H10" s="15">
        <v>1</v>
      </c>
      <c r="I10" s="62">
        <v>1</v>
      </c>
      <c r="J10" s="15">
        <v>1</v>
      </c>
      <c r="K10" s="15">
        <v>1</v>
      </c>
      <c r="L10" s="62">
        <v>0.5</v>
      </c>
      <c r="M10" s="15">
        <v>0</v>
      </c>
      <c r="N10" s="15">
        <v>1</v>
      </c>
      <c r="O10" s="15">
        <v>1</v>
      </c>
      <c r="P10" s="15">
        <v>1</v>
      </c>
      <c r="Q10" s="15">
        <v>0</v>
      </c>
      <c r="R10" s="15">
        <f t="shared" si="0"/>
        <v>3</v>
      </c>
      <c r="S10" s="27" t="s">
        <v>98</v>
      </c>
      <c r="T10" s="14">
        <v>5</v>
      </c>
      <c r="U10" s="14" t="s">
        <v>99</v>
      </c>
      <c r="V10" s="27" t="s">
        <v>98</v>
      </c>
      <c r="W10" s="27" t="s">
        <v>11</v>
      </c>
    </row>
    <row r="11" spans="1:23" ht="22.5" x14ac:dyDescent="0.25">
      <c r="A11" s="17">
        <v>5</v>
      </c>
      <c r="B11" s="11">
        <v>15325</v>
      </c>
      <c r="C11" s="12">
        <v>39</v>
      </c>
      <c r="D11" s="12">
        <v>35</v>
      </c>
      <c r="E11" s="34" t="s">
        <v>33</v>
      </c>
      <c r="F11" s="31" t="s">
        <v>34</v>
      </c>
      <c r="G11" s="12">
        <v>2017</v>
      </c>
      <c r="H11" s="15"/>
      <c r="I11" s="62"/>
      <c r="J11" s="15"/>
      <c r="K11" s="15"/>
      <c r="L11" s="62"/>
      <c r="M11" s="15"/>
      <c r="N11" s="15"/>
      <c r="O11" s="15"/>
      <c r="P11" s="15"/>
      <c r="Q11" s="15"/>
      <c r="R11" s="15">
        <f t="shared" si="0"/>
        <v>0</v>
      </c>
      <c r="W11" s="23"/>
    </row>
    <row r="12" spans="1:23" ht="45" x14ac:dyDescent="0.25">
      <c r="A12" s="17">
        <v>4</v>
      </c>
      <c r="B12" s="11">
        <v>15281</v>
      </c>
      <c r="C12" s="12">
        <v>40</v>
      </c>
      <c r="D12" s="12">
        <v>36</v>
      </c>
      <c r="E12" s="34" t="s">
        <v>31</v>
      </c>
      <c r="F12" s="31" t="s">
        <v>32</v>
      </c>
      <c r="G12" s="12">
        <v>2017</v>
      </c>
      <c r="H12" s="15"/>
      <c r="I12" s="62"/>
      <c r="J12" s="15"/>
      <c r="K12" s="15"/>
      <c r="L12" s="62"/>
      <c r="M12" s="15"/>
      <c r="N12" s="15"/>
      <c r="O12" s="15"/>
      <c r="P12" s="15"/>
      <c r="Q12" s="15"/>
      <c r="R12" s="15">
        <f t="shared" si="0"/>
        <v>0</v>
      </c>
      <c r="S12" s="14"/>
      <c r="T12" s="23"/>
      <c r="U12" s="23"/>
      <c r="V12" s="14"/>
    </row>
    <row r="13" spans="1:23" ht="22.5" x14ac:dyDescent="0.25">
      <c r="A13" s="17">
        <v>2</v>
      </c>
      <c r="B13" s="11">
        <v>14778</v>
      </c>
      <c r="C13" s="12">
        <v>41</v>
      </c>
      <c r="D13" s="12">
        <v>37</v>
      </c>
      <c r="E13" s="34" t="s">
        <v>24</v>
      </c>
      <c r="F13" s="31" t="s">
        <v>23</v>
      </c>
      <c r="G13" s="12">
        <v>2017</v>
      </c>
      <c r="H13" s="15"/>
      <c r="I13" s="62"/>
      <c r="J13" s="15"/>
      <c r="K13" s="15"/>
      <c r="L13" s="62"/>
      <c r="M13" s="15"/>
      <c r="N13" s="15"/>
      <c r="O13" s="15"/>
      <c r="P13" s="15"/>
      <c r="Q13" s="15"/>
      <c r="R13" s="15">
        <f t="shared" si="0"/>
        <v>0</v>
      </c>
      <c r="U13" s="42"/>
      <c r="W13" s="23"/>
    </row>
    <row r="14" spans="1:23" ht="33.75" x14ac:dyDescent="0.25">
      <c r="A14" s="17">
        <v>3</v>
      </c>
      <c r="B14" s="11">
        <v>15253</v>
      </c>
      <c r="C14" s="12">
        <v>42</v>
      </c>
      <c r="D14" s="12">
        <v>38</v>
      </c>
      <c r="E14" s="34" t="s">
        <v>27</v>
      </c>
      <c r="F14" s="31" t="s">
        <v>28</v>
      </c>
      <c r="G14" s="12">
        <v>2017</v>
      </c>
      <c r="H14" s="15"/>
      <c r="I14" s="62"/>
      <c r="J14" s="15"/>
      <c r="K14" s="15"/>
      <c r="L14" s="62"/>
      <c r="M14" s="15"/>
      <c r="N14" s="15"/>
      <c r="O14" s="15"/>
      <c r="P14" s="15"/>
      <c r="Q14" s="15"/>
      <c r="R14" s="15">
        <f t="shared" si="0"/>
        <v>0</v>
      </c>
      <c r="S14" s="14"/>
      <c r="T14" s="23"/>
      <c r="U14" s="14"/>
      <c r="V14" s="14"/>
    </row>
    <row r="15" spans="1:23" ht="33.75" x14ac:dyDescent="0.25">
      <c r="A15" s="17">
        <v>3</v>
      </c>
      <c r="B15" s="11">
        <v>15249</v>
      </c>
      <c r="C15" s="12">
        <v>43</v>
      </c>
      <c r="D15" s="12">
        <v>39</v>
      </c>
      <c r="E15" s="34" t="s">
        <v>25</v>
      </c>
      <c r="F15" s="31" t="s">
        <v>26</v>
      </c>
      <c r="G15" s="12">
        <v>2017</v>
      </c>
      <c r="H15" s="15"/>
      <c r="I15" s="62"/>
      <c r="J15" s="15"/>
      <c r="K15" s="15"/>
      <c r="L15" s="62"/>
      <c r="M15" s="15"/>
      <c r="N15" s="15"/>
      <c r="O15" s="15"/>
      <c r="P15" s="15"/>
      <c r="Q15" s="15"/>
      <c r="R15" s="15">
        <f t="shared" si="0"/>
        <v>0</v>
      </c>
      <c r="W15" s="23"/>
    </row>
    <row r="16" spans="1:23" ht="56.25" x14ac:dyDescent="0.25">
      <c r="A16" s="17">
        <v>3</v>
      </c>
      <c r="B16" s="11">
        <v>15254</v>
      </c>
      <c r="C16" s="39">
        <v>44</v>
      </c>
      <c r="D16" s="39">
        <v>40</v>
      </c>
      <c r="E16" s="34" t="s">
        <v>29</v>
      </c>
      <c r="F16" s="31" t="s">
        <v>30</v>
      </c>
      <c r="G16" s="12">
        <v>2017</v>
      </c>
      <c r="H16" s="15">
        <v>1</v>
      </c>
      <c r="I16" s="62">
        <v>1</v>
      </c>
      <c r="J16" s="15">
        <v>1</v>
      </c>
      <c r="K16" s="15">
        <v>1</v>
      </c>
      <c r="L16" s="62">
        <v>0.5</v>
      </c>
      <c r="M16" s="15">
        <v>0.5</v>
      </c>
      <c r="N16" s="15">
        <v>1</v>
      </c>
      <c r="O16" s="15">
        <v>1</v>
      </c>
      <c r="P16" s="15">
        <v>1</v>
      </c>
      <c r="Q16" s="15">
        <v>0</v>
      </c>
      <c r="R16" s="15">
        <f t="shared" si="0"/>
        <v>3.0833333333333335</v>
      </c>
      <c r="S16" s="43" t="s">
        <v>98</v>
      </c>
      <c r="T16" s="23">
        <v>11</v>
      </c>
      <c r="U16" s="43" t="s">
        <v>98</v>
      </c>
      <c r="V16" s="43" t="s">
        <v>98</v>
      </c>
      <c r="W16" s="43" t="s">
        <v>11</v>
      </c>
    </row>
    <row r="17" spans="1:23" ht="33.75" x14ac:dyDescent="0.25">
      <c r="A17" s="17">
        <v>2</v>
      </c>
      <c r="B17" s="11">
        <v>14793</v>
      </c>
      <c r="C17" s="12">
        <v>45</v>
      </c>
      <c r="D17" s="12">
        <v>41</v>
      </c>
      <c r="E17" s="41" t="s">
        <v>22</v>
      </c>
      <c r="F17" s="31" t="s">
        <v>23</v>
      </c>
      <c r="G17" s="12">
        <v>2016</v>
      </c>
      <c r="H17" s="15"/>
      <c r="I17" s="62"/>
      <c r="J17" s="15"/>
      <c r="K17" s="15"/>
      <c r="L17" s="62"/>
      <c r="M17" s="15"/>
      <c r="N17" s="15"/>
      <c r="O17" s="15"/>
      <c r="P17" s="15"/>
      <c r="Q17" s="15"/>
      <c r="R17" s="15">
        <f t="shared" si="0"/>
        <v>0</v>
      </c>
      <c r="S17" s="14"/>
      <c r="T17" s="14"/>
      <c r="U17" s="14"/>
      <c r="V17" s="14"/>
      <c r="W17" s="23"/>
    </row>
    <row r="18" spans="1:23" ht="22.5" x14ac:dyDescent="0.25">
      <c r="A18" s="17">
        <v>4</v>
      </c>
      <c r="B18" s="11">
        <v>15284</v>
      </c>
      <c r="C18" s="12">
        <v>46</v>
      </c>
      <c r="D18" s="12">
        <v>42</v>
      </c>
      <c r="E18" s="34" t="s">
        <v>20</v>
      </c>
      <c r="F18" s="31" t="s">
        <v>21</v>
      </c>
      <c r="G18" s="12">
        <v>2015</v>
      </c>
      <c r="H18" s="15"/>
      <c r="I18" s="62"/>
      <c r="J18" s="15"/>
      <c r="K18" s="15"/>
      <c r="L18" s="62"/>
      <c r="M18" s="15"/>
      <c r="N18" s="15"/>
      <c r="O18" s="15"/>
      <c r="P18" s="15"/>
      <c r="Q18" s="15"/>
      <c r="R18" s="15">
        <f t="shared" si="0"/>
        <v>0</v>
      </c>
      <c r="S18" s="42"/>
      <c r="T18" s="42"/>
      <c r="U18" s="42"/>
      <c r="V18" s="42"/>
      <c r="W18" s="23"/>
    </row>
    <row r="19" spans="1:23" ht="33.75" x14ac:dyDescent="0.25">
      <c r="A19" s="17">
        <v>3</v>
      </c>
      <c r="B19" s="11">
        <v>15250</v>
      </c>
      <c r="C19" s="12">
        <v>47</v>
      </c>
      <c r="D19" s="12">
        <v>43</v>
      </c>
      <c r="E19" s="35" t="s">
        <v>9</v>
      </c>
      <c r="F19" s="31" t="s">
        <v>10</v>
      </c>
      <c r="G19" s="12">
        <v>2013</v>
      </c>
      <c r="H19" s="15"/>
      <c r="I19" s="62"/>
      <c r="J19" s="15"/>
      <c r="K19" s="15"/>
      <c r="L19" s="62"/>
      <c r="M19" s="15"/>
      <c r="N19" s="15"/>
      <c r="O19" s="15"/>
      <c r="P19" s="15"/>
      <c r="Q19" s="15"/>
      <c r="R19" s="15">
        <f t="shared" si="0"/>
        <v>0</v>
      </c>
      <c r="W19" s="23"/>
    </row>
    <row r="20" spans="1:23" ht="33.75" x14ac:dyDescent="0.25">
      <c r="A20" s="17">
        <v>5</v>
      </c>
      <c r="B20" s="11">
        <v>15318</v>
      </c>
      <c r="C20" s="12">
        <v>48</v>
      </c>
      <c r="D20" s="12">
        <v>44</v>
      </c>
      <c r="E20" s="34" t="s">
        <v>14</v>
      </c>
      <c r="F20" s="31" t="s">
        <v>15</v>
      </c>
      <c r="G20" s="12">
        <v>2013</v>
      </c>
      <c r="H20" s="15"/>
      <c r="I20" s="62"/>
      <c r="J20" s="15"/>
      <c r="K20" s="15"/>
      <c r="L20" s="62"/>
      <c r="M20" s="15"/>
      <c r="N20" s="15"/>
      <c r="O20" s="15"/>
      <c r="P20" s="15"/>
      <c r="Q20" s="15"/>
      <c r="R20" s="15">
        <f t="shared" si="0"/>
        <v>0</v>
      </c>
      <c r="S20" s="23"/>
      <c r="T20" s="23"/>
      <c r="U20" s="23"/>
      <c r="V20" s="23"/>
      <c r="W20" s="23"/>
    </row>
    <row r="21" spans="1:23" ht="45" x14ac:dyDescent="0.25">
      <c r="A21" s="17">
        <v>2</v>
      </c>
      <c r="B21" s="11">
        <v>14768</v>
      </c>
      <c r="C21" s="12">
        <v>49</v>
      </c>
      <c r="D21" s="12">
        <v>45</v>
      </c>
      <c r="E21" s="41" t="s">
        <v>18</v>
      </c>
      <c r="F21" s="31" t="s">
        <v>19</v>
      </c>
      <c r="G21" s="12">
        <v>2014</v>
      </c>
      <c r="H21" s="15"/>
      <c r="I21" s="62"/>
      <c r="J21" s="15"/>
      <c r="K21" s="15"/>
      <c r="L21" s="62"/>
      <c r="M21" s="15"/>
      <c r="N21" s="15"/>
      <c r="O21" s="15"/>
      <c r="P21" s="15"/>
      <c r="Q21" s="15"/>
      <c r="R21" s="15">
        <f t="shared" si="0"/>
        <v>0</v>
      </c>
      <c r="S21" s="14"/>
      <c r="T21" s="14"/>
      <c r="U21" s="14"/>
      <c r="V21" s="14"/>
      <c r="W21" s="23"/>
    </row>
    <row r="22" spans="1:23" ht="45" x14ac:dyDescent="0.25">
      <c r="A22" s="17">
        <v>6</v>
      </c>
      <c r="B22" s="11">
        <v>15294</v>
      </c>
      <c r="C22" s="12">
        <v>50</v>
      </c>
      <c r="D22" s="12">
        <v>46</v>
      </c>
      <c r="E22" s="40" t="s">
        <v>62</v>
      </c>
      <c r="F22" s="31" t="s">
        <v>63</v>
      </c>
      <c r="G22" s="12">
        <v>2019</v>
      </c>
      <c r="H22" s="15">
        <v>1</v>
      </c>
      <c r="I22" s="62">
        <v>1</v>
      </c>
      <c r="J22" s="15">
        <v>1</v>
      </c>
      <c r="K22" s="15">
        <v>0.5</v>
      </c>
      <c r="L22" s="62">
        <v>1</v>
      </c>
      <c r="M22" s="15">
        <v>0.5</v>
      </c>
      <c r="N22" s="15">
        <v>1</v>
      </c>
      <c r="O22" s="15">
        <v>1</v>
      </c>
      <c r="P22" s="15">
        <v>1</v>
      </c>
      <c r="Q22" s="15">
        <v>0</v>
      </c>
      <c r="R22" s="15">
        <f t="shared" si="0"/>
        <v>3.0833333333333335</v>
      </c>
      <c r="S22" s="37" t="s">
        <v>98</v>
      </c>
      <c r="T22" s="37">
        <v>4</v>
      </c>
      <c r="U22" s="37" t="s">
        <v>99</v>
      </c>
      <c r="V22" s="37" t="s">
        <v>98</v>
      </c>
      <c r="W22" s="37" t="s">
        <v>11</v>
      </c>
    </row>
    <row r="23" spans="1:23" s="44" customFormat="1" ht="33.75" x14ac:dyDescent="0.25">
      <c r="A23" s="17">
        <v>5</v>
      </c>
      <c r="B23" s="11">
        <v>15311</v>
      </c>
      <c r="C23" s="12">
        <v>51</v>
      </c>
      <c r="D23" s="12">
        <v>47</v>
      </c>
      <c r="E23" s="41" t="s">
        <v>39</v>
      </c>
      <c r="F23" s="31" t="s">
        <v>40</v>
      </c>
      <c r="G23" s="12">
        <v>2018</v>
      </c>
      <c r="H23" s="15">
        <v>1</v>
      </c>
      <c r="I23" s="62">
        <v>1</v>
      </c>
      <c r="J23" s="15">
        <v>1</v>
      </c>
      <c r="K23" s="15">
        <v>1</v>
      </c>
      <c r="L23" s="62">
        <v>1</v>
      </c>
      <c r="M23" s="15">
        <v>1</v>
      </c>
      <c r="N23" s="15">
        <v>1</v>
      </c>
      <c r="O23" s="15">
        <v>1</v>
      </c>
      <c r="P23" s="15">
        <v>1</v>
      </c>
      <c r="Q23" s="15">
        <v>0</v>
      </c>
      <c r="R23" s="15">
        <f t="shared" si="0"/>
        <v>3.25</v>
      </c>
      <c r="S23" s="27" t="s">
        <v>98</v>
      </c>
      <c r="T23" s="27">
        <v>3</v>
      </c>
      <c r="U23" s="27" t="s">
        <v>99</v>
      </c>
      <c r="V23" s="27" t="s">
        <v>98</v>
      </c>
      <c r="W23" s="43" t="s">
        <v>11</v>
      </c>
    </row>
    <row r="24" spans="1:23" ht="56.25" x14ac:dyDescent="0.25">
      <c r="A24" s="45">
        <v>5</v>
      </c>
      <c r="B24" s="46">
        <v>15367</v>
      </c>
      <c r="C24" s="47"/>
      <c r="D24" s="47"/>
      <c r="E24" s="48" t="s">
        <v>52</v>
      </c>
      <c r="F24" s="49" t="s">
        <v>53</v>
      </c>
      <c r="G24" s="47">
        <v>2019</v>
      </c>
      <c r="H24" s="50"/>
      <c r="I24" s="50"/>
      <c r="J24" s="50"/>
      <c r="K24" s="50"/>
      <c r="L24" s="50"/>
      <c r="M24" s="50"/>
      <c r="N24" s="50"/>
      <c r="O24" s="50"/>
      <c r="P24" s="50"/>
      <c r="Q24" s="50"/>
      <c r="R24" s="50"/>
      <c r="S24" s="51"/>
      <c r="T24" s="51"/>
      <c r="U24" s="51"/>
      <c r="V24" s="51"/>
      <c r="W24" s="53"/>
    </row>
    <row r="25" spans="1:23" x14ac:dyDescent="0.25">
      <c r="E25" s="12"/>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5CD82-0275-469D-AA10-D7D576832F19}">
  <dimension ref="A1:CM25"/>
  <sheetViews>
    <sheetView topLeftCell="E1" zoomScaleNormal="100" workbookViewId="0">
      <selection activeCell="E5" sqref="E5"/>
    </sheetView>
  </sheetViews>
  <sheetFormatPr defaultColWidth="46.140625" defaultRowHeight="15" x14ac:dyDescent="0.25"/>
  <cols>
    <col min="1" max="1" width="2" style="13" hidden="1" customWidth="1"/>
    <col min="2" max="2" width="6" style="13" hidden="1" customWidth="1"/>
    <col min="3" max="4" width="8.5703125" style="14" hidden="1" customWidth="1"/>
    <col min="5" max="5" width="28" style="14" customWidth="1"/>
    <col min="6" max="6" width="44.7109375" style="36" customWidth="1"/>
    <col min="7" max="7" width="8.28515625" hidden="1" customWidth="1"/>
    <col min="8" max="8" width="8.28515625" style="14" hidden="1" customWidth="1"/>
    <col min="9" max="10" width="7.85546875" style="14" hidden="1" customWidth="1"/>
    <col min="11" max="14" width="8.140625" style="14" hidden="1" customWidth="1"/>
    <col min="15" max="15" width="11.42578125" style="14" hidden="1" customWidth="1"/>
    <col min="16" max="16" width="9.28515625" style="14" hidden="1" customWidth="1"/>
    <col min="17" max="17" width="45.42578125" style="12" bestFit="1" customWidth="1"/>
    <col min="18" max="18" width="6.85546875" style="14" bestFit="1" customWidth="1"/>
    <col min="19" max="19" width="25.28515625" style="13" bestFit="1" customWidth="1"/>
    <col min="20" max="20" width="69.85546875" style="13" bestFit="1" customWidth="1"/>
    <col min="21" max="16384" width="46.140625" style="13"/>
  </cols>
  <sheetData>
    <row r="1" spans="1:20" s="14" customFormat="1" ht="25.5" x14ac:dyDescent="0.25">
      <c r="A1" s="18" t="s">
        <v>100</v>
      </c>
      <c r="B1" s="19" t="s">
        <v>101</v>
      </c>
      <c r="C1" s="14" t="s">
        <v>93</v>
      </c>
      <c r="D1" s="14" t="s">
        <v>103</v>
      </c>
      <c r="E1" s="14" t="s">
        <v>203</v>
      </c>
      <c r="F1" s="28" t="s">
        <v>161</v>
      </c>
      <c r="G1" s="21" t="s">
        <v>162</v>
      </c>
      <c r="H1" s="21" t="s">
        <v>163</v>
      </c>
      <c r="I1" s="21" t="s">
        <v>164</v>
      </c>
      <c r="J1" s="21" t="s">
        <v>165</v>
      </c>
      <c r="K1" s="21" t="s">
        <v>166</v>
      </c>
      <c r="L1" s="21" t="s">
        <v>167</v>
      </c>
      <c r="M1" s="21" t="s">
        <v>168</v>
      </c>
      <c r="N1" s="21" t="s">
        <v>169</v>
      </c>
      <c r="O1" s="64" t="s">
        <v>172</v>
      </c>
      <c r="P1" s="22" t="s">
        <v>170</v>
      </c>
      <c r="Q1" s="103" t="s">
        <v>175</v>
      </c>
      <c r="R1" s="104" t="s">
        <v>267</v>
      </c>
      <c r="S1" s="104" t="s">
        <v>232</v>
      </c>
    </row>
    <row r="2" spans="1:20" ht="22.5" x14ac:dyDescent="0.25">
      <c r="A2" s="17">
        <v>5</v>
      </c>
      <c r="B2" s="11">
        <v>15393</v>
      </c>
      <c r="C2" s="12">
        <v>31</v>
      </c>
      <c r="D2" s="25"/>
      <c r="E2" s="25"/>
      <c r="F2" s="40" t="s">
        <v>54</v>
      </c>
      <c r="G2" s="28">
        <v>1</v>
      </c>
      <c r="H2" s="28">
        <v>1</v>
      </c>
      <c r="I2" s="28">
        <v>0.5</v>
      </c>
      <c r="J2" s="28">
        <v>1</v>
      </c>
      <c r="K2" s="28">
        <v>1</v>
      </c>
      <c r="L2" s="28">
        <v>1</v>
      </c>
      <c r="M2" s="28">
        <v>1</v>
      </c>
      <c r="N2" s="28">
        <v>0</v>
      </c>
      <c r="O2" s="15">
        <f t="shared" ref="O2:O25" si="0">SUM(G2:J2)/6+(3*(SUM(K2:N2)/4))</f>
        <v>2.8333333333333335</v>
      </c>
      <c r="P2" s="28" t="str">
        <f t="shared" ref="P2" si="1">IF(O2 &gt;= 2.5, "High", IF(O2 &lt; 1.5,"Lower","Medium"))</f>
        <v>High</v>
      </c>
      <c r="Q2" s="28" t="s">
        <v>185</v>
      </c>
      <c r="R2" s="81"/>
      <c r="S2" s="16" t="s">
        <v>229</v>
      </c>
    </row>
    <row r="3" spans="1:20" ht="110.25" x14ac:dyDescent="0.25">
      <c r="A3" s="17">
        <v>2</v>
      </c>
      <c r="B3" s="11">
        <v>14784</v>
      </c>
      <c r="C3" s="12">
        <v>31</v>
      </c>
      <c r="D3" s="12" t="s">
        <v>205</v>
      </c>
      <c r="E3" s="88" t="s">
        <v>204</v>
      </c>
      <c r="F3" s="109" t="s">
        <v>29</v>
      </c>
      <c r="G3" s="15">
        <v>1</v>
      </c>
      <c r="H3" s="15">
        <v>1</v>
      </c>
      <c r="I3" s="15">
        <v>1</v>
      </c>
      <c r="J3" s="15">
        <v>1</v>
      </c>
      <c r="K3" s="15">
        <v>1</v>
      </c>
      <c r="L3" s="15">
        <v>0.5</v>
      </c>
      <c r="M3" s="15">
        <v>1</v>
      </c>
      <c r="N3" s="15">
        <v>0</v>
      </c>
      <c r="O3" s="15">
        <f t="shared" si="0"/>
        <v>2.5416666666666665</v>
      </c>
      <c r="P3" s="28" t="str">
        <f t="shared" ref="P3:P25" si="2">IF(O3 &gt;= 2.5, "High", IF(O3 &lt; 1.5,"Lower","Medium"))</f>
        <v>High</v>
      </c>
      <c r="Q3" s="41" t="s">
        <v>177</v>
      </c>
      <c r="R3" s="102" t="s">
        <v>234</v>
      </c>
      <c r="S3" s="107" t="s">
        <v>231</v>
      </c>
      <c r="T3" s="102" t="s">
        <v>233</v>
      </c>
    </row>
    <row r="4" spans="1:20" ht="33.75" x14ac:dyDescent="0.25">
      <c r="A4" s="17">
        <v>3</v>
      </c>
      <c r="B4" s="11">
        <v>15254</v>
      </c>
      <c r="C4" s="39">
        <v>40</v>
      </c>
      <c r="D4" s="87"/>
      <c r="E4" s="87"/>
      <c r="F4" s="34" t="s">
        <v>29</v>
      </c>
      <c r="G4" s="15">
        <v>1</v>
      </c>
      <c r="H4" s="15">
        <v>1</v>
      </c>
      <c r="I4" s="15">
        <v>1</v>
      </c>
      <c r="J4" s="15">
        <v>0.5</v>
      </c>
      <c r="K4" s="15">
        <v>1</v>
      </c>
      <c r="L4" s="15">
        <v>1</v>
      </c>
      <c r="M4" s="15">
        <v>1</v>
      </c>
      <c r="N4" s="15">
        <v>0</v>
      </c>
      <c r="O4" s="15">
        <f t="shared" si="0"/>
        <v>2.8333333333333335</v>
      </c>
      <c r="P4" s="68" t="str">
        <f t="shared" si="2"/>
        <v>High</v>
      </c>
      <c r="Q4" s="72" t="s">
        <v>176</v>
      </c>
      <c r="R4" s="16"/>
      <c r="S4" s="16" t="s">
        <v>1</v>
      </c>
    </row>
    <row r="5" spans="1:20" ht="30" x14ac:dyDescent="0.25">
      <c r="A5" s="17">
        <v>6</v>
      </c>
      <c r="B5" s="11">
        <v>15292</v>
      </c>
      <c r="C5" s="12">
        <v>32</v>
      </c>
      <c r="D5" s="12" t="s">
        <v>206</v>
      </c>
      <c r="E5" s="108" t="s">
        <v>207</v>
      </c>
      <c r="F5" s="109" t="s">
        <v>102</v>
      </c>
      <c r="G5" s="15">
        <v>1</v>
      </c>
      <c r="H5" s="15">
        <v>1</v>
      </c>
      <c r="I5" s="15">
        <v>1</v>
      </c>
      <c r="J5" s="15">
        <v>1</v>
      </c>
      <c r="K5" s="15">
        <v>1</v>
      </c>
      <c r="L5" s="15">
        <v>1</v>
      </c>
      <c r="M5" s="15">
        <v>1</v>
      </c>
      <c r="N5" s="15">
        <v>0</v>
      </c>
      <c r="O5" s="15">
        <f t="shared" si="0"/>
        <v>2.9166666666666665</v>
      </c>
      <c r="P5" s="28" t="str">
        <f t="shared" si="2"/>
        <v>High</v>
      </c>
      <c r="Q5" s="73" t="s">
        <v>178</v>
      </c>
      <c r="R5" s="16"/>
      <c r="S5" s="107" t="s">
        <v>231</v>
      </c>
    </row>
    <row r="6" spans="1:20" ht="22.5" x14ac:dyDescent="0.25">
      <c r="A6" s="17">
        <v>2</v>
      </c>
      <c r="B6" s="11">
        <v>14768</v>
      </c>
      <c r="C6" s="12">
        <v>45</v>
      </c>
      <c r="D6" s="25"/>
      <c r="E6" s="25"/>
      <c r="F6" s="34" t="s">
        <v>18</v>
      </c>
      <c r="G6" s="15">
        <v>1</v>
      </c>
      <c r="H6" s="15">
        <v>1</v>
      </c>
      <c r="I6" s="15">
        <v>1</v>
      </c>
      <c r="J6" s="15">
        <v>0.5</v>
      </c>
      <c r="K6" s="15">
        <v>1</v>
      </c>
      <c r="L6" s="15">
        <v>0.5</v>
      </c>
      <c r="M6" s="15">
        <v>1</v>
      </c>
      <c r="N6" s="15">
        <v>0</v>
      </c>
      <c r="O6" s="15">
        <f t="shared" si="0"/>
        <v>2.4583333333333335</v>
      </c>
      <c r="P6" s="28" t="str">
        <f t="shared" si="2"/>
        <v>Medium</v>
      </c>
      <c r="Q6" s="71" t="s">
        <v>188</v>
      </c>
      <c r="R6" s="16" t="s">
        <v>199</v>
      </c>
      <c r="S6" s="16" t="s">
        <v>226</v>
      </c>
    </row>
    <row r="7" spans="1:20" ht="22.5" x14ac:dyDescent="0.25">
      <c r="A7" s="17">
        <v>3</v>
      </c>
      <c r="B7" s="11">
        <v>15247</v>
      </c>
      <c r="C7" s="12">
        <v>30</v>
      </c>
      <c r="D7" s="12"/>
      <c r="E7" s="12"/>
      <c r="F7" s="41" t="s">
        <v>45</v>
      </c>
      <c r="G7" s="15">
        <v>1</v>
      </c>
      <c r="H7" s="15">
        <v>1</v>
      </c>
      <c r="I7" s="15">
        <v>0.5</v>
      </c>
      <c r="J7" s="15">
        <v>0.5</v>
      </c>
      <c r="K7" s="15">
        <v>1</v>
      </c>
      <c r="L7" s="15">
        <v>1</v>
      </c>
      <c r="M7" s="15">
        <v>1</v>
      </c>
      <c r="N7" s="15">
        <v>0</v>
      </c>
      <c r="O7" s="15">
        <f t="shared" si="0"/>
        <v>2.75</v>
      </c>
      <c r="P7" s="68" t="str">
        <f t="shared" si="2"/>
        <v>High</v>
      </c>
      <c r="Q7" s="41" t="s">
        <v>176</v>
      </c>
      <c r="R7" s="16" t="s">
        <v>199</v>
      </c>
      <c r="S7" s="16" t="s">
        <v>1</v>
      </c>
    </row>
    <row r="8" spans="1:20" ht="22.5" x14ac:dyDescent="0.25">
      <c r="A8" s="17">
        <v>3</v>
      </c>
      <c r="B8" s="11">
        <v>15252</v>
      </c>
      <c r="C8" s="12"/>
      <c r="D8" s="25"/>
      <c r="E8" s="25"/>
      <c r="F8" s="66" t="s">
        <v>48</v>
      </c>
      <c r="G8" s="67">
        <v>0.5</v>
      </c>
      <c r="H8" s="67">
        <v>1</v>
      </c>
      <c r="I8" s="67">
        <v>0.5</v>
      </c>
      <c r="J8" s="67">
        <v>0.5</v>
      </c>
      <c r="K8" s="67">
        <v>1</v>
      </c>
      <c r="L8" s="67">
        <v>0</v>
      </c>
      <c r="M8" s="67">
        <v>0.5</v>
      </c>
      <c r="N8" s="67">
        <v>1</v>
      </c>
      <c r="O8" s="67">
        <f t="shared" si="0"/>
        <v>2.2916666666666665</v>
      </c>
      <c r="P8" s="68" t="str">
        <f t="shared" si="2"/>
        <v>Medium</v>
      </c>
      <c r="Q8" s="70" t="s">
        <v>176</v>
      </c>
      <c r="R8" s="16" t="s">
        <v>199</v>
      </c>
      <c r="S8" s="16" t="s">
        <v>1</v>
      </c>
    </row>
    <row r="9" spans="1:20" ht="73.5" x14ac:dyDescent="0.25">
      <c r="A9" s="17">
        <v>3</v>
      </c>
      <c r="B9" s="11">
        <v>15255</v>
      </c>
      <c r="C9" s="12">
        <v>37</v>
      </c>
      <c r="D9" s="12" t="s">
        <v>209</v>
      </c>
      <c r="E9" s="108" t="s">
        <v>216</v>
      </c>
      <c r="F9" s="35" t="s">
        <v>37</v>
      </c>
      <c r="G9" s="15">
        <v>1</v>
      </c>
      <c r="H9" s="15">
        <v>0.5</v>
      </c>
      <c r="I9" s="15">
        <v>0</v>
      </c>
      <c r="J9" s="15">
        <v>0</v>
      </c>
      <c r="K9" s="15">
        <v>1</v>
      </c>
      <c r="L9" s="15">
        <v>0</v>
      </c>
      <c r="M9" s="15">
        <v>1</v>
      </c>
      <c r="N9" s="15">
        <v>0</v>
      </c>
      <c r="O9" s="15">
        <f t="shared" si="0"/>
        <v>1.75</v>
      </c>
      <c r="P9" s="28" t="str">
        <f t="shared" si="2"/>
        <v>Medium</v>
      </c>
      <c r="Q9" s="73" t="s">
        <v>180</v>
      </c>
      <c r="R9" s="16"/>
      <c r="S9" s="107" t="s">
        <v>238</v>
      </c>
      <c r="T9" s="102" t="s">
        <v>235</v>
      </c>
    </row>
    <row r="10" spans="1:20" ht="73.5" x14ac:dyDescent="0.25">
      <c r="A10" s="17">
        <v>6</v>
      </c>
      <c r="B10" s="11">
        <v>15296</v>
      </c>
      <c r="C10" s="39">
        <v>38</v>
      </c>
      <c r="D10" s="39" t="s">
        <v>210</v>
      </c>
      <c r="E10" s="108" t="s">
        <v>217</v>
      </c>
      <c r="F10" s="41" t="s">
        <v>41</v>
      </c>
      <c r="G10" s="15">
        <v>1</v>
      </c>
      <c r="H10" s="15">
        <v>1</v>
      </c>
      <c r="I10" s="15">
        <v>1</v>
      </c>
      <c r="J10" s="15">
        <v>0</v>
      </c>
      <c r="K10" s="15">
        <v>1</v>
      </c>
      <c r="L10" s="15">
        <v>1</v>
      </c>
      <c r="M10" s="15">
        <v>1</v>
      </c>
      <c r="N10" s="15">
        <v>0</v>
      </c>
      <c r="O10" s="15">
        <f t="shared" si="0"/>
        <v>2.75</v>
      </c>
      <c r="P10" s="68" t="str">
        <f t="shared" si="2"/>
        <v>High</v>
      </c>
      <c r="Q10" s="41" t="s">
        <v>190</v>
      </c>
      <c r="R10" s="16"/>
      <c r="S10" s="107" t="s">
        <v>238</v>
      </c>
      <c r="T10" s="102" t="s">
        <v>236</v>
      </c>
    </row>
    <row r="11" spans="1:20" ht="22.5" x14ac:dyDescent="0.25">
      <c r="A11" s="17">
        <v>3</v>
      </c>
      <c r="B11" s="11">
        <v>15249</v>
      </c>
      <c r="C11" s="12">
        <v>39</v>
      </c>
      <c r="D11" s="25"/>
      <c r="E11" s="25"/>
      <c r="F11" s="34" t="s">
        <v>25</v>
      </c>
      <c r="G11" s="15">
        <v>1</v>
      </c>
      <c r="H11" s="15">
        <v>0.5</v>
      </c>
      <c r="I11" s="15">
        <v>0.5</v>
      </c>
      <c r="J11" s="15">
        <v>0</v>
      </c>
      <c r="K11" s="15">
        <v>1</v>
      </c>
      <c r="L11" s="15">
        <v>0.5</v>
      </c>
      <c r="M11" s="15">
        <v>1</v>
      </c>
      <c r="N11" s="15">
        <v>0</v>
      </c>
      <c r="O11" s="15">
        <f t="shared" si="0"/>
        <v>2.2083333333333335</v>
      </c>
      <c r="P11" s="28" t="str">
        <f t="shared" si="2"/>
        <v>Medium</v>
      </c>
      <c r="Q11" s="73" t="s">
        <v>176</v>
      </c>
      <c r="R11" s="16"/>
      <c r="S11" s="16" t="s">
        <v>1</v>
      </c>
    </row>
    <row r="12" spans="1:20" ht="22.5" x14ac:dyDescent="0.25">
      <c r="A12" s="17">
        <v>3</v>
      </c>
      <c r="B12" s="11">
        <v>15253</v>
      </c>
      <c r="C12" s="12">
        <v>38</v>
      </c>
      <c r="D12" s="25"/>
      <c r="E12" s="25"/>
      <c r="F12" s="34" t="s">
        <v>27</v>
      </c>
      <c r="G12" s="15">
        <v>1</v>
      </c>
      <c r="H12" s="15">
        <v>0</v>
      </c>
      <c r="I12" s="15">
        <v>0.5</v>
      </c>
      <c r="J12" s="15">
        <v>0</v>
      </c>
      <c r="K12" s="15">
        <v>0.5</v>
      </c>
      <c r="L12" s="15">
        <v>0</v>
      </c>
      <c r="M12" s="15">
        <v>1</v>
      </c>
      <c r="N12" s="15">
        <v>0</v>
      </c>
      <c r="O12" s="15">
        <f t="shared" si="0"/>
        <v>1.375</v>
      </c>
      <c r="P12" s="68" t="str">
        <f t="shared" si="2"/>
        <v>Lower</v>
      </c>
      <c r="Q12" s="71" t="s">
        <v>176</v>
      </c>
      <c r="R12" s="16"/>
      <c r="S12" s="16" t="s">
        <v>1</v>
      </c>
    </row>
    <row r="13" spans="1:20" ht="45" x14ac:dyDescent="0.25">
      <c r="A13" s="17"/>
      <c r="B13" s="11"/>
      <c r="C13" s="90">
        <v>50</v>
      </c>
      <c r="D13" s="90" t="s">
        <v>208</v>
      </c>
      <c r="E13" s="91" t="s">
        <v>148</v>
      </c>
      <c r="F13" s="92" t="s">
        <v>200</v>
      </c>
      <c r="G13" s="93">
        <v>1</v>
      </c>
      <c r="H13" s="93">
        <v>0.5</v>
      </c>
      <c r="I13" s="93">
        <v>1</v>
      </c>
      <c r="J13" s="93">
        <v>1</v>
      </c>
      <c r="K13" s="93">
        <v>1</v>
      </c>
      <c r="L13" s="93">
        <v>1</v>
      </c>
      <c r="M13" s="93">
        <v>1</v>
      </c>
      <c r="N13" s="93">
        <v>0</v>
      </c>
      <c r="O13" s="93">
        <f t="shared" si="0"/>
        <v>2.8333333333333335</v>
      </c>
      <c r="P13" s="94" t="str">
        <f t="shared" si="2"/>
        <v>High</v>
      </c>
      <c r="Q13" s="95" t="s">
        <v>192</v>
      </c>
      <c r="R13" s="16"/>
      <c r="S13" s="101"/>
    </row>
    <row r="14" spans="1:20" ht="22.5" x14ac:dyDescent="0.25">
      <c r="A14" s="17">
        <v>4</v>
      </c>
      <c r="B14" s="11">
        <v>15281</v>
      </c>
      <c r="C14" s="12">
        <v>36</v>
      </c>
      <c r="D14" s="25"/>
      <c r="E14" s="25"/>
      <c r="F14" s="34" t="s">
        <v>31</v>
      </c>
      <c r="G14" s="15">
        <v>0.5</v>
      </c>
      <c r="H14" s="15">
        <v>0.5</v>
      </c>
      <c r="I14" s="15">
        <v>0.5</v>
      </c>
      <c r="J14" s="15">
        <v>0</v>
      </c>
      <c r="K14" s="15">
        <v>0</v>
      </c>
      <c r="L14" s="15">
        <v>0.5</v>
      </c>
      <c r="M14" s="15">
        <v>0</v>
      </c>
      <c r="N14" s="15">
        <v>0</v>
      </c>
      <c r="O14" s="15">
        <f t="shared" si="0"/>
        <v>0.625</v>
      </c>
      <c r="P14" s="68" t="str">
        <f t="shared" si="2"/>
        <v>Lower</v>
      </c>
      <c r="Q14" s="71" t="s">
        <v>185</v>
      </c>
      <c r="R14" s="16" t="s">
        <v>199</v>
      </c>
      <c r="S14" s="16" t="s">
        <v>228</v>
      </c>
      <c r="T14" s="75"/>
    </row>
    <row r="15" spans="1:20" x14ac:dyDescent="0.25">
      <c r="A15" s="17">
        <v>4</v>
      </c>
      <c r="B15" s="11">
        <v>15284</v>
      </c>
      <c r="C15" s="12">
        <v>42</v>
      </c>
      <c r="D15" s="25"/>
      <c r="E15" s="25"/>
      <c r="F15" s="34" t="s">
        <v>20</v>
      </c>
      <c r="G15" s="15">
        <v>1</v>
      </c>
      <c r="H15" s="15">
        <v>0</v>
      </c>
      <c r="I15" s="15">
        <v>0.5</v>
      </c>
      <c r="J15" s="15">
        <v>0</v>
      </c>
      <c r="K15" s="15">
        <v>0</v>
      </c>
      <c r="L15" s="15">
        <v>0</v>
      </c>
      <c r="M15" s="15">
        <v>1</v>
      </c>
      <c r="N15" s="15">
        <v>0</v>
      </c>
      <c r="O15" s="15">
        <f t="shared" si="0"/>
        <v>1</v>
      </c>
      <c r="P15" s="68" t="str">
        <f t="shared" si="2"/>
        <v>Lower</v>
      </c>
      <c r="Q15" s="41" t="s">
        <v>185</v>
      </c>
      <c r="R15" s="16"/>
      <c r="S15" s="16" t="s">
        <v>228</v>
      </c>
    </row>
    <row r="16" spans="1:20" x14ac:dyDescent="0.25">
      <c r="A16" s="17">
        <v>5</v>
      </c>
      <c r="B16" s="11">
        <v>15325</v>
      </c>
      <c r="C16" s="12">
        <v>35</v>
      </c>
      <c r="D16" s="25"/>
      <c r="E16" s="25"/>
      <c r="F16" s="34" t="s">
        <v>33</v>
      </c>
      <c r="G16" s="15">
        <v>0.5</v>
      </c>
      <c r="H16" s="15">
        <v>0.5</v>
      </c>
      <c r="I16" s="15">
        <v>0</v>
      </c>
      <c r="J16" s="15">
        <v>0</v>
      </c>
      <c r="K16" s="15">
        <v>0.5</v>
      </c>
      <c r="L16" s="15">
        <v>0.5</v>
      </c>
      <c r="M16" s="15">
        <v>0</v>
      </c>
      <c r="N16" s="15">
        <v>0</v>
      </c>
      <c r="O16" s="15">
        <f t="shared" si="0"/>
        <v>0.91666666666666663</v>
      </c>
      <c r="P16" s="28" t="str">
        <f t="shared" si="2"/>
        <v>Lower</v>
      </c>
      <c r="Q16" s="74" t="s">
        <v>181</v>
      </c>
      <c r="R16" s="16"/>
      <c r="S16" s="16" t="s">
        <v>229</v>
      </c>
    </row>
    <row r="17" spans="1:91" ht="63" x14ac:dyDescent="0.25">
      <c r="A17" s="17">
        <v>2</v>
      </c>
      <c r="B17" s="11">
        <v>14778</v>
      </c>
      <c r="C17" s="12">
        <v>41</v>
      </c>
      <c r="D17" s="12" t="s">
        <v>212</v>
      </c>
      <c r="E17" s="108" t="s">
        <v>219</v>
      </c>
      <c r="F17" s="41" t="s">
        <v>24</v>
      </c>
      <c r="G17" s="15">
        <v>1</v>
      </c>
      <c r="H17" s="15">
        <v>1</v>
      </c>
      <c r="I17" s="15">
        <v>1</v>
      </c>
      <c r="J17" s="15">
        <v>0</v>
      </c>
      <c r="K17" s="15">
        <v>1</v>
      </c>
      <c r="L17" s="15">
        <v>1</v>
      </c>
      <c r="M17" s="15">
        <v>1</v>
      </c>
      <c r="N17" s="15">
        <v>0</v>
      </c>
      <c r="O17" s="15">
        <f t="shared" si="0"/>
        <v>2.75</v>
      </c>
      <c r="P17" s="28" t="str">
        <f t="shared" si="2"/>
        <v>High</v>
      </c>
      <c r="Q17" s="73" t="s">
        <v>186</v>
      </c>
      <c r="R17" s="16" t="s">
        <v>199</v>
      </c>
      <c r="S17" s="107" t="s">
        <v>231</v>
      </c>
      <c r="T17" s="102" t="s">
        <v>237</v>
      </c>
    </row>
    <row r="18" spans="1:91" ht="22.5" x14ac:dyDescent="0.25">
      <c r="A18" s="17">
        <v>3</v>
      </c>
      <c r="B18" s="11">
        <v>15256</v>
      </c>
      <c r="C18" s="12">
        <v>29</v>
      </c>
      <c r="D18" s="25"/>
      <c r="E18" s="25"/>
      <c r="F18" s="34" t="s">
        <v>50</v>
      </c>
      <c r="G18" s="15">
        <v>1</v>
      </c>
      <c r="H18" s="15">
        <v>1</v>
      </c>
      <c r="I18" s="15">
        <v>1</v>
      </c>
      <c r="J18" s="15">
        <v>0.5</v>
      </c>
      <c r="K18" s="15">
        <v>1</v>
      </c>
      <c r="L18" s="15">
        <v>1</v>
      </c>
      <c r="M18" s="15">
        <v>1</v>
      </c>
      <c r="N18" s="15">
        <v>0</v>
      </c>
      <c r="O18" s="15">
        <f t="shared" si="0"/>
        <v>2.8333333333333335</v>
      </c>
      <c r="P18" s="68" t="str">
        <f t="shared" si="2"/>
        <v>High</v>
      </c>
      <c r="Q18" s="99" t="s">
        <v>176</v>
      </c>
      <c r="R18" s="16"/>
      <c r="S18" s="107" t="s">
        <v>1</v>
      </c>
    </row>
    <row r="19" spans="1:91" ht="47.25" x14ac:dyDescent="0.25">
      <c r="A19" s="17">
        <v>2</v>
      </c>
      <c r="B19" s="11">
        <v>14793</v>
      </c>
      <c r="C19" s="12">
        <v>45</v>
      </c>
      <c r="D19" s="12" t="s">
        <v>213</v>
      </c>
      <c r="E19" s="108" t="s">
        <v>220</v>
      </c>
      <c r="F19" s="41" t="s">
        <v>22</v>
      </c>
      <c r="G19" s="15">
        <v>1</v>
      </c>
      <c r="H19" s="15">
        <v>0</v>
      </c>
      <c r="I19" s="15">
        <v>1</v>
      </c>
      <c r="J19" s="15">
        <v>1</v>
      </c>
      <c r="K19" s="15">
        <v>1</v>
      </c>
      <c r="L19" s="15">
        <v>0.5</v>
      </c>
      <c r="M19" s="15">
        <v>1</v>
      </c>
      <c r="N19" s="15">
        <v>0</v>
      </c>
      <c r="O19" s="15">
        <f t="shared" si="0"/>
        <v>2.375</v>
      </c>
      <c r="P19" s="28" t="str">
        <f t="shared" si="2"/>
        <v>Medium</v>
      </c>
      <c r="Q19" s="41" t="s">
        <v>187</v>
      </c>
      <c r="R19" s="16"/>
      <c r="S19" s="107" t="s">
        <v>231</v>
      </c>
      <c r="T19" s="102" t="s">
        <v>239</v>
      </c>
    </row>
    <row r="20" spans="1:91" ht="73.5" x14ac:dyDescent="0.25">
      <c r="A20" s="17">
        <v>3</v>
      </c>
      <c r="B20" s="11">
        <v>15250</v>
      </c>
      <c r="C20" s="12">
        <v>47</v>
      </c>
      <c r="D20" s="12" t="s">
        <v>214</v>
      </c>
      <c r="E20" s="108" t="s">
        <v>221</v>
      </c>
      <c r="F20" s="35" t="s">
        <v>9</v>
      </c>
      <c r="G20" s="15">
        <v>1</v>
      </c>
      <c r="H20" s="15">
        <v>1</v>
      </c>
      <c r="I20" s="15">
        <v>1</v>
      </c>
      <c r="J20" s="15">
        <v>0.5</v>
      </c>
      <c r="K20" s="15">
        <v>1</v>
      </c>
      <c r="L20" s="15">
        <v>0.5</v>
      </c>
      <c r="M20" s="15">
        <v>1</v>
      </c>
      <c r="N20" s="15">
        <v>0</v>
      </c>
      <c r="O20" s="15">
        <f t="shared" si="0"/>
        <v>2.4583333333333335</v>
      </c>
      <c r="P20" s="28" t="str">
        <f t="shared" si="2"/>
        <v>Medium</v>
      </c>
      <c r="Q20" s="73" t="s">
        <v>180</v>
      </c>
      <c r="R20" s="16"/>
      <c r="S20" s="107" t="s">
        <v>238</v>
      </c>
      <c r="T20" s="102" t="s">
        <v>240</v>
      </c>
    </row>
    <row r="21" spans="1:91" ht="33.75" x14ac:dyDescent="0.25">
      <c r="A21" s="17">
        <v>3</v>
      </c>
      <c r="B21" s="11">
        <v>15245</v>
      </c>
      <c r="C21" s="12">
        <v>32</v>
      </c>
      <c r="D21" s="12"/>
      <c r="E21" s="12"/>
      <c r="F21" s="41" t="s">
        <v>35</v>
      </c>
      <c r="G21" s="15">
        <v>0.5</v>
      </c>
      <c r="H21" s="15">
        <v>1</v>
      </c>
      <c r="I21" s="15">
        <v>1</v>
      </c>
      <c r="J21" s="15">
        <v>0</v>
      </c>
      <c r="K21" s="15">
        <v>0</v>
      </c>
      <c r="L21" s="15">
        <v>1</v>
      </c>
      <c r="M21" s="15">
        <v>0.5</v>
      </c>
      <c r="N21" s="15">
        <v>0</v>
      </c>
      <c r="O21" s="15">
        <f t="shared" si="0"/>
        <v>1.5416666666666667</v>
      </c>
      <c r="P21" s="68" t="str">
        <f t="shared" si="2"/>
        <v>Medium</v>
      </c>
      <c r="Q21" s="70" t="s">
        <v>179</v>
      </c>
      <c r="R21" s="16"/>
      <c r="S21" s="92" t="s">
        <v>200</v>
      </c>
    </row>
    <row r="22" spans="1:91" ht="68.25" x14ac:dyDescent="0.25">
      <c r="A22" s="17">
        <v>5</v>
      </c>
      <c r="B22" s="11">
        <v>15318</v>
      </c>
      <c r="C22" s="12">
        <v>48</v>
      </c>
      <c r="D22" s="12" t="s">
        <v>215</v>
      </c>
      <c r="E22" s="108" t="s">
        <v>222</v>
      </c>
      <c r="F22" s="41" t="s">
        <v>14</v>
      </c>
      <c r="G22" s="15">
        <v>1</v>
      </c>
      <c r="H22" s="15">
        <v>0.5</v>
      </c>
      <c r="I22" s="15">
        <v>0.5</v>
      </c>
      <c r="J22" s="15">
        <v>0</v>
      </c>
      <c r="K22" s="15">
        <v>1</v>
      </c>
      <c r="L22" s="15">
        <v>0.5</v>
      </c>
      <c r="M22" s="15">
        <v>0.5</v>
      </c>
      <c r="N22" s="15">
        <v>0</v>
      </c>
      <c r="O22" s="15">
        <f t="shared" si="0"/>
        <v>1.8333333333333333</v>
      </c>
      <c r="P22" s="68" t="str">
        <f t="shared" si="2"/>
        <v>Medium</v>
      </c>
      <c r="Q22" s="41" t="s">
        <v>190</v>
      </c>
      <c r="R22" s="16"/>
      <c r="S22" s="107" t="s">
        <v>238</v>
      </c>
      <c r="T22" s="102" t="s">
        <v>241</v>
      </c>
    </row>
    <row r="23" spans="1:91" s="44" customFormat="1" ht="68.25" x14ac:dyDescent="0.25">
      <c r="A23" s="77">
        <v>6</v>
      </c>
      <c r="B23" s="78">
        <v>15294</v>
      </c>
      <c r="C23" s="69">
        <v>50</v>
      </c>
      <c r="D23" s="69" t="s">
        <v>208</v>
      </c>
      <c r="E23" s="108" t="s">
        <v>148</v>
      </c>
      <c r="F23" s="113" t="s">
        <v>62</v>
      </c>
      <c r="G23" s="67">
        <v>1</v>
      </c>
      <c r="H23" s="67">
        <v>1</v>
      </c>
      <c r="I23" s="67">
        <v>0.5</v>
      </c>
      <c r="J23" s="67">
        <v>0.5</v>
      </c>
      <c r="K23" s="67">
        <v>1</v>
      </c>
      <c r="L23" s="67">
        <v>1</v>
      </c>
      <c r="M23" s="67">
        <v>1</v>
      </c>
      <c r="N23" s="67">
        <v>0</v>
      </c>
      <c r="O23" s="67">
        <f t="shared" si="0"/>
        <v>2.75</v>
      </c>
      <c r="P23" s="68" t="str">
        <f t="shared" si="2"/>
        <v>High</v>
      </c>
      <c r="Q23" s="70" t="s">
        <v>192</v>
      </c>
      <c r="R23" s="16"/>
      <c r="S23" s="107" t="s">
        <v>231</v>
      </c>
      <c r="T23" s="102" t="s">
        <v>242</v>
      </c>
      <c r="U23" s="65"/>
      <c r="V23" s="65"/>
      <c r="W23" s="65"/>
      <c r="X23" s="65"/>
      <c r="Y23" s="65"/>
      <c r="Z23" s="65"/>
      <c r="AA23" s="65"/>
      <c r="AB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c r="AZ23" s="65"/>
      <c r="BA23" s="65"/>
      <c r="BB23" s="65"/>
      <c r="BC23" s="65"/>
      <c r="BD23" s="65"/>
      <c r="BE23" s="65"/>
      <c r="BF23" s="65"/>
      <c r="BG23" s="65"/>
      <c r="BH23" s="65"/>
      <c r="BI23" s="65"/>
      <c r="BJ23" s="65"/>
      <c r="BK23" s="65"/>
      <c r="BL23" s="65"/>
      <c r="BM23" s="65"/>
      <c r="BN23" s="65"/>
      <c r="BO23" s="65"/>
      <c r="BP23" s="65"/>
      <c r="BQ23" s="65"/>
      <c r="BR23" s="65"/>
      <c r="BS23" s="65"/>
      <c r="BT23" s="65"/>
      <c r="BU23" s="65"/>
      <c r="BV23" s="65"/>
      <c r="BW23" s="65"/>
      <c r="BX23" s="65"/>
      <c r="BY23" s="65"/>
      <c r="BZ23" s="65"/>
      <c r="CA23" s="65"/>
      <c r="CB23" s="65"/>
      <c r="CC23" s="65"/>
      <c r="CD23" s="65"/>
      <c r="CE23" s="65"/>
      <c r="CF23" s="65"/>
      <c r="CG23" s="65"/>
      <c r="CH23" s="65"/>
      <c r="CI23" s="65"/>
      <c r="CJ23" s="65"/>
      <c r="CK23" s="65"/>
      <c r="CL23" s="65"/>
      <c r="CM23" s="65"/>
    </row>
    <row r="24" spans="1:91" ht="52.5" x14ac:dyDescent="0.25">
      <c r="A24" s="82">
        <v>5</v>
      </c>
      <c r="B24" s="83">
        <v>15311</v>
      </c>
      <c r="C24" s="12">
        <v>51</v>
      </c>
      <c r="D24" s="12" t="s">
        <v>211</v>
      </c>
      <c r="E24" s="108" t="s">
        <v>218</v>
      </c>
      <c r="F24" s="41" t="s">
        <v>39</v>
      </c>
      <c r="G24" s="26">
        <v>1</v>
      </c>
      <c r="H24" s="26">
        <v>1</v>
      </c>
      <c r="I24" s="26">
        <v>1</v>
      </c>
      <c r="J24" s="26">
        <v>1</v>
      </c>
      <c r="K24" s="26">
        <v>1</v>
      </c>
      <c r="L24" s="26">
        <v>1</v>
      </c>
      <c r="M24" s="26">
        <v>1</v>
      </c>
      <c r="N24" s="26">
        <v>0</v>
      </c>
      <c r="O24" s="15">
        <f t="shared" si="0"/>
        <v>2.9166666666666665</v>
      </c>
      <c r="P24" s="28" t="str">
        <f t="shared" si="2"/>
        <v>High</v>
      </c>
      <c r="Q24" s="73" t="s">
        <v>190</v>
      </c>
      <c r="R24" s="80"/>
      <c r="S24" s="107" t="s">
        <v>238</v>
      </c>
      <c r="T24" s="102" t="s">
        <v>243</v>
      </c>
    </row>
    <row r="25" spans="1:91" ht="240" x14ac:dyDescent="0.25">
      <c r="A25" s="110">
        <v>5</v>
      </c>
      <c r="B25" s="111">
        <v>15367</v>
      </c>
      <c r="C25" s="86" t="s">
        <v>224</v>
      </c>
      <c r="D25" s="86" t="s">
        <v>208</v>
      </c>
      <c r="E25" s="89" t="s">
        <v>223</v>
      </c>
      <c r="F25" s="70" t="s">
        <v>52</v>
      </c>
      <c r="G25" s="112">
        <v>1</v>
      </c>
      <c r="H25" s="112">
        <v>1</v>
      </c>
      <c r="I25" s="112">
        <v>1</v>
      </c>
      <c r="J25" s="112">
        <v>0.5</v>
      </c>
      <c r="K25" s="112">
        <v>1</v>
      </c>
      <c r="L25" s="112">
        <v>1</v>
      </c>
      <c r="M25" s="112">
        <v>1</v>
      </c>
      <c r="N25" s="112">
        <v>0</v>
      </c>
      <c r="O25" s="112">
        <f t="shared" si="0"/>
        <v>2.8333333333333335</v>
      </c>
      <c r="P25" s="85" t="str">
        <f t="shared" si="2"/>
        <v>High</v>
      </c>
      <c r="Q25" s="106" t="s">
        <v>189</v>
      </c>
      <c r="R25" s="16"/>
      <c r="S25" s="107" t="s">
        <v>231</v>
      </c>
      <c r="T25" s="11" t="s">
        <v>244</v>
      </c>
    </row>
  </sheetData>
  <phoneticPr fontId="10" type="noConversion"/>
  <pageMargins left="0.511811024" right="0.511811024" top="0.78740157499999996" bottom="0.78740157499999996" header="0.31496062000000002" footer="0.31496062000000002"/>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667EC-889F-4E4F-9A23-05563E7A459C}">
  <dimension ref="A1:CT25"/>
  <sheetViews>
    <sheetView tabSelected="1" topLeftCell="C1" zoomScale="115" zoomScaleNormal="115" workbookViewId="0">
      <pane ySplit="2" topLeftCell="A3" activePane="bottomLeft" state="frozen"/>
      <selection activeCell="C1" sqref="C1"/>
      <selection pane="bottomLeft" activeCell="G3" sqref="G3"/>
    </sheetView>
  </sheetViews>
  <sheetFormatPr defaultColWidth="46.140625" defaultRowHeight="15" x14ac:dyDescent="0.25"/>
  <cols>
    <col min="1" max="1" width="2" style="13" hidden="1" customWidth="1"/>
    <col min="2" max="2" width="6" style="13" hidden="1" customWidth="1"/>
    <col min="3" max="3" width="9.42578125" style="14" bestFit="1" customWidth="1"/>
    <col min="4" max="4" width="13.140625" style="100" bestFit="1" customWidth="1"/>
    <col min="5" max="5" width="13.140625" style="100" customWidth="1"/>
    <col min="6" max="6" width="27.85546875" style="14" bestFit="1" customWidth="1"/>
    <col min="7" max="7" width="48.7109375" style="36" bestFit="1" customWidth="1"/>
    <col min="8" max="8" width="9.5703125" hidden="1" customWidth="1"/>
    <col min="9" max="9" width="9.5703125" style="14" hidden="1" customWidth="1"/>
    <col min="10" max="11" width="9" style="14" hidden="1" customWidth="1"/>
    <col min="12" max="15" width="9.28515625" style="14" hidden="1" customWidth="1"/>
    <col min="16" max="16" width="13.42578125" style="14" hidden="1" customWidth="1"/>
    <col min="17" max="17" width="10.5703125" style="14" hidden="1" customWidth="1"/>
    <col min="18" max="18" width="46" style="12" bestFit="1" customWidth="1"/>
    <col min="19" max="19" width="20.85546875" style="16" bestFit="1" customWidth="1"/>
    <col min="20" max="20" width="10.5703125" style="16" bestFit="1" customWidth="1"/>
    <col min="21" max="21" width="14.140625" style="16" bestFit="1" customWidth="1"/>
    <col min="22" max="22" width="10.7109375" style="16" bestFit="1" customWidth="1"/>
    <col min="23" max="23" width="10" style="16" bestFit="1" customWidth="1"/>
    <col min="24" max="24" width="10.7109375" style="14" bestFit="1" customWidth="1"/>
    <col min="25" max="25" width="11.28515625" style="16" customWidth="1"/>
    <col min="26" max="26" width="7.7109375" style="14" bestFit="1" customWidth="1"/>
    <col min="27" max="27" width="14.5703125" style="13" customWidth="1"/>
    <col min="28" max="28" width="31" style="14" bestFit="1" customWidth="1"/>
    <col min="29" max="29" width="15.85546875" style="14" bestFit="1" customWidth="1"/>
    <col min="30" max="30" width="12" style="14" bestFit="1" customWidth="1"/>
    <col min="31" max="31" width="13.5703125" style="14" bestFit="1" customWidth="1"/>
    <col min="32" max="32" width="12.7109375" style="13" bestFit="1" customWidth="1"/>
    <col min="33" max="33" width="16.7109375" style="13" bestFit="1" customWidth="1"/>
    <col min="34" max="34" width="29.7109375" style="13" bestFit="1" customWidth="1"/>
    <col min="35" max="35" width="17.28515625" style="13" bestFit="1" customWidth="1"/>
    <col min="36" max="36" width="6.42578125" style="14" bestFit="1" customWidth="1"/>
    <col min="37" max="37" width="5" style="13" bestFit="1" customWidth="1"/>
    <col min="38" max="16384" width="46.140625" style="13"/>
  </cols>
  <sheetData>
    <row r="1" spans="1:37" s="14" customFormat="1" ht="25.5" x14ac:dyDescent="0.25">
      <c r="A1" s="18" t="s">
        <v>100</v>
      </c>
      <c r="B1" s="19" t="s">
        <v>101</v>
      </c>
      <c r="C1" s="14" t="s">
        <v>93</v>
      </c>
      <c r="D1" s="100" t="s">
        <v>261</v>
      </c>
      <c r="E1" s="100" t="s">
        <v>262</v>
      </c>
      <c r="F1" s="14" t="s">
        <v>203</v>
      </c>
      <c r="G1" s="28" t="s">
        <v>161</v>
      </c>
      <c r="H1" s="21" t="s">
        <v>162</v>
      </c>
      <c r="I1" s="21" t="s">
        <v>163</v>
      </c>
      <c r="J1" s="21" t="s">
        <v>164</v>
      </c>
      <c r="K1" s="21" t="s">
        <v>165</v>
      </c>
      <c r="L1" s="21" t="s">
        <v>166</v>
      </c>
      <c r="M1" s="21" t="s">
        <v>167</v>
      </c>
      <c r="N1" s="21" t="s">
        <v>168</v>
      </c>
      <c r="O1" s="21" t="s">
        <v>169</v>
      </c>
      <c r="P1" s="64" t="s">
        <v>172</v>
      </c>
      <c r="Q1" s="22" t="s">
        <v>170</v>
      </c>
      <c r="R1" s="103" t="s">
        <v>175</v>
      </c>
      <c r="S1" s="103" t="s">
        <v>173</v>
      </c>
      <c r="T1" s="104" t="s">
        <v>171</v>
      </c>
      <c r="U1" s="103" t="s">
        <v>174</v>
      </c>
      <c r="V1" s="104" t="s">
        <v>90</v>
      </c>
      <c r="W1" s="105" t="s">
        <v>97</v>
      </c>
      <c r="X1" s="104" t="s">
        <v>91</v>
      </c>
      <c r="Y1" s="105" t="s">
        <v>68</v>
      </c>
      <c r="Z1" s="104" t="s">
        <v>199</v>
      </c>
      <c r="AA1" s="104" t="s">
        <v>232</v>
      </c>
      <c r="AB1" s="119" t="s">
        <v>245</v>
      </c>
      <c r="AC1" s="119" t="s">
        <v>249</v>
      </c>
      <c r="AD1" s="119" t="s">
        <v>250</v>
      </c>
      <c r="AE1" s="119" t="s">
        <v>251</v>
      </c>
      <c r="AF1" s="119" t="s">
        <v>252</v>
      </c>
      <c r="AG1" s="119" t="s">
        <v>253</v>
      </c>
      <c r="AH1" s="119" t="s">
        <v>254</v>
      </c>
      <c r="AI1" s="119" t="s">
        <v>255</v>
      </c>
      <c r="AJ1" s="119" t="s">
        <v>256</v>
      </c>
      <c r="AK1" s="119" t="s">
        <v>258</v>
      </c>
    </row>
    <row r="2" spans="1:37" ht="22.5" hidden="1" x14ac:dyDescent="0.25">
      <c r="A2" s="17">
        <v>5</v>
      </c>
      <c r="B2" s="11">
        <v>15393</v>
      </c>
      <c r="C2" s="12">
        <v>31</v>
      </c>
      <c r="D2" s="25"/>
      <c r="E2" s="25"/>
      <c r="F2" s="25"/>
      <c r="G2" s="40" t="s">
        <v>54</v>
      </c>
      <c r="H2" s="28">
        <v>1</v>
      </c>
      <c r="I2" s="28">
        <v>1</v>
      </c>
      <c r="J2" s="28">
        <v>0.5</v>
      </c>
      <c r="K2" s="28">
        <v>1</v>
      </c>
      <c r="L2" s="28">
        <v>1</v>
      </c>
      <c r="M2" s="28">
        <v>1</v>
      </c>
      <c r="N2" s="28">
        <v>1</v>
      </c>
      <c r="O2" s="28">
        <v>0</v>
      </c>
      <c r="P2" s="15">
        <f t="shared" ref="P2" si="0">SUM(H2:K2)/6+(3*(SUM(L2:O2)/4))</f>
        <v>2.8333333333333335</v>
      </c>
      <c r="Q2" s="28" t="str">
        <f t="shared" ref="Q2:Q25" si="1">IF(P2 &gt;= 2.5, "High", IF(P2 &lt; 1.5,"Lower","Medium"))</f>
        <v>High</v>
      </c>
      <c r="R2" s="28" t="s">
        <v>185</v>
      </c>
      <c r="S2" s="28" t="s">
        <v>193</v>
      </c>
      <c r="T2" s="28" t="s">
        <v>196</v>
      </c>
      <c r="U2" s="28">
        <v>2</v>
      </c>
      <c r="V2" s="28" t="s">
        <v>99</v>
      </c>
      <c r="W2" s="28">
        <v>2019</v>
      </c>
      <c r="X2" s="28" t="s">
        <v>98</v>
      </c>
      <c r="Y2" s="23" t="s">
        <v>198</v>
      </c>
      <c r="Z2" s="81"/>
      <c r="AA2" s="16" t="s">
        <v>229</v>
      </c>
    </row>
    <row r="3" spans="1:37" ht="89.25" x14ac:dyDescent="0.25">
      <c r="A3" s="17">
        <v>5</v>
      </c>
      <c r="B3" s="11">
        <v>15318</v>
      </c>
      <c r="C3" s="12">
        <v>48</v>
      </c>
      <c r="D3" s="118" t="s">
        <v>215</v>
      </c>
      <c r="E3" s="118" t="s">
        <v>229</v>
      </c>
      <c r="F3" s="108" t="s">
        <v>222</v>
      </c>
      <c r="G3" s="41" t="s">
        <v>14</v>
      </c>
      <c r="H3" s="15">
        <v>1</v>
      </c>
      <c r="I3" s="15">
        <v>0.5</v>
      </c>
      <c r="J3" s="15">
        <v>0.5</v>
      </c>
      <c r="K3" s="15">
        <v>0</v>
      </c>
      <c r="L3" s="15">
        <v>1</v>
      </c>
      <c r="M3" s="15">
        <v>0.5</v>
      </c>
      <c r="N3" s="15">
        <v>0.5</v>
      </c>
      <c r="O3" s="15">
        <v>0</v>
      </c>
      <c r="P3" s="15">
        <f t="shared" ref="P3:P24" si="2">SUM(H3:K3)/6+(3*(SUM(L3:O3)/4))</f>
        <v>1.8333333333333333</v>
      </c>
      <c r="Q3" s="68" t="str">
        <f t="shared" ref="Q3:Q24" si="3">IF(P3 &gt;= 2.5, "High", IF(P3 &lt; 1.5,"Lower","Medium"))</f>
        <v>Medium</v>
      </c>
      <c r="R3" s="41" t="s">
        <v>190</v>
      </c>
      <c r="S3" s="14" t="s">
        <v>191</v>
      </c>
      <c r="T3" s="68" t="s">
        <v>98</v>
      </c>
      <c r="U3" s="14">
        <v>36</v>
      </c>
      <c r="V3" s="14" t="s">
        <v>98</v>
      </c>
      <c r="W3" s="12">
        <v>2013</v>
      </c>
      <c r="Y3" s="14" t="s">
        <v>197</v>
      </c>
      <c r="Z3" s="102" t="s">
        <v>244</v>
      </c>
      <c r="AA3" s="107" t="s">
        <v>238</v>
      </c>
      <c r="AB3" s="14" t="s">
        <v>248</v>
      </c>
      <c r="AC3" s="14">
        <v>0</v>
      </c>
      <c r="AD3" s="14">
        <v>0</v>
      </c>
      <c r="AE3" s="14">
        <v>0</v>
      </c>
      <c r="AF3" s="14">
        <v>1</v>
      </c>
      <c r="AG3" s="14">
        <v>0</v>
      </c>
      <c r="AH3" s="14">
        <v>1</v>
      </c>
      <c r="AI3" s="14">
        <v>0</v>
      </c>
      <c r="AJ3" s="14" t="s">
        <v>257</v>
      </c>
      <c r="AK3" s="117">
        <v>2019</v>
      </c>
    </row>
    <row r="4" spans="1:37" ht="22.5" hidden="1" x14ac:dyDescent="0.25">
      <c r="A4" s="17">
        <v>3</v>
      </c>
      <c r="B4" s="11">
        <v>15254</v>
      </c>
      <c r="C4" s="39">
        <v>40</v>
      </c>
      <c r="D4" s="87"/>
      <c r="E4" s="87"/>
      <c r="F4" s="87"/>
      <c r="G4" s="34" t="s">
        <v>29</v>
      </c>
      <c r="H4" s="15">
        <v>1</v>
      </c>
      <c r="I4" s="15">
        <v>1</v>
      </c>
      <c r="J4" s="15">
        <v>1</v>
      </c>
      <c r="K4" s="15">
        <v>0.5</v>
      </c>
      <c r="L4" s="15">
        <v>1</v>
      </c>
      <c r="M4" s="15">
        <v>1</v>
      </c>
      <c r="N4" s="15">
        <v>1</v>
      </c>
      <c r="O4" s="15">
        <v>0</v>
      </c>
      <c r="P4" s="15">
        <f t="shared" si="2"/>
        <v>2.8333333333333335</v>
      </c>
      <c r="Q4" s="68" t="str">
        <f t="shared" si="3"/>
        <v>High</v>
      </c>
      <c r="R4" s="72" t="s">
        <v>176</v>
      </c>
      <c r="S4" s="27" t="s">
        <v>182</v>
      </c>
      <c r="T4" s="68" t="s">
        <v>196</v>
      </c>
      <c r="U4" s="23">
        <v>11</v>
      </c>
      <c r="V4" s="43" t="s">
        <v>98</v>
      </c>
      <c r="W4" s="12">
        <v>2017</v>
      </c>
      <c r="X4" s="68" t="s">
        <v>98</v>
      </c>
      <c r="Y4" s="23" t="s">
        <v>198</v>
      </c>
      <c r="Z4" s="16"/>
      <c r="AA4" s="16" t="s">
        <v>1</v>
      </c>
      <c r="AF4" s="14"/>
      <c r="AG4" s="14"/>
      <c r="AH4" s="14"/>
      <c r="AI4" s="14"/>
      <c r="AK4" s="118"/>
    </row>
    <row r="5" spans="1:37" ht="63" x14ac:dyDescent="0.25">
      <c r="A5" s="17">
        <v>3</v>
      </c>
      <c r="B5" s="11">
        <v>15250</v>
      </c>
      <c r="C5" s="12">
        <v>47</v>
      </c>
      <c r="D5" s="118" t="s">
        <v>214</v>
      </c>
      <c r="E5" s="118" t="s">
        <v>1</v>
      </c>
      <c r="F5" s="108" t="s">
        <v>221</v>
      </c>
      <c r="G5" s="35" t="s">
        <v>9</v>
      </c>
      <c r="H5" s="15">
        <v>1</v>
      </c>
      <c r="I5" s="15">
        <v>1</v>
      </c>
      <c r="J5" s="15">
        <v>1</v>
      </c>
      <c r="K5" s="15">
        <v>0.5</v>
      </c>
      <c r="L5" s="15">
        <v>1</v>
      </c>
      <c r="M5" s="15">
        <v>0.5</v>
      </c>
      <c r="N5" s="15">
        <v>1</v>
      </c>
      <c r="O5" s="15">
        <v>0</v>
      </c>
      <c r="P5" s="15">
        <f t="shared" si="2"/>
        <v>2.4583333333333335</v>
      </c>
      <c r="Q5" s="28" t="str">
        <f t="shared" si="3"/>
        <v>Medium</v>
      </c>
      <c r="R5" s="73" t="s">
        <v>180</v>
      </c>
      <c r="S5" s="16" t="s">
        <v>184</v>
      </c>
      <c r="T5" s="28" t="s">
        <v>99</v>
      </c>
      <c r="U5" s="16">
        <v>28</v>
      </c>
      <c r="V5" s="16" t="s">
        <v>98</v>
      </c>
      <c r="W5" s="12">
        <v>2013</v>
      </c>
      <c r="X5" s="16"/>
      <c r="Y5" s="14" t="s">
        <v>197</v>
      </c>
      <c r="Z5" s="102" t="s">
        <v>243</v>
      </c>
      <c r="AA5" s="107" t="s">
        <v>238</v>
      </c>
      <c r="AB5" s="114" t="s">
        <v>246</v>
      </c>
      <c r="AC5" s="14">
        <v>1</v>
      </c>
      <c r="AD5" s="14">
        <v>0</v>
      </c>
      <c r="AE5" s="14">
        <v>0</v>
      </c>
      <c r="AF5" s="14">
        <v>1</v>
      </c>
      <c r="AG5" s="14">
        <v>0</v>
      </c>
      <c r="AH5" s="14">
        <v>0</v>
      </c>
      <c r="AI5" s="14">
        <v>0</v>
      </c>
      <c r="AJ5" s="12" t="s">
        <v>259</v>
      </c>
      <c r="AK5" s="118">
        <v>2019</v>
      </c>
    </row>
    <row r="6" spans="1:37" ht="22.5" hidden="1" x14ac:dyDescent="0.25">
      <c r="A6" s="17">
        <v>2</v>
      </c>
      <c r="B6" s="11">
        <v>14768</v>
      </c>
      <c r="C6" s="12">
        <v>45</v>
      </c>
      <c r="D6" s="25"/>
      <c r="E6" s="25"/>
      <c r="F6" s="25"/>
      <c r="G6" s="34" t="s">
        <v>18</v>
      </c>
      <c r="H6" s="15">
        <v>1</v>
      </c>
      <c r="I6" s="15">
        <v>1</v>
      </c>
      <c r="J6" s="15">
        <v>1</v>
      </c>
      <c r="K6" s="15">
        <v>0.5</v>
      </c>
      <c r="L6" s="15">
        <v>1</v>
      </c>
      <c r="M6" s="15">
        <v>0.5</v>
      </c>
      <c r="N6" s="15">
        <v>1</v>
      </c>
      <c r="O6" s="15">
        <v>0</v>
      </c>
      <c r="P6" s="15">
        <f t="shared" si="2"/>
        <v>2.4583333333333335</v>
      </c>
      <c r="Q6" s="28" t="str">
        <f t="shared" si="3"/>
        <v>Medium</v>
      </c>
      <c r="R6" s="71" t="s">
        <v>188</v>
      </c>
      <c r="S6" s="14" t="s">
        <v>182</v>
      </c>
      <c r="T6" s="28" t="s">
        <v>196</v>
      </c>
      <c r="U6" s="23">
        <v>13</v>
      </c>
      <c r="V6" s="23" t="s">
        <v>98</v>
      </c>
      <c r="W6" s="12">
        <v>2014</v>
      </c>
      <c r="Y6" s="23" t="s">
        <v>198</v>
      </c>
      <c r="Z6" s="16" t="s">
        <v>199</v>
      </c>
      <c r="AA6" s="16" t="s">
        <v>226</v>
      </c>
      <c r="AF6" s="14"/>
      <c r="AG6" s="14"/>
      <c r="AH6" s="14"/>
      <c r="AI6" s="14"/>
      <c r="AK6" s="118"/>
    </row>
    <row r="7" spans="1:37" ht="22.5" hidden="1" x14ac:dyDescent="0.25">
      <c r="A7" s="17">
        <v>3</v>
      </c>
      <c r="B7" s="11">
        <v>15247</v>
      </c>
      <c r="C7" s="12">
        <v>30</v>
      </c>
      <c r="D7" s="12"/>
      <c r="E7" s="12"/>
      <c r="F7" s="12"/>
      <c r="G7" s="41" t="s">
        <v>45</v>
      </c>
      <c r="H7" s="15">
        <v>1</v>
      </c>
      <c r="I7" s="15">
        <v>1</v>
      </c>
      <c r="J7" s="15">
        <v>0.5</v>
      </c>
      <c r="K7" s="15">
        <v>0.5</v>
      </c>
      <c r="L7" s="15">
        <v>1</v>
      </c>
      <c r="M7" s="15">
        <v>1</v>
      </c>
      <c r="N7" s="15">
        <v>1</v>
      </c>
      <c r="O7" s="15">
        <v>0</v>
      </c>
      <c r="P7" s="15">
        <f t="shared" si="2"/>
        <v>2.75</v>
      </c>
      <c r="Q7" s="68" t="str">
        <f t="shared" si="3"/>
        <v>High</v>
      </c>
      <c r="R7" s="41" t="s">
        <v>176</v>
      </c>
      <c r="S7" s="68" t="s">
        <v>182</v>
      </c>
      <c r="T7" s="68" t="s">
        <v>196</v>
      </c>
      <c r="U7" s="100">
        <v>6</v>
      </c>
      <c r="V7" s="100" t="s">
        <v>98</v>
      </c>
      <c r="W7" s="12">
        <v>2018</v>
      </c>
      <c r="X7" s="68" t="s">
        <v>98</v>
      </c>
      <c r="Y7" s="23" t="s">
        <v>198</v>
      </c>
      <c r="Z7" s="16" t="s">
        <v>199</v>
      </c>
      <c r="AA7" s="16" t="s">
        <v>1</v>
      </c>
      <c r="AF7" s="14"/>
      <c r="AG7" s="14"/>
      <c r="AH7" s="14"/>
      <c r="AI7" s="14"/>
      <c r="AK7" s="117"/>
    </row>
    <row r="8" spans="1:37" ht="22.5" hidden="1" x14ac:dyDescent="0.25">
      <c r="A8" s="17">
        <v>3</v>
      </c>
      <c r="B8" s="11">
        <v>15252</v>
      </c>
      <c r="C8" s="12"/>
      <c r="D8" s="25"/>
      <c r="E8" s="25"/>
      <c r="F8" s="25"/>
      <c r="G8" s="66" t="s">
        <v>48</v>
      </c>
      <c r="H8" s="67">
        <v>0.5</v>
      </c>
      <c r="I8" s="67">
        <v>1</v>
      </c>
      <c r="J8" s="67">
        <v>0.5</v>
      </c>
      <c r="K8" s="67">
        <v>0.5</v>
      </c>
      <c r="L8" s="67">
        <v>1</v>
      </c>
      <c r="M8" s="67">
        <v>0</v>
      </c>
      <c r="N8" s="67">
        <v>0.5</v>
      </c>
      <c r="O8" s="67">
        <v>1</v>
      </c>
      <c r="P8" s="67">
        <f t="shared" si="2"/>
        <v>2.2916666666666665</v>
      </c>
      <c r="Q8" s="68" t="str">
        <f t="shared" si="3"/>
        <v>Medium</v>
      </c>
      <c r="R8" s="70" t="s">
        <v>176</v>
      </c>
      <c r="S8" s="68" t="s">
        <v>182</v>
      </c>
      <c r="T8" s="68" t="s">
        <v>196</v>
      </c>
      <c r="U8" s="68">
        <v>5</v>
      </c>
      <c r="V8" s="68" t="s">
        <v>98</v>
      </c>
      <c r="W8" s="69">
        <v>2019</v>
      </c>
      <c r="X8" s="68" t="s">
        <v>98</v>
      </c>
      <c r="Y8" s="23" t="s">
        <v>198</v>
      </c>
      <c r="Z8" s="16" t="s">
        <v>199</v>
      </c>
      <c r="AA8" s="16" t="s">
        <v>1</v>
      </c>
      <c r="AF8" s="14"/>
      <c r="AG8" s="14"/>
      <c r="AH8" s="14"/>
      <c r="AI8" s="14"/>
      <c r="AK8" s="118"/>
    </row>
    <row r="9" spans="1:37" ht="73.5" x14ac:dyDescent="0.25">
      <c r="A9" s="17">
        <v>2</v>
      </c>
      <c r="B9" s="11">
        <v>14778</v>
      </c>
      <c r="C9" s="12">
        <v>41</v>
      </c>
      <c r="D9" s="118" t="s">
        <v>212</v>
      </c>
      <c r="E9" s="118" t="s">
        <v>263</v>
      </c>
      <c r="F9" s="108" t="s">
        <v>219</v>
      </c>
      <c r="G9" s="41" t="s">
        <v>24</v>
      </c>
      <c r="H9" s="15">
        <v>1</v>
      </c>
      <c r="I9" s="15">
        <v>1</v>
      </c>
      <c r="J9" s="15">
        <v>1</v>
      </c>
      <c r="K9" s="15">
        <v>0</v>
      </c>
      <c r="L9" s="15">
        <v>1</v>
      </c>
      <c r="M9" s="15">
        <v>1</v>
      </c>
      <c r="N9" s="15">
        <v>1</v>
      </c>
      <c r="O9" s="15">
        <v>0</v>
      </c>
      <c r="P9" s="15">
        <f t="shared" si="2"/>
        <v>2.75</v>
      </c>
      <c r="Q9" s="28" t="str">
        <f t="shared" si="3"/>
        <v>High</v>
      </c>
      <c r="R9" s="73" t="s">
        <v>186</v>
      </c>
      <c r="S9" s="16" t="s">
        <v>183</v>
      </c>
      <c r="T9" s="28" t="s">
        <v>98</v>
      </c>
      <c r="U9" s="16">
        <v>27</v>
      </c>
      <c r="V9" s="16" t="s">
        <v>98</v>
      </c>
      <c r="W9" s="12">
        <v>2017</v>
      </c>
      <c r="X9" s="28" t="s">
        <v>98</v>
      </c>
      <c r="Y9" s="14" t="s">
        <v>197</v>
      </c>
      <c r="Z9" s="102" t="s">
        <v>241</v>
      </c>
      <c r="AA9" s="107" t="s">
        <v>231</v>
      </c>
      <c r="AB9" s="14" t="s">
        <v>248</v>
      </c>
      <c r="AC9" s="12">
        <v>1</v>
      </c>
      <c r="AD9" s="14">
        <v>1</v>
      </c>
      <c r="AE9" s="14">
        <v>1</v>
      </c>
      <c r="AF9" s="14">
        <v>1</v>
      </c>
      <c r="AG9" s="14">
        <v>0</v>
      </c>
      <c r="AH9" s="14">
        <v>0</v>
      </c>
      <c r="AI9" s="14">
        <v>0</v>
      </c>
      <c r="AJ9" s="14" t="s">
        <v>257</v>
      </c>
      <c r="AK9" s="117">
        <v>2018</v>
      </c>
    </row>
    <row r="10" spans="1:37" ht="73.5" x14ac:dyDescent="0.25">
      <c r="A10" s="17">
        <v>2</v>
      </c>
      <c r="B10" s="11">
        <v>14793</v>
      </c>
      <c r="C10" s="12">
        <v>45</v>
      </c>
      <c r="D10" s="131" t="s">
        <v>302</v>
      </c>
      <c r="E10" s="118" t="s">
        <v>263</v>
      </c>
      <c r="F10" s="108" t="s">
        <v>220</v>
      </c>
      <c r="G10" s="41" t="s">
        <v>22</v>
      </c>
      <c r="H10" s="15">
        <v>1</v>
      </c>
      <c r="I10" s="15">
        <v>0</v>
      </c>
      <c r="J10" s="15">
        <v>1</v>
      </c>
      <c r="K10" s="15">
        <v>1</v>
      </c>
      <c r="L10" s="15">
        <v>1</v>
      </c>
      <c r="M10" s="15">
        <v>0.5</v>
      </c>
      <c r="N10" s="15">
        <v>1</v>
      </c>
      <c r="O10" s="15">
        <v>0</v>
      </c>
      <c r="P10" s="15">
        <f t="shared" si="2"/>
        <v>2.375</v>
      </c>
      <c r="Q10" s="28" t="str">
        <f t="shared" si="3"/>
        <v>Medium</v>
      </c>
      <c r="R10" s="41" t="s">
        <v>187</v>
      </c>
      <c r="S10" s="14" t="s">
        <v>184</v>
      </c>
      <c r="T10" s="28" t="s">
        <v>99</v>
      </c>
      <c r="U10" s="14">
        <v>19</v>
      </c>
      <c r="V10" s="14" t="s">
        <v>98</v>
      </c>
      <c r="W10" s="12">
        <v>2016</v>
      </c>
      <c r="X10" s="28" t="s">
        <v>98</v>
      </c>
      <c r="Y10" s="14" t="s">
        <v>197</v>
      </c>
      <c r="Z10" s="102" t="s">
        <v>242</v>
      </c>
      <c r="AA10" s="107" t="s">
        <v>231</v>
      </c>
      <c r="AB10" s="114" t="s">
        <v>246</v>
      </c>
      <c r="AC10" s="12">
        <v>1</v>
      </c>
      <c r="AD10" s="14">
        <v>1</v>
      </c>
      <c r="AE10" s="14">
        <v>1</v>
      </c>
      <c r="AF10" s="14">
        <v>0</v>
      </c>
      <c r="AG10" s="14">
        <v>0</v>
      </c>
      <c r="AH10" s="14">
        <v>1</v>
      </c>
      <c r="AI10" s="14">
        <v>0</v>
      </c>
      <c r="AJ10" s="14" t="s">
        <v>257</v>
      </c>
      <c r="AK10" s="118">
        <v>2018</v>
      </c>
    </row>
    <row r="11" spans="1:37" ht="22.5" hidden="1" x14ac:dyDescent="0.25">
      <c r="A11" s="17">
        <v>3</v>
      </c>
      <c r="B11" s="11">
        <v>15249</v>
      </c>
      <c r="C11" s="12">
        <v>39</v>
      </c>
      <c r="D11" s="25"/>
      <c r="E11" s="25"/>
      <c r="F11" s="25"/>
      <c r="G11" s="34" t="s">
        <v>25</v>
      </c>
      <c r="H11" s="15">
        <v>1</v>
      </c>
      <c r="I11" s="15">
        <v>0.5</v>
      </c>
      <c r="J11" s="15">
        <v>0.5</v>
      </c>
      <c r="K11" s="15">
        <v>0</v>
      </c>
      <c r="L11" s="15">
        <v>1</v>
      </c>
      <c r="M11" s="15">
        <v>0.5</v>
      </c>
      <c r="N11" s="15">
        <v>1</v>
      </c>
      <c r="O11" s="15">
        <v>0</v>
      </c>
      <c r="P11" s="15">
        <f t="shared" si="2"/>
        <v>2.2083333333333335</v>
      </c>
      <c r="Q11" s="28" t="str">
        <f t="shared" si="3"/>
        <v>Medium</v>
      </c>
      <c r="R11" s="73" t="s">
        <v>176</v>
      </c>
      <c r="S11" s="16" t="s">
        <v>182</v>
      </c>
      <c r="T11" s="28" t="s">
        <v>196</v>
      </c>
      <c r="U11" s="16">
        <v>14</v>
      </c>
      <c r="V11" s="16" t="s">
        <v>98</v>
      </c>
      <c r="W11" s="12">
        <v>2017</v>
      </c>
      <c r="X11" s="28" t="s">
        <v>98</v>
      </c>
      <c r="Y11" s="23" t="s">
        <v>198</v>
      </c>
      <c r="Z11" s="16"/>
      <c r="AA11" s="16" t="s">
        <v>1</v>
      </c>
      <c r="AF11" s="14"/>
      <c r="AG11" s="14"/>
      <c r="AH11" s="14"/>
      <c r="AI11" s="14"/>
      <c r="AK11" s="86"/>
    </row>
    <row r="12" spans="1:37" ht="22.5" hidden="1" x14ac:dyDescent="0.25">
      <c r="A12" s="17">
        <v>3</v>
      </c>
      <c r="B12" s="11">
        <v>15253</v>
      </c>
      <c r="C12" s="12">
        <v>38</v>
      </c>
      <c r="D12" s="25"/>
      <c r="E12" s="25"/>
      <c r="F12" s="25"/>
      <c r="G12" s="34" t="s">
        <v>27</v>
      </c>
      <c r="H12" s="15">
        <v>1</v>
      </c>
      <c r="I12" s="15">
        <v>0</v>
      </c>
      <c r="J12" s="15">
        <v>0.5</v>
      </c>
      <c r="K12" s="15">
        <v>0</v>
      </c>
      <c r="L12" s="15">
        <v>0.5</v>
      </c>
      <c r="M12" s="15">
        <v>0</v>
      </c>
      <c r="N12" s="15">
        <v>1</v>
      </c>
      <c r="O12" s="15">
        <v>0</v>
      </c>
      <c r="P12" s="15">
        <f t="shared" si="2"/>
        <v>1.375</v>
      </c>
      <c r="Q12" s="68" t="str">
        <f t="shared" si="3"/>
        <v>Lower</v>
      </c>
      <c r="R12" s="71" t="s">
        <v>176</v>
      </c>
      <c r="S12" s="68" t="s">
        <v>182</v>
      </c>
      <c r="T12" s="79" t="s">
        <v>196</v>
      </c>
      <c r="U12" s="23">
        <v>8</v>
      </c>
      <c r="V12" s="23" t="s">
        <v>98</v>
      </c>
      <c r="W12" s="12">
        <v>2016</v>
      </c>
      <c r="X12" s="68" t="s">
        <v>98</v>
      </c>
      <c r="Y12" s="23" t="s">
        <v>198</v>
      </c>
      <c r="Z12" s="16"/>
      <c r="AA12" s="16" t="s">
        <v>1</v>
      </c>
      <c r="AF12" s="14"/>
      <c r="AG12" s="14"/>
      <c r="AH12" s="14"/>
      <c r="AI12" s="14"/>
      <c r="AK12" s="118"/>
    </row>
    <row r="13" spans="1:37" ht="30" hidden="1" x14ac:dyDescent="0.25">
      <c r="A13" s="17"/>
      <c r="B13" s="11"/>
      <c r="C13" s="90">
        <v>50</v>
      </c>
      <c r="D13" s="90" t="s">
        <v>208</v>
      </c>
      <c r="E13" s="129"/>
      <c r="F13" s="91" t="s">
        <v>148</v>
      </c>
      <c r="G13" s="92" t="s">
        <v>200</v>
      </c>
      <c r="H13" s="93">
        <v>1</v>
      </c>
      <c r="I13" s="93">
        <v>0.5</v>
      </c>
      <c r="J13" s="93">
        <v>1</v>
      </c>
      <c r="K13" s="93">
        <v>1</v>
      </c>
      <c r="L13" s="93">
        <v>1</v>
      </c>
      <c r="M13" s="93">
        <v>1</v>
      </c>
      <c r="N13" s="93">
        <v>1</v>
      </c>
      <c r="O13" s="93">
        <v>0</v>
      </c>
      <c r="P13" s="93">
        <f t="shared" si="2"/>
        <v>2.8333333333333335</v>
      </c>
      <c r="Q13" s="94" t="str">
        <f t="shared" si="3"/>
        <v>High</v>
      </c>
      <c r="R13" s="95" t="s">
        <v>192</v>
      </c>
      <c r="S13" s="96" t="s">
        <v>184</v>
      </c>
      <c r="T13" s="96" t="s">
        <v>99</v>
      </c>
      <c r="U13" s="97">
        <v>4</v>
      </c>
      <c r="V13" s="98" t="s">
        <v>99</v>
      </c>
      <c r="W13" s="90">
        <v>2019</v>
      </c>
      <c r="X13" s="96" t="s">
        <v>98</v>
      </c>
      <c r="Y13" s="23" t="s">
        <v>225</v>
      </c>
      <c r="Z13" s="16"/>
      <c r="AA13" s="101"/>
      <c r="AF13" s="14"/>
      <c r="AG13" s="14"/>
      <c r="AH13" s="14"/>
      <c r="AI13" s="14"/>
      <c r="AK13" s="86"/>
    </row>
    <row r="14" spans="1:37" ht="22.5" hidden="1" x14ac:dyDescent="0.25">
      <c r="A14" s="17">
        <v>4</v>
      </c>
      <c r="B14" s="11">
        <v>15281</v>
      </c>
      <c r="C14" s="12">
        <v>36</v>
      </c>
      <c r="D14" s="25"/>
      <c r="E14" s="25"/>
      <c r="F14" s="25"/>
      <c r="G14" s="34" t="s">
        <v>31</v>
      </c>
      <c r="H14" s="15">
        <v>0.5</v>
      </c>
      <c r="I14" s="15">
        <v>0.5</v>
      </c>
      <c r="J14" s="15">
        <v>0.5</v>
      </c>
      <c r="K14" s="15">
        <v>0</v>
      </c>
      <c r="L14" s="15">
        <v>0</v>
      </c>
      <c r="M14" s="15">
        <v>0.5</v>
      </c>
      <c r="N14" s="15">
        <v>0</v>
      </c>
      <c r="O14" s="15">
        <v>0</v>
      </c>
      <c r="P14" s="15">
        <f t="shared" si="2"/>
        <v>0.625</v>
      </c>
      <c r="Q14" s="68" t="str">
        <f t="shared" si="3"/>
        <v>Lower</v>
      </c>
      <c r="R14" s="71" t="s">
        <v>185</v>
      </c>
      <c r="S14" s="68" t="s">
        <v>193</v>
      </c>
      <c r="T14" s="14"/>
      <c r="U14" s="23">
        <v>2</v>
      </c>
      <c r="V14" s="14" t="s">
        <v>99</v>
      </c>
      <c r="W14" s="12">
        <v>2018</v>
      </c>
      <c r="X14" s="68" t="s">
        <v>98</v>
      </c>
      <c r="Y14" s="23" t="s">
        <v>198</v>
      </c>
      <c r="Z14" s="16" t="s">
        <v>199</v>
      </c>
      <c r="AA14" s="16" t="s">
        <v>228</v>
      </c>
      <c r="AF14" s="14"/>
      <c r="AG14" s="14"/>
      <c r="AH14" s="14"/>
      <c r="AI14" s="14"/>
    </row>
    <row r="15" spans="1:37" hidden="1" x14ac:dyDescent="0.25">
      <c r="A15" s="17">
        <v>4</v>
      </c>
      <c r="B15" s="11">
        <v>15284</v>
      </c>
      <c r="C15" s="12">
        <v>42</v>
      </c>
      <c r="D15" s="25"/>
      <c r="E15" s="25"/>
      <c r="F15" s="25"/>
      <c r="G15" s="34" t="s">
        <v>20</v>
      </c>
      <c r="H15" s="15">
        <v>1</v>
      </c>
      <c r="I15" s="15">
        <v>0</v>
      </c>
      <c r="J15" s="15">
        <v>0.5</v>
      </c>
      <c r="K15" s="15">
        <v>0</v>
      </c>
      <c r="L15" s="15">
        <v>0</v>
      </c>
      <c r="M15" s="15">
        <v>0</v>
      </c>
      <c r="N15" s="15">
        <v>1</v>
      </c>
      <c r="O15" s="15">
        <v>0</v>
      </c>
      <c r="P15" s="15">
        <f t="shared" si="2"/>
        <v>1</v>
      </c>
      <c r="Q15" s="68" t="str">
        <f t="shared" si="3"/>
        <v>Lower</v>
      </c>
      <c r="R15" s="41" t="s">
        <v>185</v>
      </c>
      <c r="S15" s="68" t="s">
        <v>193</v>
      </c>
      <c r="T15" s="68" t="s">
        <v>196</v>
      </c>
      <c r="U15" s="76">
        <v>7</v>
      </c>
      <c r="V15" s="76" t="s">
        <v>98</v>
      </c>
      <c r="W15" s="12">
        <v>2015</v>
      </c>
      <c r="X15" s="68" t="s">
        <v>98</v>
      </c>
      <c r="Y15" s="23" t="s">
        <v>198</v>
      </c>
      <c r="Z15" s="16"/>
      <c r="AA15" s="16" t="s">
        <v>228</v>
      </c>
      <c r="AF15" s="14"/>
      <c r="AG15" s="14"/>
      <c r="AH15" s="14"/>
      <c r="AI15" s="14"/>
    </row>
    <row r="16" spans="1:37" hidden="1" x14ac:dyDescent="0.25">
      <c r="A16" s="17">
        <v>5</v>
      </c>
      <c r="B16" s="11">
        <v>15325</v>
      </c>
      <c r="C16" s="12">
        <v>35</v>
      </c>
      <c r="D16" s="25"/>
      <c r="E16" s="25"/>
      <c r="F16" s="25"/>
      <c r="G16" s="34" t="s">
        <v>33</v>
      </c>
      <c r="H16" s="15">
        <v>0.5</v>
      </c>
      <c r="I16" s="15">
        <v>0.5</v>
      </c>
      <c r="J16" s="15">
        <v>0</v>
      </c>
      <c r="K16" s="15">
        <v>0</v>
      </c>
      <c r="L16" s="15">
        <v>0.5</v>
      </c>
      <c r="M16" s="15">
        <v>0.5</v>
      </c>
      <c r="N16" s="15">
        <v>0</v>
      </c>
      <c r="O16" s="15">
        <v>0</v>
      </c>
      <c r="P16" s="15">
        <f t="shared" si="2"/>
        <v>0.91666666666666663</v>
      </c>
      <c r="Q16" s="28" t="str">
        <f t="shared" si="3"/>
        <v>Lower</v>
      </c>
      <c r="R16" s="74" t="s">
        <v>181</v>
      </c>
      <c r="S16" s="42" t="s">
        <v>195</v>
      </c>
      <c r="T16" s="28" t="s">
        <v>196</v>
      </c>
      <c r="U16" s="42">
        <v>7</v>
      </c>
      <c r="V16" s="42" t="s">
        <v>98</v>
      </c>
      <c r="W16" s="12">
        <v>2017</v>
      </c>
      <c r="X16" s="28" t="s">
        <v>98</v>
      </c>
      <c r="Y16" s="23" t="s">
        <v>198</v>
      </c>
      <c r="Z16" s="16"/>
      <c r="AA16" s="16" t="s">
        <v>229</v>
      </c>
      <c r="AF16" s="14"/>
      <c r="AG16" s="14"/>
      <c r="AH16" s="14"/>
      <c r="AI16" s="14"/>
    </row>
    <row r="17" spans="1:98" ht="94.5" x14ac:dyDescent="0.25">
      <c r="A17" s="17">
        <v>6</v>
      </c>
      <c r="B17" s="11">
        <v>15296</v>
      </c>
      <c r="C17" s="39">
        <v>38</v>
      </c>
      <c r="D17" s="39" t="s">
        <v>210</v>
      </c>
      <c r="E17" s="118" t="s">
        <v>264</v>
      </c>
      <c r="F17" s="108" t="s">
        <v>217</v>
      </c>
      <c r="G17" s="41" t="s">
        <v>41</v>
      </c>
      <c r="H17" s="15">
        <v>1</v>
      </c>
      <c r="I17" s="15">
        <v>1</v>
      </c>
      <c r="J17" s="15">
        <v>1</v>
      </c>
      <c r="K17" s="15">
        <v>0</v>
      </c>
      <c r="L17" s="15">
        <v>1</v>
      </c>
      <c r="M17" s="15">
        <v>1</v>
      </c>
      <c r="N17" s="15">
        <v>1</v>
      </c>
      <c r="O17" s="15">
        <v>0</v>
      </c>
      <c r="P17" s="15">
        <f t="shared" si="2"/>
        <v>2.75</v>
      </c>
      <c r="Q17" s="68" t="str">
        <f t="shared" si="3"/>
        <v>High</v>
      </c>
      <c r="R17" s="41" t="s">
        <v>190</v>
      </c>
      <c r="S17" s="27" t="s">
        <v>191</v>
      </c>
      <c r="T17" s="68" t="s">
        <v>98</v>
      </c>
      <c r="U17" s="14">
        <v>5</v>
      </c>
      <c r="V17" s="14" t="s">
        <v>98</v>
      </c>
      <c r="W17" s="12">
        <v>2018</v>
      </c>
      <c r="X17" s="68" t="s">
        <v>98</v>
      </c>
      <c r="Y17" s="14" t="s">
        <v>197</v>
      </c>
      <c r="Z17" s="102" t="s">
        <v>240</v>
      </c>
      <c r="AA17" s="107" t="s">
        <v>238</v>
      </c>
      <c r="AB17" s="14" t="s">
        <v>248</v>
      </c>
      <c r="AC17" s="14">
        <v>1</v>
      </c>
      <c r="AD17" s="14">
        <v>0</v>
      </c>
      <c r="AE17" s="14">
        <v>1</v>
      </c>
      <c r="AF17" s="14">
        <v>1</v>
      </c>
      <c r="AG17" s="14">
        <v>0</v>
      </c>
      <c r="AH17" s="14">
        <v>0</v>
      </c>
      <c r="AI17" s="14">
        <v>0</v>
      </c>
      <c r="AJ17" s="14" t="s">
        <v>257</v>
      </c>
      <c r="AK17" s="117">
        <v>2017</v>
      </c>
    </row>
    <row r="18" spans="1:98" hidden="1" x14ac:dyDescent="0.25">
      <c r="A18" s="17">
        <v>3</v>
      </c>
      <c r="B18" s="11">
        <v>15256</v>
      </c>
      <c r="C18" s="12">
        <v>29</v>
      </c>
      <c r="D18" s="25"/>
      <c r="E18" s="25"/>
      <c r="F18" s="25"/>
      <c r="G18" s="34" t="s">
        <v>50</v>
      </c>
      <c r="H18" s="15">
        <v>1</v>
      </c>
      <c r="I18" s="15">
        <v>1</v>
      </c>
      <c r="J18" s="15">
        <v>1</v>
      </c>
      <c r="K18" s="15">
        <v>0.5</v>
      </c>
      <c r="L18" s="15">
        <v>1</v>
      </c>
      <c r="M18" s="15">
        <v>1</v>
      </c>
      <c r="N18" s="15">
        <v>1</v>
      </c>
      <c r="O18" s="15">
        <v>0</v>
      </c>
      <c r="P18" s="15">
        <f t="shared" si="2"/>
        <v>2.8333333333333335</v>
      </c>
      <c r="Q18" s="68" t="str">
        <f t="shared" si="3"/>
        <v>High</v>
      </c>
      <c r="R18" s="99" t="s">
        <v>176</v>
      </c>
      <c r="S18" s="68" t="s">
        <v>182</v>
      </c>
      <c r="T18" s="68" t="s">
        <v>196</v>
      </c>
      <c r="U18" s="52">
        <v>1</v>
      </c>
      <c r="V18" s="43" t="s">
        <v>99</v>
      </c>
      <c r="W18" s="12">
        <v>2019</v>
      </c>
      <c r="X18" s="68" t="s">
        <v>98</v>
      </c>
      <c r="Y18" s="23" t="s">
        <v>198</v>
      </c>
      <c r="Z18" s="16"/>
      <c r="AA18" s="107" t="s">
        <v>1</v>
      </c>
      <c r="AF18" s="14"/>
      <c r="AG18" s="14"/>
      <c r="AH18" s="14"/>
      <c r="AI18" s="14"/>
    </row>
    <row r="19" spans="1:98" ht="78.75" x14ac:dyDescent="0.25">
      <c r="A19" s="77">
        <v>6</v>
      </c>
      <c r="B19" s="78">
        <v>15294</v>
      </c>
      <c r="C19" s="86">
        <v>50</v>
      </c>
      <c r="D19" s="86" t="s">
        <v>208</v>
      </c>
      <c r="E19" s="118" t="s">
        <v>264</v>
      </c>
      <c r="F19" s="108" t="s">
        <v>148</v>
      </c>
      <c r="G19" s="113" t="s">
        <v>62</v>
      </c>
      <c r="H19" s="67">
        <v>1</v>
      </c>
      <c r="I19" s="67">
        <v>1</v>
      </c>
      <c r="J19" s="67">
        <v>0.5</v>
      </c>
      <c r="K19" s="67">
        <v>0.5</v>
      </c>
      <c r="L19" s="67">
        <v>1</v>
      </c>
      <c r="M19" s="67">
        <v>1</v>
      </c>
      <c r="N19" s="67">
        <v>1</v>
      </c>
      <c r="O19" s="67">
        <v>0</v>
      </c>
      <c r="P19" s="67">
        <f t="shared" si="2"/>
        <v>2.75</v>
      </c>
      <c r="Q19" s="68" t="str">
        <f t="shared" si="3"/>
        <v>High</v>
      </c>
      <c r="R19" s="70" t="s">
        <v>192</v>
      </c>
      <c r="S19" s="68" t="s">
        <v>184</v>
      </c>
      <c r="T19" s="68" t="s">
        <v>99</v>
      </c>
      <c r="U19" s="68">
        <v>4</v>
      </c>
      <c r="V19" s="68" t="s">
        <v>99</v>
      </c>
      <c r="W19" s="69">
        <v>2019</v>
      </c>
      <c r="X19" s="68" t="s">
        <v>98</v>
      </c>
      <c r="Y19" s="14" t="s">
        <v>197</v>
      </c>
      <c r="Z19" s="102" t="s">
        <v>235</v>
      </c>
      <c r="AA19" s="107" t="s">
        <v>231</v>
      </c>
      <c r="AB19" s="14" t="s">
        <v>247</v>
      </c>
      <c r="AC19" s="14">
        <v>1</v>
      </c>
      <c r="AD19" s="14">
        <v>0</v>
      </c>
      <c r="AE19" s="14">
        <v>0</v>
      </c>
      <c r="AF19" s="14">
        <v>0</v>
      </c>
      <c r="AG19" s="14">
        <v>0</v>
      </c>
      <c r="AH19" s="14">
        <v>0</v>
      </c>
      <c r="AI19" s="14">
        <v>0</v>
      </c>
      <c r="AJ19" s="14" t="s">
        <v>257</v>
      </c>
      <c r="AK19" s="118">
        <v>2016</v>
      </c>
    </row>
    <row r="20" spans="1:98" ht="73.5" x14ac:dyDescent="0.25">
      <c r="A20" s="17">
        <v>5</v>
      </c>
      <c r="B20" s="11">
        <v>15311</v>
      </c>
      <c r="C20" s="12">
        <v>51</v>
      </c>
      <c r="D20" s="118" t="s">
        <v>211</v>
      </c>
      <c r="E20" s="118" t="s">
        <v>229</v>
      </c>
      <c r="F20" s="108" t="s">
        <v>218</v>
      </c>
      <c r="G20" s="41" t="s">
        <v>39</v>
      </c>
      <c r="H20" s="15">
        <v>1</v>
      </c>
      <c r="I20" s="15">
        <v>1</v>
      </c>
      <c r="J20" s="15">
        <v>1</v>
      </c>
      <c r="K20" s="15">
        <v>1</v>
      </c>
      <c r="L20" s="15">
        <v>1</v>
      </c>
      <c r="M20" s="15">
        <v>1</v>
      </c>
      <c r="N20" s="15">
        <v>1</v>
      </c>
      <c r="O20" s="15">
        <v>0</v>
      </c>
      <c r="P20" s="15">
        <f t="shared" si="2"/>
        <v>2.9166666666666665</v>
      </c>
      <c r="Q20" s="28" t="str">
        <f t="shared" si="3"/>
        <v>High</v>
      </c>
      <c r="R20" s="73" t="s">
        <v>190</v>
      </c>
      <c r="S20" s="27" t="s">
        <v>191</v>
      </c>
      <c r="T20" s="28" t="s">
        <v>98</v>
      </c>
      <c r="U20" s="28">
        <v>3</v>
      </c>
      <c r="V20" s="27" t="s">
        <v>99</v>
      </c>
      <c r="W20" s="12">
        <v>2018</v>
      </c>
      <c r="X20" s="28" t="s">
        <v>98</v>
      </c>
      <c r="Y20" s="14" t="s">
        <v>197</v>
      </c>
      <c r="Z20" s="102" t="s">
        <v>237</v>
      </c>
      <c r="AA20" s="107" t="s">
        <v>238</v>
      </c>
      <c r="AB20" s="14" t="s">
        <v>248</v>
      </c>
      <c r="AC20" s="14">
        <v>0</v>
      </c>
      <c r="AD20" s="14">
        <v>0</v>
      </c>
      <c r="AE20" s="14">
        <v>0</v>
      </c>
      <c r="AF20" s="14">
        <v>0</v>
      </c>
      <c r="AG20" s="14">
        <v>0</v>
      </c>
      <c r="AH20" s="14">
        <v>0</v>
      </c>
      <c r="AI20" s="14">
        <v>0</v>
      </c>
      <c r="AJ20" s="14" t="s">
        <v>257</v>
      </c>
      <c r="AK20" s="117">
        <v>2013</v>
      </c>
    </row>
    <row r="21" spans="1:98" ht="56.25" hidden="1" x14ac:dyDescent="0.25">
      <c r="A21" s="17">
        <v>3</v>
      </c>
      <c r="B21" s="11">
        <v>15245</v>
      </c>
      <c r="C21" s="12">
        <v>32</v>
      </c>
      <c r="D21" s="12"/>
      <c r="E21" s="12"/>
      <c r="F21" s="12"/>
      <c r="G21" s="41" t="s">
        <v>35</v>
      </c>
      <c r="H21" s="15">
        <v>0.5</v>
      </c>
      <c r="I21" s="15">
        <v>1</v>
      </c>
      <c r="J21" s="15">
        <v>1</v>
      </c>
      <c r="K21" s="15">
        <v>0</v>
      </c>
      <c r="L21" s="15">
        <v>0</v>
      </c>
      <c r="M21" s="15">
        <v>1</v>
      </c>
      <c r="N21" s="15">
        <v>0.5</v>
      </c>
      <c r="O21" s="15">
        <v>0</v>
      </c>
      <c r="P21" s="15">
        <f t="shared" si="2"/>
        <v>1.5416666666666667</v>
      </c>
      <c r="Q21" s="68" t="str">
        <f t="shared" si="3"/>
        <v>Medium</v>
      </c>
      <c r="R21" s="70" t="s">
        <v>179</v>
      </c>
      <c r="S21" s="70" t="s">
        <v>194</v>
      </c>
      <c r="T21" s="68" t="s">
        <v>196</v>
      </c>
      <c r="U21" s="76">
        <v>3</v>
      </c>
      <c r="V21" s="76" t="s">
        <v>99</v>
      </c>
      <c r="W21" s="12">
        <v>2018</v>
      </c>
      <c r="X21" s="68" t="s">
        <v>98</v>
      </c>
      <c r="Y21" s="23" t="s">
        <v>198</v>
      </c>
      <c r="Z21" s="16"/>
      <c r="AA21" s="92" t="s">
        <v>200</v>
      </c>
      <c r="AF21" s="14"/>
      <c r="AG21" s="14"/>
      <c r="AH21" s="14"/>
      <c r="AI21" s="14"/>
    </row>
    <row r="22" spans="1:98" ht="94.5" x14ac:dyDescent="0.25">
      <c r="A22" s="17">
        <v>2</v>
      </c>
      <c r="B22" s="11">
        <v>14784</v>
      </c>
      <c r="C22" s="12">
        <v>31</v>
      </c>
      <c r="D22" s="118" t="s">
        <v>260</v>
      </c>
      <c r="E22" s="118" t="s">
        <v>264</v>
      </c>
      <c r="F22" s="88" t="s">
        <v>204</v>
      </c>
      <c r="G22" s="109" t="s">
        <v>43</v>
      </c>
      <c r="H22" s="15">
        <v>1</v>
      </c>
      <c r="I22" s="15">
        <v>1</v>
      </c>
      <c r="J22" s="15">
        <v>1</v>
      </c>
      <c r="K22" s="15">
        <v>1</v>
      </c>
      <c r="L22" s="15">
        <v>1</v>
      </c>
      <c r="M22" s="15">
        <v>0.5</v>
      </c>
      <c r="N22" s="15">
        <v>1</v>
      </c>
      <c r="O22" s="15">
        <v>0</v>
      </c>
      <c r="P22" s="15">
        <f t="shared" si="2"/>
        <v>2.5416666666666665</v>
      </c>
      <c r="Q22" s="28" t="str">
        <f t="shared" si="3"/>
        <v>High</v>
      </c>
      <c r="R22" s="41" t="s">
        <v>177</v>
      </c>
      <c r="S22" s="14" t="s">
        <v>183</v>
      </c>
      <c r="T22" s="28" t="s">
        <v>98</v>
      </c>
      <c r="U22" s="14">
        <v>1</v>
      </c>
      <c r="V22" s="27" t="s">
        <v>99</v>
      </c>
      <c r="W22" s="12">
        <v>2019</v>
      </c>
      <c r="X22" s="28" t="s">
        <v>98</v>
      </c>
      <c r="Y22" s="14" t="s">
        <v>197</v>
      </c>
      <c r="Z22" s="102" t="s">
        <v>234</v>
      </c>
      <c r="AA22" s="107" t="s">
        <v>231</v>
      </c>
      <c r="AB22" s="14" t="s">
        <v>248</v>
      </c>
      <c r="AC22" s="14">
        <v>1</v>
      </c>
      <c r="AD22" s="14">
        <v>0</v>
      </c>
      <c r="AE22" s="14">
        <v>0</v>
      </c>
      <c r="AF22" s="14">
        <v>1</v>
      </c>
      <c r="AG22" s="14">
        <v>0</v>
      </c>
      <c r="AH22" s="14">
        <v>1</v>
      </c>
      <c r="AI22" s="14">
        <v>0</v>
      </c>
      <c r="AJ22" s="14" t="s">
        <v>257</v>
      </c>
      <c r="AK22" s="118">
        <v>2013</v>
      </c>
    </row>
    <row r="23" spans="1:98" s="116" customFormat="1" ht="68.25" x14ac:dyDescent="0.25">
      <c r="A23" s="17">
        <v>3</v>
      </c>
      <c r="B23" s="11">
        <v>15255</v>
      </c>
      <c r="C23" s="12">
        <v>37</v>
      </c>
      <c r="D23" s="118" t="s">
        <v>209</v>
      </c>
      <c r="E23" s="118" t="s">
        <v>1</v>
      </c>
      <c r="F23" s="108" t="s">
        <v>216</v>
      </c>
      <c r="G23" s="35" t="s">
        <v>37</v>
      </c>
      <c r="H23" s="15">
        <v>1</v>
      </c>
      <c r="I23" s="15">
        <v>0.5</v>
      </c>
      <c r="J23" s="15">
        <v>0</v>
      </c>
      <c r="K23" s="15">
        <v>0</v>
      </c>
      <c r="L23" s="15">
        <v>1</v>
      </c>
      <c r="M23" s="15">
        <v>0</v>
      </c>
      <c r="N23" s="15">
        <v>1</v>
      </c>
      <c r="O23" s="15">
        <v>0</v>
      </c>
      <c r="P23" s="15">
        <f t="shared" si="2"/>
        <v>1.75</v>
      </c>
      <c r="Q23" s="28" t="str">
        <f t="shared" si="3"/>
        <v>Medium</v>
      </c>
      <c r="R23" s="73" t="s">
        <v>180</v>
      </c>
      <c r="S23" s="28" t="s">
        <v>184</v>
      </c>
      <c r="T23" s="28" t="s">
        <v>99</v>
      </c>
      <c r="U23" s="29">
        <v>1</v>
      </c>
      <c r="V23" s="28" t="s">
        <v>99</v>
      </c>
      <c r="W23" s="12">
        <v>2018</v>
      </c>
      <c r="X23" s="28" t="s">
        <v>98</v>
      </c>
      <c r="Y23" s="14" t="s">
        <v>197</v>
      </c>
      <c r="Z23" s="102" t="s">
        <v>239</v>
      </c>
      <c r="AA23" s="107" t="s">
        <v>238</v>
      </c>
      <c r="AB23" s="29" t="s">
        <v>248</v>
      </c>
      <c r="AC23" s="29">
        <v>1</v>
      </c>
      <c r="AD23" s="29">
        <v>0</v>
      </c>
      <c r="AE23" s="29">
        <v>0</v>
      </c>
      <c r="AF23" s="29">
        <v>0</v>
      </c>
      <c r="AG23" s="29">
        <v>0</v>
      </c>
      <c r="AH23" s="29">
        <v>0</v>
      </c>
      <c r="AI23" s="29">
        <v>0</v>
      </c>
      <c r="AJ23" s="14" t="s">
        <v>257</v>
      </c>
      <c r="AK23" s="86">
        <v>2019</v>
      </c>
      <c r="AL23" s="115"/>
      <c r="AM23" s="115"/>
      <c r="AN23" s="115"/>
      <c r="AO23" s="115"/>
      <c r="AP23" s="115"/>
      <c r="AQ23" s="115"/>
      <c r="AR23" s="115"/>
      <c r="AS23" s="115"/>
      <c r="AT23" s="115"/>
      <c r="AU23" s="115"/>
      <c r="AV23" s="115"/>
      <c r="AW23" s="115"/>
      <c r="AX23" s="115"/>
      <c r="AY23" s="115"/>
      <c r="AZ23" s="115"/>
      <c r="BA23" s="115"/>
      <c r="BB23" s="115"/>
      <c r="BC23" s="115"/>
      <c r="BD23" s="115"/>
      <c r="BE23" s="115"/>
      <c r="BF23" s="115"/>
      <c r="BG23" s="115"/>
      <c r="BH23" s="115"/>
      <c r="BI23" s="115"/>
      <c r="BJ23" s="115"/>
      <c r="BK23" s="115"/>
      <c r="BL23" s="115"/>
      <c r="BM23" s="115"/>
      <c r="BN23" s="115"/>
      <c r="BO23" s="115"/>
      <c r="BP23" s="115"/>
      <c r="BQ23" s="115"/>
      <c r="BR23" s="115"/>
      <c r="BS23" s="115"/>
      <c r="BT23" s="115"/>
      <c r="BU23" s="115"/>
      <c r="BV23" s="115"/>
      <c r="BW23" s="115"/>
      <c r="BX23" s="115"/>
      <c r="BY23" s="115"/>
      <c r="BZ23" s="115"/>
      <c r="CA23" s="115"/>
      <c r="CB23" s="115"/>
      <c r="CC23" s="115"/>
      <c r="CD23" s="115"/>
      <c r="CE23" s="115"/>
      <c r="CF23" s="115"/>
      <c r="CG23" s="115"/>
      <c r="CH23" s="115"/>
      <c r="CI23" s="115"/>
      <c r="CJ23" s="115"/>
      <c r="CK23" s="115"/>
      <c r="CL23" s="115"/>
      <c r="CM23" s="115"/>
      <c r="CN23" s="115"/>
      <c r="CO23" s="115"/>
      <c r="CP23" s="115"/>
      <c r="CQ23" s="115"/>
      <c r="CR23" s="115"/>
      <c r="CS23" s="115"/>
      <c r="CT23" s="115"/>
    </row>
    <row r="24" spans="1:98" ht="89.25" x14ac:dyDescent="0.25">
      <c r="A24" s="82">
        <v>6</v>
      </c>
      <c r="B24" s="83">
        <v>15292</v>
      </c>
      <c r="C24" s="12">
        <v>32</v>
      </c>
      <c r="D24" s="118" t="s">
        <v>206</v>
      </c>
      <c r="E24" s="118" t="s">
        <v>264</v>
      </c>
      <c r="F24" s="108" t="s">
        <v>207</v>
      </c>
      <c r="G24" s="109" t="s">
        <v>102</v>
      </c>
      <c r="H24" s="26">
        <v>1</v>
      </c>
      <c r="I24" s="26">
        <v>1</v>
      </c>
      <c r="J24" s="26">
        <v>1</v>
      </c>
      <c r="K24" s="26">
        <v>1</v>
      </c>
      <c r="L24" s="26">
        <v>1</v>
      </c>
      <c r="M24" s="26">
        <v>1</v>
      </c>
      <c r="N24" s="26">
        <v>1</v>
      </c>
      <c r="O24" s="26">
        <v>0</v>
      </c>
      <c r="P24" s="15">
        <f t="shared" si="2"/>
        <v>2.9166666666666665</v>
      </c>
      <c r="Q24" s="28" t="str">
        <f t="shared" si="3"/>
        <v>High</v>
      </c>
      <c r="R24" s="73" t="s">
        <v>178</v>
      </c>
      <c r="S24" s="14" t="s">
        <v>183</v>
      </c>
      <c r="T24" s="28" t="s">
        <v>98</v>
      </c>
      <c r="U24" s="29">
        <v>1</v>
      </c>
      <c r="V24" s="28" t="s">
        <v>99</v>
      </c>
      <c r="W24" s="12">
        <v>2019</v>
      </c>
      <c r="X24" s="28" t="s">
        <v>98</v>
      </c>
      <c r="Y24" s="14" t="s">
        <v>197</v>
      </c>
      <c r="Z24" s="102" t="s">
        <v>236</v>
      </c>
      <c r="AA24" s="107" t="s">
        <v>231</v>
      </c>
      <c r="AB24" s="14" t="s">
        <v>247</v>
      </c>
      <c r="AC24" s="14">
        <v>0</v>
      </c>
      <c r="AD24" s="14">
        <v>0</v>
      </c>
      <c r="AE24" s="14">
        <v>0</v>
      </c>
      <c r="AF24" s="14">
        <v>0</v>
      </c>
      <c r="AG24" s="14">
        <v>0</v>
      </c>
      <c r="AH24" s="14">
        <v>1</v>
      </c>
      <c r="AI24" s="14">
        <v>0</v>
      </c>
      <c r="AJ24" s="14" t="s">
        <v>257</v>
      </c>
      <c r="AK24" s="118">
        <v>2018</v>
      </c>
    </row>
    <row r="25" spans="1:98" ht="30" hidden="1" x14ac:dyDescent="0.25">
      <c r="A25" s="110">
        <v>5</v>
      </c>
      <c r="B25" s="111">
        <v>15367</v>
      </c>
      <c r="C25" s="120" t="s">
        <v>224</v>
      </c>
      <c r="D25" s="120" t="s">
        <v>208</v>
      </c>
      <c r="E25" s="120"/>
      <c r="F25" s="89" t="s">
        <v>223</v>
      </c>
      <c r="G25" s="121" t="s">
        <v>39</v>
      </c>
      <c r="H25" s="112">
        <v>1</v>
      </c>
      <c r="I25" s="112">
        <v>1</v>
      </c>
      <c r="J25" s="112">
        <v>1</v>
      </c>
      <c r="K25" s="112">
        <v>0.5</v>
      </c>
      <c r="L25" s="112">
        <v>1</v>
      </c>
      <c r="M25" s="112">
        <v>1</v>
      </c>
      <c r="N25" s="112">
        <v>1</v>
      </c>
      <c r="O25" s="112">
        <v>0</v>
      </c>
      <c r="P25" s="112">
        <f t="shared" ref="P25" si="4">SUM(H25:K25)/6+(3*(SUM(L25:O25)/4))</f>
        <v>2.8333333333333335</v>
      </c>
      <c r="Q25" s="85" t="str">
        <f t="shared" si="1"/>
        <v>High</v>
      </c>
      <c r="R25" s="106" t="s">
        <v>189</v>
      </c>
      <c r="S25" s="84" t="s">
        <v>183</v>
      </c>
      <c r="T25" s="84" t="s">
        <v>98</v>
      </c>
      <c r="U25" s="68">
        <v>9</v>
      </c>
      <c r="V25" s="84" t="s">
        <v>98</v>
      </c>
      <c r="W25" s="86">
        <v>2019</v>
      </c>
      <c r="X25" s="68" t="s">
        <v>98</v>
      </c>
      <c r="Y25" s="23" t="s">
        <v>198</v>
      </c>
      <c r="Z25" s="16"/>
      <c r="AA25" s="107" t="s">
        <v>231</v>
      </c>
      <c r="AB25" s="122"/>
      <c r="AC25" s="122"/>
      <c r="AD25" s="122"/>
      <c r="AE25" s="122"/>
      <c r="AF25" s="122"/>
      <c r="AG25" s="122"/>
      <c r="AH25" s="122"/>
      <c r="AI25" s="122"/>
      <c r="AJ25" s="122" t="s">
        <v>257</v>
      </c>
      <c r="AK25" s="123">
        <v>2018</v>
      </c>
    </row>
  </sheetData>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9E1FB-785A-4C04-996E-BA61DD486E18}">
  <sheetPr filterMode="1"/>
  <dimension ref="A1:C71"/>
  <sheetViews>
    <sheetView topLeftCell="A47" zoomScale="115" zoomScaleNormal="115" workbookViewId="0">
      <selection activeCell="A53" sqref="A53"/>
    </sheetView>
  </sheetViews>
  <sheetFormatPr defaultRowHeight="15" x14ac:dyDescent="0.25"/>
  <cols>
    <col min="1" max="1" width="7.42578125" style="1" bestFit="1" customWidth="1"/>
    <col min="2" max="2" width="150.5703125" bestFit="1" customWidth="1"/>
    <col min="3" max="3" width="255.7109375" bestFit="1" customWidth="1"/>
  </cols>
  <sheetData>
    <row r="1" spans="1:3" x14ac:dyDescent="0.25">
      <c r="A1" s="1" t="s">
        <v>68</v>
      </c>
      <c r="B1" s="132" t="s">
        <v>309</v>
      </c>
      <c r="C1" t="s">
        <v>310</v>
      </c>
    </row>
    <row r="2" spans="1:3" ht="25.5" hidden="1" x14ac:dyDescent="0.25">
      <c r="A2" s="1" t="s">
        <v>316</v>
      </c>
      <c r="B2" s="132" t="s">
        <v>308</v>
      </c>
      <c r="C2" t="s">
        <v>313</v>
      </c>
    </row>
    <row r="3" spans="1:3" ht="34.5" customHeight="1" x14ac:dyDescent="0.25">
      <c r="A3" s="1" t="s">
        <v>317</v>
      </c>
      <c r="B3" s="132" t="s">
        <v>104</v>
      </c>
      <c r="C3" s="6" t="s">
        <v>311</v>
      </c>
    </row>
    <row r="4" spans="1:3" x14ac:dyDescent="0.25">
      <c r="A4" s="1" t="s">
        <v>317</v>
      </c>
      <c r="B4" s="132" t="s">
        <v>306</v>
      </c>
      <c r="C4" t="s">
        <v>312</v>
      </c>
    </row>
    <row r="5" spans="1:3" ht="25.5" hidden="1" x14ac:dyDescent="0.25">
      <c r="A5" s="1" t="s">
        <v>316</v>
      </c>
      <c r="B5" s="132" t="s">
        <v>133</v>
      </c>
      <c r="C5" t="s">
        <v>313</v>
      </c>
    </row>
    <row r="6" spans="1:3" ht="25.5" hidden="1" x14ac:dyDescent="0.25">
      <c r="A6" s="1" t="s">
        <v>316</v>
      </c>
      <c r="B6" s="132" t="s">
        <v>140</v>
      </c>
      <c r="C6" t="s">
        <v>313</v>
      </c>
    </row>
    <row r="7" spans="1:3" x14ac:dyDescent="0.25">
      <c r="A7" s="1" t="s">
        <v>317</v>
      </c>
      <c r="B7" s="132" t="s">
        <v>148</v>
      </c>
      <c r="C7" t="s">
        <v>314</v>
      </c>
    </row>
    <row r="8" spans="1:3" hidden="1" x14ac:dyDescent="0.25">
      <c r="A8" s="1" t="s">
        <v>316</v>
      </c>
      <c r="B8" s="132" t="s">
        <v>148</v>
      </c>
      <c r="C8" t="s">
        <v>315</v>
      </c>
    </row>
    <row r="9" spans="1:3" ht="25.5" x14ac:dyDescent="0.25">
      <c r="A9" s="1" t="s">
        <v>317</v>
      </c>
      <c r="B9" s="132" t="s">
        <v>303</v>
      </c>
      <c r="C9" t="s">
        <v>318</v>
      </c>
    </row>
    <row r="10" spans="1:3" ht="25.5" hidden="1" x14ac:dyDescent="0.25">
      <c r="A10" s="1" t="s">
        <v>316</v>
      </c>
      <c r="B10" s="132" t="s">
        <v>303</v>
      </c>
      <c r="C10" t="s">
        <v>315</v>
      </c>
    </row>
    <row r="11" spans="1:3" x14ac:dyDescent="0.25">
      <c r="A11" s="1" t="s">
        <v>317</v>
      </c>
      <c r="B11" s="55" t="s">
        <v>156</v>
      </c>
      <c r="C11" t="s">
        <v>319</v>
      </c>
    </row>
    <row r="12" spans="1:3" x14ac:dyDescent="0.25">
      <c r="A12" s="1" t="s">
        <v>317</v>
      </c>
      <c r="B12" s="55" t="s">
        <v>157</v>
      </c>
      <c r="C12" t="s">
        <v>320</v>
      </c>
    </row>
    <row r="13" spans="1:3" x14ac:dyDescent="0.25">
      <c r="A13" s="1" t="s">
        <v>317</v>
      </c>
      <c r="B13" s="132" t="s">
        <v>113</v>
      </c>
      <c r="C13" t="s">
        <v>321</v>
      </c>
    </row>
    <row r="14" spans="1:3" ht="23.25" customHeight="1" x14ac:dyDescent="0.25">
      <c r="A14" s="1" t="s">
        <v>317</v>
      </c>
      <c r="B14" s="132" t="s">
        <v>108</v>
      </c>
      <c r="C14" t="s">
        <v>322</v>
      </c>
    </row>
    <row r="15" spans="1:3" ht="25.5" x14ac:dyDescent="0.25">
      <c r="A15" s="1" t="s">
        <v>317</v>
      </c>
      <c r="B15" s="132" t="s">
        <v>110</v>
      </c>
      <c r="C15" t="s">
        <v>323</v>
      </c>
    </row>
    <row r="16" spans="1:3" x14ac:dyDescent="0.25">
      <c r="A16" s="1" t="s">
        <v>317</v>
      </c>
      <c r="B16" s="132" t="s">
        <v>119</v>
      </c>
      <c r="C16" t="s">
        <v>324</v>
      </c>
    </row>
    <row r="17" spans="1:3" ht="45" x14ac:dyDescent="0.25">
      <c r="A17" s="1" t="s">
        <v>317</v>
      </c>
      <c r="B17" s="132"/>
      <c r="C17" s="6" t="s">
        <v>325</v>
      </c>
    </row>
    <row r="18" spans="1:3" ht="25.5" x14ac:dyDescent="0.25">
      <c r="A18" s="1" t="s">
        <v>317</v>
      </c>
      <c r="B18" s="132" t="s">
        <v>130</v>
      </c>
      <c r="C18" t="s">
        <v>326</v>
      </c>
    </row>
    <row r="19" spans="1:3" ht="25.5" hidden="1" x14ac:dyDescent="0.25">
      <c r="A19" s="1" t="s">
        <v>316</v>
      </c>
      <c r="B19" s="132" t="s">
        <v>106</v>
      </c>
      <c r="C19" t="s">
        <v>313</v>
      </c>
    </row>
    <row r="20" spans="1:3" ht="25.5" x14ac:dyDescent="0.25">
      <c r="A20" s="1" t="s">
        <v>317</v>
      </c>
      <c r="B20" s="132" t="s">
        <v>115</v>
      </c>
      <c r="C20" s="6" t="s">
        <v>327</v>
      </c>
    </row>
    <row r="21" spans="1:3" ht="25.5" x14ac:dyDescent="0.25">
      <c r="A21" s="1" t="s">
        <v>317</v>
      </c>
      <c r="B21" s="132" t="s">
        <v>125</v>
      </c>
      <c r="C21" t="s">
        <v>328</v>
      </c>
    </row>
    <row r="22" spans="1:3" x14ac:dyDescent="0.25">
      <c r="A22" s="1" t="s">
        <v>317</v>
      </c>
      <c r="B22" s="132" t="s">
        <v>304</v>
      </c>
      <c r="C22" t="s">
        <v>329</v>
      </c>
    </row>
    <row r="23" spans="1:3" x14ac:dyDescent="0.25">
      <c r="A23" s="1" t="s">
        <v>317</v>
      </c>
      <c r="B23" s="132" t="s">
        <v>117</v>
      </c>
      <c r="C23" t="s">
        <v>330</v>
      </c>
    </row>
    <row r="24" spans="1:3" ht="25.5" x14ac:dyDescent="0.25">
      <c r="A24" s="1" t="s">
        <v>317</v>
      </c>
      <c r="B24" s="132" t="s">
        <v>120</v>
      </c>
      <c r="C24" t="s">
        <v>331</v>
      </c>
    </row>
    <row r="25" spans="1:3" ht="25.5" x14ac:dyDescent="0.25">
      <c r="A25" s="1" t="s">
        <v>317</v>
      </c>
      <c r="B25" s="132" t="s">
        <v>105</v>
      </c>
      <c r="C25" t="s">
        <v>333</v>
      </c>
    </row>
    <row r="26" spans="1:3" x14ac:dyDescent="0.25">
      <c r="A26" s="1" t="s">
        <v>317</v>
      </c>
      <c r="B26" s="132" t="s">
        <v>114</v>
      </c>
      <c r="C26" t="s">
        <v>334</v>
      </c>
    </row>
    <row r="27" spans="1:3" ht="25.5" hidden="1" x14ac:dyDescent="0.25">
      <c r="A27" s="1" t="s">
        <v>316</v>
      </c>
      <c r="B27" s="132" t="s">
        <v>223</v>
      </c>
      <c r="C27" t="s">
        <v>313</v>
      </c>
    </row>
    <row r="28" spans="1:3" x14ac:dyDescent="0.25">
      <c r="A28" s="1" t="s">
        <v>317</v>
      </c>
      <c r="B28" s="132" t="s">
        <v>121</v>
      </c>
      <c r="C28" t="s">
        <v>335</v>
      </c>
    </row>
    <row r="29" spans="1:3" ht="27.75" customHeight="1" x14ac:dyDescent="0.25">
      <c r="A29" s="1" t="s">
        <v>317</v>
      </c>
      <c r="B29" s="132" t="s">
        <v>111</v>
      </c>
      <c r="C29" t="s">
        <v>336</v>
      </c>
    </row>
    <row r="30" spans="1:3" x14ac:dyDescent="0.25">
      <c r="A30" s="1" t="s">
        <v>316</v>
      </c>
      <c r="B30" s="132" t="s">
        <v>109</v>
      </c>
      <c r="C30" t="s">
        <v>337</v>
      </c>
    </row>
    <row r="31" spans="1:3" ht="25.5" x14ac:dyDescent="0.25">
      <c r="A31" s="1" t="s">
        <v>317</v>
      </c>
      <c r="B31" s="132" t="s">
        <v>123</v>
      </c>
      <c r="C31" t="s">
        <v>337</v>
      </c>
    </row>
    <row r="32" spans="1:3" ht="25.5" hidden="1" x14ac:dyDescent="0.25">
      <c r="A32" s="1" t="s">
        <v>316</v>
      </c>
      <c r="B32" s="132" t="s">
        <v>147</v>
      </c>
      <c r="C32" t="s">
        <v>313</v>
      </c>
    </row>
    <row r="33" spans="1:3" x14ac:dyDescent="0.25">
      <c r="A33" s="1" t="s">
        <v>317</v>
      </c>
      <c r="B33" s="132"/>
      <c r="C33" t="s">
        <v>338</v>
      </c>
    </row>
    <row r="34" spans="1:3" x14ac:dyDescent="0.25">
      <c r="A34" s="1" t="s">
        <v>317</v>
      </c>
      <c r="B34" s="55" t="s">
        <v>357</v>
      </c>
      <c r="C34" s="55" t="s">
        <v>357</v>
      </c>
    </row>
    <row r="35" spans="1:3" ht="25.5" x14ac:dyDescent="0.25">
      <c r="A35" s="1" t="s">
        <v>317</v>
      </c>
      <c r="B35" s="132" t="s">
        <v>116</v>
      </c>
      <c r="C35" t="s">
        <v>339</v>
      </c>
    </row>
    <row r="36" spans="1:3" hidden="1" x14ac:dyDescent="0.25">
      <c r="A36" s="1" t="s">
        <v>316</v>
      </c>
      <c r="B36" s="132" t="s">
        <v>137</v>
      </c>
      <c r="C36" t="s">
        <v>313</v>
      </c>
    </row>
    <row r="37" spans="1:3" ht="25.5" x14ac:dyDescent="0.25">
      <c r="A37" s="1" t="s">
        <v>317</v>
      </c>
      <c r="B37" s="132" t="s">
        <v>145</v>
      </c>
      <c r="C37" t="s">
        <v>340</v>
      </c>
    </row>
    <row r="38" spans="1:3" x14ac:dyDescent="0.25">
      <c r="A38" s="1" t="s">
        <v>317</v>
      </c>
      <c r="B38" s="132" t="s">
        <v>143</v>
      </c>
      <c r="C38" t="s">
        <v>342</v>
      </c>
    </row>
    <row r="39" spans="1:3" ht="25.5" hidden="1" x14ac:dyDescent="0.25">
      <c r="A39" s="1" t="s">
        <v>316</v>
      </c>
      <c r="B39" s="132" t="s">
        <v>145</v>
      </c>
      <c r="C39" t="s">
        <v>315</v>
      </c>
    </row>
    <row r="40" spans="1:3" x14ac:dyDescent="0.25">
      <c r="A40" s="1" t="s">
        <v>317</v>
      </c>
      <c r="B40" s="132" t="s">
        <v>139</v>
      </c>
      <c r="C40" s="6" t="s">
        <v>341</v>
      </c>
    </row>
    <row r="41" spans="1:3" hidden="1" x14ac:dyDescent="0.25">
      <c r="A41" s="1" t="s">
        <v>316</v>
      </c>
      <c r="B41" s="132" t="s">
        <v>139</v>
      </c>
      <c r="C41" t="s">
        <v>315</v>
      </c>
    </row>
    <row r="42" spans="1:3" x14ac:dyDescent="0.25">
      <c r="A42" s="1" t="s">
        <v>317</v>
      </c>
      <c r="B42" s="132" t="s">
        <v>159</v>
      </c>
      <c r="C42" s="6" t="s">
        <v>332</v>
      </c>
    </row>
    <row r="43" spans="1:3" hidden="1" x14ac:dyDescent="0.25">
      <c r="A43" s="1" t="s">
        <v>316</v>
      </c>
      <c r="B43" s="132" t="s">
        <v>143</v>
      </c>
      <c r="C43" t="s">
        <v>315</v>
      </c>
    </row>
    <row r="44" spans="1:3" x14ac:dyDescent="0.25">
      <c r="A44" s="1" t="s">
        <v>317</v>
      </c>
      <c r="B44" s="132"/>
      <c r="C44" t="s">
        <v>332</v>
      </c>
    </row>
    <row r="45" spans="1:3" ht="30" x14ac:dyDescent="0.25">
      <c r="A45" s="1" t="s">
        <v>317</v>
      </c>
      <c r="B45" s="132" t="s">
        <v>146</v>
      </c>
      <c r="C45" s="6" t="s">
        <v>343</v>
      </c>
    </row>
    <row r="46" spans="1:3" ht="25.5" hidden="1" x14ac:dyDescent="0.25">
      <c r="A46" s="1" t="s">
        <v>316</v>
      </c>
      <c r="B46" s="132" t="s">
        <v>146</v>
      </c>
      <c r="C46" t="s">
        <v>315</v>
      </c>
    </row>
    <row r="47" spans="1:3" ht="25.5" x14ac:dyDescent="0.25">
      <c r="A47" s="1" t="s">
        <v>317</v>
      </c>
      <c r="B47" s="132" t="s">
        <v>112</v>
      </c>
      <c r="C47" s="6" t="s">
        <v>344</v>
      </c>
    </row>
    <row r="48" spans="1:3" ht="25.5" hidden="1" x14ac:dyDescent="0.25">
      <c r="A48" s="1" t="s">
        <v>316</v>
      </c>
      <c r="B48" s="132" t="s">
        <v>149</v>
      </c>
      <c r="C48" t="s">
        <v>356</v>
      </c>
    </row>
    <row r="49" spans="1:3" ht="25.5" x14ac:dyDescent="0.25">
      <c r="A49" s="1" t="s">
        <v>317</v>
      </c>
      <c r="B49" s="132" t="s">
        <v>124</v>
      </c>
      <c r="C49" t="s">
        <v>345</v>
      </c>
    </row>
    <row r="50" spans="1:3" ht="24" x14ac:dyDescent="0.25">
      <c r="A50" s="1" t="s">
        <v>317</v>
      </c>
      <c r="B50" s="55" t="s">
        <v>355</v>
      </c>
      <c r="C50" s="133" t="s">
        <v>354</v>
      </c>
    </row>
    <row r="51" spans="1:3" x14ac:dyDescent="0.25">
      <c r="A51" s="1" t="s">
        <v>317</v>
      </c>
      <c r="B51" s="132" t="s">
        <v>122</v>
      </c>
      <c r="C51" t="s">
        <v>346</v>
      </c>
    </row>
    <row r="52" spans="1:3" x14ac:dyDescent="0.25">
      <c r="A52" s="1" t="s">
        <v>317</v>
      </c>
      <c r="B52" s="132" t="s">
        <v>150</v>
      </c>
      <c r="C52" t="s">
        <v>347</v>
      </c>
    </row>
    <row r="53" spans="1:3" ht="25.5" x14ac:dyDescent="0.25">
      <c r="A53" s="1" t="s">
        <v>317</v>
      </c>
      <c r="B53" s="132" t="s">
        <v>204</v>
      </c>
      <c r="C53" t="s">
        <v>348</v>
      </c>
    </row>
    <row r="54" spans="1:3" ht="25.5" x14ac:dyDescent="0.25">
      <c r="A54" s="1" t="s">
        <v>317</v>
      </c>
      <c r="B54" s="132" t="s">
        <v>107</v>
      </c>
      <c r="C54" t="s">
        <v>349</v>
      </c>
    </row>
    <row r="55" spans="1:3" ht="25.5" x14ac:dyDescent="0.25">
      <c r="A55" s="1" t="s">
        <v>317</v>
      </c>
      <c r="B55" s="132" t="s">
        <v>158</v>
      </c>
      <c r="C55" t="s">
        <v>350</v>
      </c>
    </row>
    <row r="56" spans="1:3" ht="25.5" x14ac:dyDescent="0.25">
      <c r="A56" s="1" t="s">
        <v>317</v>
      </c>
      <c r="B56" s="132" t="s">
        <v>135</v>
      </c>
      <c r="C56" t="s">
        <v>351</v>
      </c>
    </row>
    <row r="57" spans="1:3" ht="25.5" hidden="1" x14ac:dyDescent="0.25">
      <c r="A57" s="1" t="s">
        <v>316</v>
      </c>
      <c r="B57" s="132" t="s">
        <v>135</v>
      </c>
      <c r="C57" t="s">
        <v>315</v>
      </c>
    </row>
    <row r="58" spans="1:3" x14ac:dyDescent="0.25">
      <c r="A58" s="1" t="s">
        <v>317</v>
      </c>
      <c r="B58" s="132" t="s">
        <v>118</v>
      </c>
      <c r="C58" t="s">
        <v>352</v>
      </c>
    </row>
    <row r="59" spans="1:3" hidden="1" x14ac:dyDescent="0.25">
      <c r="A59" s="1" t="s">
        <v>316</v>
      </c>
      <c r="B59" s="132" t="s">
        <v>131</v>
      </c>
      <c r="C59" t="s">
        <v>313</v>
      </c>
    </row>
    <row r="60" spans="1:3" ht="25.5" hidden="1" x14ac:dyDescent="0.25">
      <c r="A60" s="1" t="s">
        <v>316</v>
      </c>
      <c r="B60" s="132" t="s">
        <v>138</v>
      </c>
      <c r="C60" t="s">
        <v>313</v>
      </c>
    </row>
    <row r="61" spans="1:3" ht="25.5" hidden="1" x14ac:dyDescent="0.25">
      <c r="A61" s="1" t="s">
        <v>316</v>
      </c>
      <c r="B61" s="132" t="s">
        <v>144</v>
      </c>
      <c r="C61" t="s">
        <v>313</v>
      </c>
    </row>
    <row r="62" spans="1:3" x14ac:dyDescent="0.25">
      <c r="A62" s="1" t="s">
        <v>317</v>
      </c>
      <c r="B62" s="132" t="s">
        <v>305</v>
      </c>
      <c r="C62" t="s">
        <v>305</v>
      </c>
    </row>
    <row r="63" spans="1:3" ht="25.5" x14ac:dyDescent="0.25">
      <c r="A63" s="1" t="s">
        <v>317</v>
      </c>
      <c r="B63" s="132" t="s">
        <v>307</v>
      </c>
      <c r="C63" t="s">
        <v>353</v>
      </c>
    </row>
    <row r="64" spans="1:3" ht="25.5" hidden="1" x14ac:dyDescent="0.25">
      <c r="A64" s="1" t="s">
        <v>316</v>
      </c>
      <c r="B64" s="132" t="s">
        <v>136</v>
      </c>
      <c r="C64" t="s">
        <v>315</v>
      </c>
    </row>
    <row r="65" spans="1:3" ht="25.5" hidden="1" x14ac:dyDescent="0.25">
      <c r="A65" s="1" t="s">
        <v>316</v>
      </c>
      <c r="B65" s="132" t="s">
        <v>134</v>
      </c>
      <c r="C65" t="s">
        <v>313</v>
      </c>
    </row>
    <row r="66" spans="1:3" ht="25.5" hidden="1" x14ac:dyDescent="0.25">
      <c r="A66" s="1" t="s">
        <v>316</v>
      </c>
      <c r="B66" s="132" t="s">
        <v>142</v>
      </c>
      <c r="C66" t="s">
        <v>313</v>
      </c>
    </row>
    <row r="67" spans="1:3" ht="25.5" hidden="1" x14ac:dyDescent="0.25">
      <c r="A67" s="1" t="s">
        <v>316</v>
      </c>
      <c r="B67" s="132" t="s">
        <v>141</v>
      </c>
      <c r="C67" t="s">
        <v>313</v>
      </c>
    </row>
    <row r="68" spans="1:3" x14ac:dyDescent="0.25">
      <c r="B68" s="55"/>
    </row>
    <row r="69" spans="1:3" x14ac:dyDescent="0.25">
      <c r="B69" s="55"/>
    </row>
    <row r="70" spans="1:3" x14ac:dyDescent="0.25">
      <c r="B70" s="132"/>
    </row>
    <row r="71" spans="1:3" x14ac:dyDescent="0.25">
      <c r="B71" s="132"/>
    </row>
  </sheetData>
  <autoFilter ref="A1:C67" xr:uid="{DE2029FF-3047-4B9B-95BC-1DDF7EC11D99}">
    <filterColumn colId="0">
      <filters>
        <filter val="I"/>
      </filters>
    </filterColumn>
    <sortState xmlns:xlrd2="http://schemas.microsoft.com/office/spreadsheetml/2017/richdata2" ref="A3:C63">
      <sortCondition ref="C1:C67"/>
    </sortState>
  </autoFilter>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4E28A-453A-4B7C-A991-0185F78FA7DC}">
  <dimension ref="A1:B9"/>
  <sheetViews>
    <sheetView workbookViewId="0">
      <selection activeCell="A6" sqref="A6:A8"/>
    </sheetView>
  </sheetViews>
  <sheetFormatPr defaultRowHeight="15" x14ac:dyDescent="0.25"/>
  <cols>
    <col min="1" max="1" width="18.42578125" bestFit="1" customWidth="1"/>
  </cols>
  <sheetData>
    <row r="1" spans="1:2" x14ac:dyDescent="0.25">
      <c r="A1" s="1" t="s">
        <v>262</v>
      </c>
      <c r="B1" s="1" t="s">
        <v>266</v>
      </c>
    </row>
    <row r="2" spans="1:2" x14ac:dyDescent="0.25">
      <c r="A2" s="1" t="s">
        <v>227</v>
      </c>
      <c r="B2" s="1">
        <v>0</v>
      </c>
    </row>
    <row r="3" spans="1:2" x14ac:dyDescent="0.25">
      <c r="A3" s="1" t="s">
        <v>6</v>
      </c>
      <c r="B3" s="1">
        <v>0</v>
      </c>
    </row>
    <row r="4" spans="1:2" x14ac:dyDescent="0.25">
      <c r="A4" s="1" t="s">
        <v>5</v>
      </c>
      <c r="B4" s="1">
        <v>0</v>
      </c>
    </row>
    <row r="5" spans="1:2" x14ac:dyDescent="0.25">
      <c r="A5" s="1" t="s">
        <v>265</v>
      </c>
      <c r="B5" s="1">
        <v>0</v>
      </c>
    </row>
    <row r="6" spans="1:2" x14ac:dyDescent="0.25">
      <c r="A6" s="1" t="s">
        <v>1</v>
      </c>
      <c r="B6" s="1">
        <v>2</v>
      </c>
    </row>
    <row r="7" spans="1:2" x14ac:dyDescent="0.25">
      <c r="A7" s="1" t="s">
        <v>263</v>
      </c>
      <c r="B7" s="130">
        <v>2</v>
      </c>
    </row>
    <row r="8" spans="1:2" x14ac:dyDescent="0.25">
      <c r="A8" s="1" t="s">
        <v>229</v>
      </c>
      <c r="B8" s="130">
        <v>2</v>
      </c>
    </row>
    <row r="9" spans="1:2" x14ac:dyDescent="0.25">
      <c r="A9" s="1" t="s">
        <v>264</v>
      </c>
      <c r="B9" s="130">
        <v>4</v>
      </c>
    </row>
  </sheetData>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6C997-479C-4E45-99AE-B5F08103604A}">
  <dimension ref="A2:B6"/>
  <sheetViews>
    <sheetView workbookViewId="0">
      <selection activeCell="G12" sqref="G12"/>
    </sheetView>
  </sheetViews>
  <sheetFormatPr defaultRowHeight="15" x14ac:dyDescent="0.25"/>
  <sheetData>
    <row r="2" spans="1:2" x14ac:dyDescent="0.25">
      <c r="A2">
        <v>2013</v>
      </c>
      <c r="B2">
        <v>2</v>
      </c>
    </row>
    <row r="3" spans="1:2" x14ac:dyDescent="0.25">
      <c r="A3">
        <v>2016</v>
      </c>
      <c r="B3">
        <v>1</v>
      </c>
    </row>
    <row r="4" spans="1:2" x14ac:dyDescent="0.25">
      <c r="A4">
        <v>2017</v>
      </c>
      <c r="B4">
        <v>1</v>
      </c>
    </row>
    <row r="5" spans="1:2" x14ac:dyDescent="0.25">
      <c r="A5">
        <v>2018</v>
      </c>
      <c r="B5">
        <v>3</v>
      </c>
    </row>
    <row r="6" spans="1:2" x14ac:dyDescent="0.25">
      <c r="A6">
        <v>2019</v>
      </c>
      <c r="B6">
        <v>3</v>
      </c>
    </row>
  </sheetData>
  <sortState xmlns:xlrd2="http://schemas.microsoft.com/office/spreadsheetml/2017/richdata2" ref="A2:B6">
    <sortCondition ref="A2"/>
  </sortState>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7A757-A3FE-4272-8E47-D3D71CC19920}">
  <dimension ref="A1:B33"/>
  <sheetViews>
    <sheetView workbookViewId="0">
      <selection activeCell="A2" sqref="A2"/>
    </sheetView>
  </sheetViews>
  <sheetFormatPr defaultRowHeight="15" x14ac:dyDescent="0.25"/>
  <cols>
    <col min="1" max="1" width="18.140625" bestFit="1" customWidth="1"/>
  </cols>
  <sheetData>
    <row r="1" spans="1:2" x14ac:dyDescent="0.25">
      <c r="A1" t="s">
        <v>268</v>
      </c>
      <c r="B1" t="s">
        <v>269</v>
      </c>
    </row>
    <row r="2" spans="1:2" x14ac:dyDescent="0.25">
      <c r="A2" t="s">
        <v>270</v>
      </c>
      <c r="B2">
        <v>3</v>
      </c>
    </row>
    <row r="3" spans="1:2" x14ac:dyDescent="0.25">
      <c r="A3" t="s">
        <v>271</v>
      </c>
      <c r="B3">
        <v>3</v>
      </c>
    </row>
    <row r="4" spans="1:2" x14ac:dyDescent="0.25">
      <c r="A4" t="s">
        <v>275</v>
      </c>
      <c r="B4">
        <v>2</v>
      </c>
    </row>
    <row r="5" spans="1:2" x14ac:dyDescent="0.25">
      <c r="A5" t="s">
        <v>274</v>
      </c>
      <c r="B5">
        <v>2</v>
      </c>
    </row>
    <row r="6" spans="1:2" x14ac:dyDescent="0.25">
      <c r="A6" t="s">
        <v>273</v>
      </c>
      <c r="B6">
        <v>2</v>
      </c>
    </row>
    <row r="7" spans="1:2" x14ac:dyDescent="0.25">
      <c r="A7" t="s">
        <v>272</v>
      </c>
      <c r="B7">
        <v>2</v>
      </c>
    </row>
    <row r="8" spans="1:2" x14ac:dyDescent="0.25">
      <c r="A8" t="s">
        <v>277</v>
      </c>
      <c r="B8">
        <v>1</v>
      </c>
    </row>
    <row r="9" spans="1:2" x14ac:dyDescent="0.25">
      <c r="A9" t="s">
        <v>288</v>
      </c>
      <c r="B9">
        <v>1</v>
      </c>
    </row>
    <row r="10" spans="1:2" x14ac:dyDescent="0.25">
      <c r="A10" t="s">
        <v>287</v>
      </c>
      <c r="B10">
        <v>1</v>
      </c>
    </row>
    <row r="11" spans="1:2" x14ac:dyDescent="0.25">
      <c r="A11" t="s">
        <v>291</v>
      </c>
      <c r="B11">
        <v>1</v>
      </c>
    </row>
    <row r="12" spans="1:2" x14ac:dyDescent="0.25">
      <c r="A12" t="s">
        <v>290</v>
      </c>
      <c r="B12">
        <v>1</v>
      </c>
    </row>
    <row r="13" spans="1:2" x14ac:dyDescent="0.25">
      <c r="A13" t="s">
        <v>286</v>
      </c>
      <c r="B13">
        <v>1</v>
      </c>
    </row>
    <row r="14" spans="1:2" x14ac:dyDescent="0.25">
      <c r="A14" t="s">
        <v>280</v>
      </c>
      <c r="B14">
        <v>1</v>
      </c>
    </row>
    <row r="15" spans="1:2" x14ac:dyDescent="0.25">
      <c r="A15" t="s">
        <v>281</v>
      </c>
      <c r="B15">
        <v>1</v>
      </c>
    </row>
    <row r="16" spans="1:2" x14ac:dyDescent="0.25">
      <c r="A16" t="s">
        <v>284</v>
      </c>
      <c r="B16">
        <v>1</v>
      </c>
    </row>
    <row r="17" spans="1:2" x14ac:dyDescent="0.25">
      <c r="A17" t="s">
        <v>282</v>
      </c>
      <c r="B17">
        <v>1</v>
      </c>
    </row>
    <row r="18" spans="1:2" x14ac:dyDescent="0.25">
      <c r="A18" t="s">
        <v>283</v>
      </c>
      <c r="B18">
        <v>1</v>
      </c>
    </row>
    <row r="19" spans="1:2" x14ac:dyDescent="0.25">
      <c r="A19" t="s">
        <v>299</v>
      </c>
      <c r="B19">
        <v>1</v>
      </c>
    </row>
    <row r="20" spans="1:2" x14ac:dyDescent="0.25">
      <c r="A20" t="s">
        <v>300</v>
      </c>
      <c r="B20">
        <v>1</v>
      </c>
    </row>
    <row r="21" spans="1:2" x14ac:dyDescent="0.25">
      <c r="A21" t="s">
        <v>296</v>
      </c>
      <c r="B21">
        <v>1</v>
      </c>
    </row>
    <row r="22" spans="1:2" x14ac:dyDescent="0.25">
      <c r="A22" t="s">
        <v>276</v>
      </c>
      <c r="B22">
        <v>1</v>
      </c>
    </row>
    <row r="23" spans="1:2" x14ac:dyDescent="0.25">
      <c r="A23" t="s">
        <v>292</v>
      </c>
      <c r="B23">
        <v>1</v>
      </c>
    </row>
    <row r="24" spans="1:2" x14ac:dyDescent="0.25">
      <c r="A24" t="s">
        <v>295</v>
      </c>
      <c r="B24">
        <v>1</v>
      </c>
    </row>
    <row r="25" spans="1:2" x14ac:dyDescent="0.25">
      <c r="A25" t="s">
        <v>293</v>
      </c>
      <c r="B25">
        <v>1</v>
      </c>
    </row>
    <row r="26" spans="1:2" x14ac:dyDescent="0.25">
      <c r="A26" t="s">
        <v>301</v>
      </c>
      <c r="B26">
        <v>1</v>
      </c>
    </row>
    <row r="27" spans="1:2" x14ac:dyDescent="0.25">
      <c r="A27" t="s">
        <v>297</v>
      </c>
      <c r="B27">
        <v>1</v>
      </c>
    </row>
    <row r="28" spans="1:2" x14ac:dyDescent="0.25">
      <c r="A28" t="s">
        <v>289</v>
      </c>
      <c r="B28">
        <v>1</v>
      </c>
    </row>
    <row r="29" spans="1:2" x14ac:dyDescent="0.25">
      <c r="A29" t="s">
        <v>278</v>
      </c>
      <c r="B29">
        <v>1</v>
      </c>
    </row>
    <row r="30" spans="1:2" x14ac:dyDescent="0.25">
      <c r="A30" t="s">
        <v>285</v>
      </c>
      <c r="B30">
        <v>1</v>
      </c>
    </row>
    <row r="31" spans="1:2" x14ac:dyDescent="0.25">
      <c r="A31" t="s">
        <v>279</v>
      </c>
      <c r="B31">
        <v>1</v>
      </c>
    </row>
    <row r="32" spans="1:2" x14ac:dyDescent="0.25">
      <c r="A32" t="s">
        <v>298</v>
      </c>
      <c r="B32">
        <v>1</v>
      </c>
    </row>
    <row r="33" spans="1:2" x14ac:dyDescent="0.25">
      <c r="A33" t="s">
        <v>294</v>
      </c>
      <c r="B33">
        <v>1</v>
      </c>
    </row>
  </sheetData>
  <autoFilter ref="A1:B33" xr:uid="{9325601E-2EE6-4158-8408-91F1D387CE58}">
    <sortState xmlns:xlrd2="http://schemas.microsoft.com/office/spreadsheetml/2017/richdata2" ref="A8:B33">
      <sortCondition ref="A1:A33"/>
    </sortState>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11</vt:i4>
      </vt:variant>
      <vt:variant>
        <vt:lpstr>Intervalos Nomeados</vt:lpstr>
      </vt:variant>
      <vt:variant>
        <vt:i4>56</vt:i4>
      </vt:variant>
    </vt:vector>
  </HeadingPairs>
  <TitlesOfParts>
    <vt:vector size="67" baseType="lpstr">
      <vt:lpstr>Graficos</vt:lpstr>
      <vt:lpstr>Segunda CIE</vt:lpstr>
      <vt:lpstr>Criterios de qualidade-OLD</vt:lpstr>
      <vt:lpstr>Criterios de qualidade - NEW</vt:lpstr>
      <vt:lpstr>Extraction Form</vt:lpstr>
      <vt:lpstr>Planilha1</vt:lpstr>
      <vt:lpstr>Data base chart</vt:lpstr>
      <vt:lpstr>Year chart</vt:lpstr>
      <vt:lpstr>Authors Chart</vt:lpstr>
      <vt:lpstr>Ref chart</vt:lpstr>
      <vt:lpstr>Referencia</vt:lpstr>
      <vt:lpstr>Referencia!_Ref32737256</vt:lpstr>
      <vt:lpstr>Referencia!_Ref32737270</vt:lpstr>
      <vt:lpstr>Referencia!_Ref32738367</vt:lpstr>
      <vt:lpstr>Referencia!_Ref32738403</vt:lpstr>
      <vt:lpstr>Referencia!_Ref32738470</vt:lpstr>
      <vt:lpstr>Referencia!_Ref32738613</vt:lpstr>
      <vt:lpstr>Referencia!_Ref32742498</vt:lpstr>
      <vt:lpstr>Referencia!_Ref32760874</vt:lpstr>
      <vt:lpstr>Referencia!_Ref32760885</vt:lpstr>
      <vt:lpstr>Referencia!_Ref32771464</vt:lpstr>
      <vt:lpstr>Referencia!_Ref32779180</vt:lpstr>
      <vt:lpstr>Referencia!_Ref33043846</vt:lpstr>
      <vt:lpstr>Referencia!_Ref33043857</vt:lpstr>
      <vt:lpstr>Referencia!_Ref33043914</vt:lpstr>
      <vt:lpstr>Referencia!_Ref33044093</vt:lpstr>
      <vt:lpstr>Referencia!_Ref33044174</vt:lpstr>
      <vt:lpstr>Referencia!_Ref33044363</vt:lpstr>
      <vt:lpstr>Referencia!_Ref33044377</vt:lpstr>
      <vt:lpstr>Referencia!_Ref33044397</vt:lpstr>
      <vt:lpstr>Referencia!_Ref33044440</vt:lpstr>
      <vt:lpstr>Referencia!_Ref33046534</vt:lpstr>
      <vt:lpstr>Referencia!_Ref33046639</vt:lpstr>
      <vt:lpstr>Referencia!_Ref33046697</vt:lpstr>
      <vt:lpstr>Referencia!_Ref8459901</vt:lpstr>
      <vt:lpstr>Referencia!_Ref8461158</vt:lpstr>
      <vt:lpstr>Referencia!_Ref8462856</vt:lpstr>
      <vt:lpstr>Referencia!_Ref8462919</vt:lpstr>
      <vt:lpstr>Referencia!_Ref8463148</vt:lpstr>
      <vt:lpstr>Referencia!_Ref8463339</vt:lpstr>
      <vt:lpstr>Referencia!_Ref8463438</vt:lpstr>
      <vt:lpstr>Referencia!_Ref8463489</vt:lpstr>
      <vt:lpstr>Referencia!_Ref8463588</vt:lpstr>
      <vt:lpstr>Referencia!_Ref8463590</vt:lpstr>
      <vt:lpstr>Referencia!_Ref8463739</vt:lpstr>
      <vt:lpstr>Referencia!_Ref8463850</vt:lpstr>
      <vt:lpstr>Referencia!_Ref8464805</vt:lpstr>
      <vt:lpstr>Referencia!_Ref8465748</vt:lpstr>
      <vt:lpstr>Referencia!_Ref8465944</vt:lpstr>
      <vt:lpstr>Referencia!_Ref8466112</vt:lpstr>
      <vt:lpstr>Referencia!_Ref8466149</vt:lpstr>
      <vt:lpstr>Referencia!_Ref8497655</vt:lpstr>
      <vt:lpstr>Referencia!_Ref8497667</vt:lpstr>
      <vt:lpstr>Referencia!_Ref8497893</vt:lpstr>
      <vt:lpstr>Referencia!_Ref8497919</vt:lpstr>
      <vt:lpstr>Referencia!_Ref8497926</vt:lpstr>
      <vt:lpstr>Referencia!_Ref8497929</vt:lpstr>
      <vt:lpstr>Referencia!_Ref8497943</vt:lpstr>
      <vt:lpstr>Referencia!_Ref8497951</vt:lpstr>
      <vt:lpstr>Referencia!_Ref8497955</vt:lpstr>
      <vt:lpstr>Referencia!_Ref8497960</vt:lpstr>
      <vt:lpstr>Referencia!_Ref8497964</vt:lpstr>
      <vt:lpstr>Referencia!_Ref8497973</vt:lpstr>
      <vt:lpstr>Referencia!_Ref8497983</vt:lpstr>
      <vt:lpstr>Referencia!_Ref8497988</vt:lpstr>
      <vt:lpstr>Referencia!_Ref8497993</vt:lpstr>
      <vt:lpstr>Referencia!_Ref8497997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RBD-NOTE</dc:creator>
  <cp:lastModifiedBy>RBD-NOTE</cp:lastModifiedBy>
  <dcterms:created xsi:type="dcterms:W3CDTF">2020-02-09T20:42:13Z</dcterms:created>
  <dcterms:modified xsi:type="dcterms:W3CDTF">2020-04-24T12:44:26Z</dcterms:modified>
</cp:coreProperties>
</file>