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torate-degree\eye-tracker\RSL\V2\"/>
    </mc:Choice>
  </mc:AlternateContent>
  <xr:revisionPtr revIDLastSave="0" documentId="13_ncr:1_{5A5955F6-5EF4-434E-971F-0D45EB8128B1}" xr6:coauthVersionLast="45" xr6:coauthVersionMax="45" xr10:uidLastSave="{00000000-0000-0000-0000-000000000000}"/>
  <bookViews>
    <workbookView xWindow="20370" yWindow="-15" windowWidth="21840" windowHeight="13140" activeTab="1" xr2:uid="{0991FC57-4134-474E-BAFD-051C7DED0299}"/>
  </bookViews>
  <sheets>
    <sheet name="Graficos" sheetId="1" r:id="rId1"/>
    <sheet name="Segunda CIE" sheetId="2" r:id="rId2"/>
    <sheet name="Criterios de qualidade" sheetId="4" r:id="rId3"/>
    <sheet name="Planilha5" sheetId="7" r:id="rId4"/>
  </sheets>
  <definedNames>
    <definedName name="_xlnm._FilterDatabase" localSheetId="2" hidden="1">'Criterios de qualidade'!$C$1:$V$1</definedName>
    <definedName name="_xlnm._FilterDatabase" localSheetId="0" hidden="1">Graficos!$A$1:$B$1</definedName>
    <definedName name="_xlnm._FilterDatabase" localSheetId="1" hidden="1">'Segunda CIE'!$A$1:$K$28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4" i="7" l="1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Q5" i="4" l="1"/>
  <c r="Q3" i="4"/>
  <c r="Q6" i="4"/>
  <c r="Q4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A26" i="1"/>
  <c r="C24" i="1" l="1"/>
  <c r="B24" i="1"/>
</calcChain>
</file>

<file path=xl/sharedStrings.xml><?xml version="1.0" encoding="utf-8"?>
<sst xmlns="http://schemas.openxmlformats.org/spreadsheetml/2006/main" count="330" uniqueCount="103">
  <si>
    <t>ACM Digital Library</t>
  </si>
  <si>
    <t>Engineering Village</t>
  </si>
  <si>
    <t>Scopus</t>
  </si>
  <si>
    <t>Springer Link</t>
  </si>
  <si>
    <t xml:space="preserve">Web of Science </t>
  </si>
  <si>
    <t xml:space="preserve">Science Direct </t>
  </si>
  <si>
    <t>IEEE</t>
  </si>
  <si>
    <t xml:space="preserve">Digital libraries </t>
  </si>
  <si>
    <t xml:space="preserve">Qty studies </t>
  </si>
  <si>
    <t>Eye-tracking the factors of process model comprehension tasks</t>
  </si>
  <si>
    <t>Petrusel, Razvan and Mendling, Jan</t>
  </si>
  <si>
    <t>Accepted</t>
  </si>
  <si>
    <t>Unclassified</t>
  </si>
  <si>
    <t>Low</t>
  </si>
  <si>
    <t>Investigating the Process of Process Modeling with Eye Movement Analysis</t>
  </si>
  <si>
    <t>Pinggera, Jakob ; Furtner, Marco ; Martini, Markus ; Sachse, Pierre ; Reiter, Katharina ; Zugal, Stefan ; Weber, Barbara</t>
  </si>
  <si>
    <t>Investigating the Process of Process Modeling: Towards an in-Depth Understanding of How Process Models Are Created</t>
  </si>
  <si>
    <t>Weber, Barbara</t>
  </si>
  <si>
    <t>Evaluating a graphical notation for modeling collaborative learning activities: A family of experiments</t>
  </si>
  <si>
    <t>Ana I. Molina and Miguel A. Redondo and Manuel Ortega and Carmen Lacave</t>
  </si>
  <si>
    <t>Measuring cognitive load during process model creation</t>
  </si>
  <si>
    <t>Weber, B. and Neurauter, M. and Pinggera, J. and Zugal, S. and Furtner, M. and Martini, M. and Sachse, P.</t>
  </si>
  <si>
    <t>Task-specific visual cues for improving process model understanding</t>
  </si>
  <si>
    <t>Razvan Petrusel and Jan Mendling and Hajo A. Reijers</t>
  </si>
  <si>
    <t>How visual cognition influences process model comprehension</t>
  </si>
  <si>
    <t>Eye tracking experiments on process model comprehension: Lessons learned</t>
  </si>
  <si>
    <t>Zimoch, Michael and Pryss, Rudiger and Schobel, Johannes and Reichert, Manfred</t>
  </si>
  <si>
    <t>Eye tracking meets the process of process modeling: A visual analytic approach</t>
  </si>
  <si>
    <t>Burattin, Andrea and Kaiser, Michael and Neurauter, Manuel and Weber, Barbara</t>
  </si>
  <si>
    <t>Cognitive insights into business process model comprehension: Preliminary results for experienced and inexperienced individuals</t>
  </si>
  <si>
    <t>Zimoch, Michael and Pryss, Rudiger and Probst, Thomas and Schlee, Winfried and Reichert, Manfred</t>
  </si>
  <si>
    <t>Measuring and explaining cognitive load during design activities: A fine-grained approach</t>
  </si>
  <si>
    <t>Weber, B. and Neurauter, M. and Burattin, A. and Pinggera, J. and Davis, C.</t>
  </si>
  <si>
    <t>The Business Process Model Quality Metrics</t>
  </si>
  <si>
    <t>Pavlicek, Josef ; Hronza, Radek ; Pavlickova, Petra ; Jelinkova, Klara</t>
  </si>
  <si>
    <t>Utilizing the Capabilities Offered by Eye-Tracking to Foster Novices Comprehension of Business Process Models</t>
  </si>
  <si>
    <t>Zimoch, Michael and Pryss, Rudiger and Layher, Georg and Neumann, Heiko and Probst, Thomas and Schlee, Winfried and Reichert, Manfred</t>
  </si>
  <si>
    <t>Real-time business process model tailoring: The effect of domain knowledge on reading strategy</t>
  </si>
  <si>
    <t>Vermeulen, Sven</t>
  </si>
  <si>
    <t>Business Process and Rule Integration Approaches - An Empirical Analysis</t>
  </si>
  <si>
    <t>Chen, Tianwa ; Wang, Wei ; Indulska, Marta ; Sadiq, Shazia</t>
  </si>
  <si>
    <t>Using Insights from Cognitive Neuroscience to Investigate the Effects ofEvent-Driven Process Chains on Process Model Comprehension</t>
  </si>
  <si>
    <t>Zimoch, Michael and Mohring, Tim and Pryss, Ruediger and Probst, Thomasand Schlee, Winfried and Reichert, Manfred</t>
  </si>
  <si>
    <t>Comprehension of business process models: Insight into cognitive strategies via eye tracking</t>
  </si>
  <si>
    <t>Miles Tallon and Michael Winter and RÃ¼diger Pryss and Katrin Rakoczy and Manfred Reichert and Mark W. Greenlee and Ulrich Frick</t>
  </si>
  <si>
    <t>Evaluating the Understandability of Hybrid Process Model Representations Using Eye Tracking: First Insights</t>
  </si>
  <si>
    <t>Abbad Andaloussi, Amine and Slaats, Tijs and Burattin, Andrea and Hildebrandt, Thomas T. and Weber, Barbara</t>
  </si>
  <si>
    <t>Understanding Process Models Using the Eye-Tracking: A Systematic Mapping</t>
  </si>
  <si>
    <t>Brito, Vinicius and Duarte, Rafael and Lopes, Charlie Silva and da Silveira, Denis Silva</t>
  </si>
  <si>
    <t>Exploring the Understandability of a Hybrid Process Design Artifact Based on DCR Graphs</t>
  </si>
  <si>
    <t>Abbad Andaloussi, Amine and Burattin, Andrea and Slaats, Tijs and Petersen, Anette Chelina Moller and Hildebrandt, Thomas T. and Weber, Barbara</t>
  </si>
  <si>
    <t>The effect of rule linking on business process model understanding</t>
  </si>
  <si>
    <t>Wang, Wei</t>
  </si>
  <si>
    <t>An Empirical Review of the Connection Between Model Viewer Characteristics and the Comprehension of Conceptual Process Models</t>
  </si>
  <si>
    <t>Mendling, Jan ; Recker, Jan ; Reijers, Hajo A. ; Leopold, Henrik</t>
  </si>
  <si>
    <t>Attentional Characteristics of Anomaly Detection in Conceptual Modeling</t>
  </si>
  <si>
    <t>Boutin, Karl-David ; LÃ©ger, Pierre-Majorique ; Davis, Christopher J. ; Hevner, Alan R. ; LabontÃ©-LeMoyne, Ã‰lise</t>
  </si>
  <si>
    <t>Advanced Statistical Methods for Eye Movement Analysis and Modelling: AÂ Gentle Introduction</t>
  </si>
  <si>
    <t>Boccignone, Giuseppe</t>
  </si>
  <si>
    <t>USING EYE TRACKING TO EXPOSE COGNITIVE PROCESSES IN UNDERSTANDINGCONCEPTUAL MODELS</t>
  </si>
  <si>
    <t>Bera, Palash and Soffer, Pnina and Parsons, Jeffrey</t>
  </si>
  <si>
    <t>Comprehension of business process models: Insight into cognitivestrategies via eye tracking</t>
  </si>
  <si>
    <t>Tallon, Miles and Winter, Michael and Pryss, Ruediger and Rakoczy,Katrin and Reichert, Manfred and Greenlee, Mark W. and Frick, Ulrich</t>
  </si>
  <si>
    <t>Learning process modeling phases from modeling interactions and eyetracking data</t>
  </si>
  <si>
    <t>Burattin, Andrea and Kaiser, Michael and Neurauter, Manuel and Weber,Barbara</t>
  </si>
  <si>
    <t>Titulo</t>
  </si>
  <si>
    <t>Autor</t>
  </si>
  <si>
    <t>Anor</t>
  </si>
  <si>
    <t>Nossa autoria</t>
  </si>
  <si>
    <t>Status</t>
  </si>
  <si>
    <t>Motivo</t>
  </si>
  <si>
    <t>REJEITADO</t>
  </si>
  <si>
    <t>ACEITO</t>
  </si>
  <si>
    <t>Duplicado</t>
  </si>
  <si>
    <t>10.1109/EDOC.2014.32</t>
  </si>
  <si>
    <t>Sem acesso</t>
  </si>
  <si>
    <t xml:space="preserve">Initial selection </t>
  </si>
  <si>
    <t>Final selection</t>
  </si>
  <si>
    <t>Duplicated</t>
  </si>
  <si>
    <t>Total</t>
  </si>
  <si>
    <t>Rejected</t>
  </si>
  <si>
    <t xml:space="preserve">GCQ1 </t>
  </si>
  <si>
    <t xml:space="preserve">GCQ2 </t>
  </si>
  <si>
    <t xml:space="preserve">GCQ3 </t>
  </si>
  <si>
    <t xml:space="preserve">GCQ4 </t>
  </si>
  <si>
    <t xml:space="preserve">GCQ5 </t>
  </si>
  <si>
    <t xml:space="preserve">GCQ6 </t>
  </si>
  <si>
    <t xml:space="preserve">EQC1 </t>
  </si>
  <si>
    <t xml:space="preserve">EQC2 </t>
  </si>
  <si>
    <t xml:space="preserve">EQC3 </t>
  </si>
  <si>
    <t xml:space="preserve">EQC4 </t>
  </si>
  <si>
    <t>QC3</t>
  </si>
  <si>
    <t>CQ4</t>
  </si>
  <si>
    <t>Não fala de process models</t>
  </si>
  <si>
    <t>Ref</t>
  </si>
  <si>
    <t>QC1</t>
  </si>
  <si>
    <t>QC1 score</t>
  </si>
  <si>
    <t>Qty ref</t>
  </si>
  <si>
    <t>Year</t>
  </si>
  <si>
    <t>High</t>
  </si>
  <si>
    <t>Medium</t>
  </si>
  <si>
    <t>Coluna1</t>
  </si>
  <si>
    <t>Coluna2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</si>
</sst>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808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3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3" fillId="0" borderId="0" xfId="1"/>
    <xf numFmtId="10" fontId="0" fillId="0" borderId="0" xfId="2" applyNumberFormat="1" applyFont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8" fillId="5" borderId="5" xfId="0" applyFont="1" applyFill="1" applyBorder="1" applyAlignment="1">
      <alignment vertical="center"/>
    </xf>
    <xf numFmtId="0" fontId="8" fillId="0" borderId="9" xfId="0" applyFont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</cellXfs>
  <cellStyles count="3">
    <cellStyle name="Hiperlink" xfId="1" builtinId="8"/>
    <cellStyle name="Normal" xfId="0" builtinId="0"/>
    <cellStyle name="Porcentagem" xfId="2" builtinId="5"/>
  </cellStyles>
  <dxfs count="52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3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Qty studies per </a:t>
            </a:r>
            <a:r>
              <a:rPr lang="en-US" sz="1600" b="1"/>
              <a:t>digital libraries </a:t>
            </a:r>
            <a:r>
              <a:rPr lang="pt-BR" sz="1600" b="1"/>
              <a:t>  </a:t>
            </a:r>
          </a:p>
        </c:rich>
      </c:tx>
      <c:layout>
        <c:manualLayout>
          <c:xMode val="edge"/>
          <c:yMode val="edge"/>
          <c:x val="0.38438558432314768"/>
          <c:y val="2.30215792561673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Graficos!$B$1</c:f>
              <c:strCache>
                <c:ptCount val="1"/>
                <c:pt idx="0">
                  <c:v>Qty studies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866-4716-971B-622F79D63D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866-4716-971B-622F79D63D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66-4716-971B-622F79D63D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866-4716-971B-622F79D63D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287-470A-9F99-8958A096FE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866-4716-971B-622F79D63DE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866-4716-971B-622F79D63DED}"/>
              </c:ext>
            </c:extLst>
          </c:dPt>
          <c:dLbls>
            <c:dLbl>
              <c:idx val="0"/>
              <c:layout>
                <c:manualLayout>
                  <c:x val="-0.13942242292137749"/>
                  <c:y val="4.946618335449183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866-4716-971B-622F79D63DED}"/>
                </c:ext>
              </c:extLst>
            </c:dLbl>
            <c:dLbl>
              <c:idx val="1"/>
              <c:layout>
                <c:manualLayout>
                  <c:x val="3.1977231492255169E-2"/>
                  <c:y val="1.251836137111930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866-4716-971B-622F79D63DED}"/>
                </c:ext>
              </c:extLst>
            </c:dLbl>
            <c:dLbl>
              <c:idx val="2"/>
              <c:layout>
                <c:manualLayout>
                  <c:x val="1.9440529296702858E-2"/>
                  <c:y val="1.174765207082428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866-4716-971B-622F79D63DED}"/>
                </c:ext>
              </c:extLst>
            </c:dLbl>
            <c:dLbl>
              <c:idx val="3"/>
              <c:layout>
                <c:manualLayout>
                  <c:x val="-2.7313494335400482E-2"/>
                  <c:y val="6.866926208285471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866-4716-971B-622F79D63DED}"/>
                </c:ext>
              </c:extLst>
            </c:dLbl>
            <c:dLbl>
              <c:idx val="4"/>
              <c:layout>
                <c:manualLayout>
                  <c:x val="-8.0912710433533389E-2"/>
                  <c:y val="-1.678883411109218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287-470A-9F99-8958A096FEC1}"/>
                </c:ext>
              </c:extLst>
            </c:dLbl>
            <c:dLbl>
              <c:idx val="5"/>
              <c:layout>
                <c:manualLayout>
                  <c:x val="-7.6550663904543362E-2"/>
                  <c:y val="-0.1161139574215589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866-4716-971B-622F79D63DED}"/>
                </c:ext>
              </c:extLst>
            </c:dLbl>
            <c:dLbl>
              <c:idx val="6"/>
              <c:layout>
                <c:manualLayout>
                  <c:x val="-4.8686374323016847E-2"/>
                  <c:y val="-0.1231811592845545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866-4716-971B-622F79D63DED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Graficos!$A$2:$A$8</c:f>
              <c:strCache>
                <c:ptCount val="7"/>
                <c:pt idx="0">
                  <c:v>Science Direct </c:v>
                </c:pt>
                <c:pt idx="1">
                  <c:v>Web of Science </c:v>
                </c:pt>
                <c:pt idx="2">
                  <c:v>Springer Link</c:v>
                </c:pt>
                <c:pt idx="3">
                  <c:v>Scopus</c:v>
                </c:pt>
                <c:pt idx="4">
                  <c:v>IEEE</c:v>
                </c:pt>
                <c:pt idx="5">
                  <c:v>Engineering Village</c:v>
                </c:pt>
                <c:pt idx="6">
                  <c:v>ACM Digital Library</c:v>
                </c:pt>
              </c:strCache>
            </c:strRef>
          </c:cat>
          <c:val>
            <c:numRef>
              <c:f>Graficos!$B$2:$B$8</c:f>
              <c:numCache>
                <c:formatCode>General</c:formatCode>
                <c:ptCount val="7"/>
                <c:pt idx="0">
                  <c:v>502</c:v>
                </c:pt>
                <c:pt idx="1">
                  <c:v>12</c:v>
                </c:pt>
                <c:pt idx="2">
                  <c:v>713</c:v>
                </c:pt>
                <c:pt idx="3">
                  <c:v>27</c:v>
                </c:pt>
                <c:pt idx="4">
                  <c:v>23</c:v>
                </c:pt>
                <c:pt idx="5">
                  <c:v>20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6-4716-971B-622F79D63DE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293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183775018781595"/>
          <c:y val="3.740976417080924E-2"/>
          <c:w val="0.23433338098168943"/>
          <c:h val="0.736211373143545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82400334286572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Graficos!$B$20</c:f>
              <c:strCache>
                <c:ptCount val="1"/>
                <c:pt idx="0">
                  <c:v>Initial selection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07-45E8-923B-23D1B22034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07-45E8-923B-23D1B22034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907-45E8-923B-23D1B22034E7}"/>
              </c:ext>
            </c:extLst>
          </c:dPt>
          <c:dLbls>
            <c:dLbl>
              <c:idx val="0"/>
              <c:layout>
                <c:manualLayout>
                  <c:x val="-5.2989644951097529E-4"/>
                  <c:y val="-1.1135535141440653E-2"/>
                </c:manualLayout>
              </c:layout>
              <c:tx>
                <c:rich>
                  <a:bodyPr/>
                  <a:lstStyle/>
                  <a:p>
                    <a:fld id="{566C2AEB-2765-4FF9-8C83-C719358CD5BC}" type="VALUE">
                      <a:rPr lang="en-US"/>
                      <a:pPr/>
                      <a:t>[VALOR]</a:t>
                    </a:fld>
                    <a:r>
                      <a:rPr lang="en-US" baseline="0"/>
                      <a:t> </a:t>
                    </a:r>
                  </a:p>
                  <a:p>
                    <a:fld id="{CFCF196C-2EBC-48E3-9073-F05660FEDE54}" type="PERCENTAGE">
                      <a:rPr lang="en-US" baseline="0"/>
                      <a:pPr/>
                      <a:t>[PORCENTAGEM]</a:t>
                    </a:fld>
                    <a:endParaRPr lang="pt-B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907-45E8-923B-23D1B22034E7}"/>
                </c:ext>
              </c:extLst>
            </c:dLbl>
            <c:dLbl>
              <c:idx val="1"/>
              <c:layout>
                <c:manualLayout>
                  <c:x val="-5.7720844595918044E-2"/>
                  <c:y val="-4.5007655293088367E-2"/>
                </c:manualLayout>
              </c:layout>
              <c:tx>
                <c:rich>
                  <a:bodyPr/>
                  <a:lstStyle/>
                  <a:p>
                    <a:fld id="{F1A78815-340C-4915-9225-0A0AA2599809}" type="VALUE">
                      <a:rPr lang="en-US"/>
                      <a:pPr/>
                      <a:t>[VALOR]</a:t>
                    </a:fld>
                    <a:endParaRPr lang="en-US" baseline="0"/>
                  </a:p>
                  <a:p>
                    <a:fld id="{CB9AB635-3A6F-4F1C-AF5B-7A6C4BC31C47}" type="PERCENTAGE">
                      <a:rPr lang="en-US" baseline="0"/>
                      <a:pPr/>
                      <a:t>[PORCENTAGEM]</a:t>
                    </a:fld>
                    <a:endParaRPr lang="pt-B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907-45E8-923B-23D1B22034E7}"/>
                </c:ext>
              </c:extLst>
            </c:dLbl>
            <c:dLbl>
              <c:idx val="2"/>
              <c:layout>
                <c:manualLayout>
                  <c:x val="-7.0888862772750458E-2"/>
                  <c:y val="-0.12706802274715662"/>
                </c:manualLayout>
              </c:layout>
              <c:tx>
                <c:rich>
                  <a:bodyPr/>
                  <a:lstStyle/>
                  <a:p>
                    <a:fld id="{47623659-35ED-482A-88D3-AEE4FFB4A30B}" type="VALUE">
                      <a:rPr lang="en-US"/>
                      <a:pPr/>
                      <a:t>[VALOR]</a:t>
                    </a:fld>
                    <a:endParaRPr lang="en-US" baseline="0"/>
                  </a:p>
                  <a:p>
                    <a:fld id="{079355DC-3BB4-4B9C-82A6-52DB2517B611}" type="PERCENTAGE">
                      <a:rPr lang="en-US" baseline="0"/>
                      <a:pPr/>
                      <a:t>[PORCENTAGEM]</a:t>
                    </a:fld>
                    <a:endParaRPr lang="pt-BR"/>
                  </a:p>
                </c:rich>
              </c:tx>
              <c:dLblPos val="bestFit"/>
              <c:showLegendKey val="0"/>
              <c:showVal val="1"/>
              <c:showCatName val="1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907-45E8-923B-23D1B22034E7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Graficos!$A$21:$A$23</c:f>
              <c:strCache>
                <c:ptCount val="3"/>
                <c:pt idx="0">
                  <c:v>Rejected</c:v>
                </c:pt>
                <c:pt idx="1">
                  <c:v>Duplicated</c:v>
                </c:pt>
                <c:pt idx="2">
                  <c:v>Accepted</c:v>
                </c:pt>
              </c:strCache>
            </c:strRef>
          </c:cat>
          <c:val>
            <c:numRef>
              <c:f>Graficos!$B$21:$B$23</c:f>
              <c:numCache>
                <c:formatCode>General</c:formatCode>
                <c:ptCount val="3"/>
                <c:pt idx="0">
                  <c:v>1362</c:v>
                </c:pt>
                <c:pt idx="1">
                  <c:v>77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7-45E8-923B-23D1B22034E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24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7574395921558"/>
          <c:y val="0.2135411198600175"/>
          <c:w val="0.30817196588496237"/>
          <c:h val="0.587384806065908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90580639940060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Graficos!$C$20</c:f>
              <c:strCache>
                <c:ptCount val="1"/>
                <c:pt idx="0">
                  <c:v>Final selection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46-469B-8979-E39B1BB190D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46-469B-8979-E39B1BB190D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346-469B-8979-E39B1BB190DE}"/>
              </c:ext>
            </c:extLst>
          </c:dPt>
          <c:dLbls>
            <c:dLbl>
              <c:idx val="0"/>
              <c:layout>
                <c:manualLayout>
                  <c:x val="-0.10760527678756519"/>
                  <c:y val="-8.5063429571303584E-2"/>
                </c:manualLayout>
              </c:layout>
              <c:tx>
                <c:rich>
                  <a:bodyPr/>
                  <a:lstStyle/>
                  <a:p>
                    <a:fld id="{98D5D1CF-1C49-43C7-A8AA-C66F384D3BE5}" type="VALUE">
                      <a:rPr lang="en-US"/>
                      <a:pPr/>
                      <a:t>[VALOR]</a:t>
                    </a:fld>
                    <a:endParaRPr lang="en-US" baseline="0"/>
                  </a:p>
                  <a:p>
                    <a:fld id="{03F17FD3-DBCF-42A0-99F0-874CF8724816}" type="PERCENTAGE">
                      <a:rPr lang="en-US" baseline="0"/>
                      <a:pPr/>
                      <a:t>[PORCENTAGEM]</a:t>
                    </a:fld>
                    <a:endParaRPr lang="pt-B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346-469B-8979-E39B1BB190DE}"/>
                </c:ext>
              </c:extLst>
            </c:dLbl>
            <c:dLbl>
              <c:idx val="1"/>
              <c:layout>
                <c:manualLayout>
                  <c:x val="-4.1052578922776403E-2"/>
                  <c:y val="-8.3835301837270379E-2"/>
                </c:manualLayout>
              </c:layout>
              <c:tx>
                <c:rich>
                  <a:bodyPr/>
                  <a:lstStyle/>
                  <a:p>
                    <a:fld id="{EEA01BB9-9A1E-424E-BD6C-1C1F3DFE8515}" type="VALUE">
                      <a:rPr lang="en-US"/>
                      <a:pPr/>
                      <a:t>[VALOR]</a:t>
                    </a:fld>
                    <a:endParaRPr lang="en-US" baseline="0"/>
                  </a:p>
                  <a:p>
                    <a:fld id="{A89A9F3F-5F2A-4281-B892-B5950B54A91E}" type="PERCENTAGE">
                      <a:rPr lang="en-US" baseline="0"/>
                      <a:pPr/>
                      <a:t>[PORCENTAGEM]</a:t>
                    </a:fld>
                    <a:endParaRPr lang="pt-B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346-469B-8979-E39B1BB190DE}"/>
                </c:ext>
              </c:extLst>
            </c:dLbl>
            <c:dLbl>
              <c:idx val="2"/>
              <c:layout>
                <c:manualLayout>
                  <c:x val="-1.5304090709614088E-3"/>
                  <c:y val="-0.12550196850393699"/>
                </c:manualLayout>
              </c:layout>
              <c:tx>
                <c:rich>
                  <a:bodyPr/>
                  <a:lstStyle/>
                  <a:p>
                    <a:fld id="{C516C664-E813-48AC-82BF-240860F7DD5A}" type="VALUE">
                      <a:rPr lang="en-US"/>
                      <a:pPr/>
                      <a:t>[VALOR]</a:t>
                    </a:fld>
                    <a:endParaRPr lang="en-US" baseline="0"/>
                  </a:p>
                  <a:p>
                    <a:fld id="{86D18F08-1E7F-4C4E-BEF5-DAA711064CBA}" type="PERCENTAGE">
                      <a:rPr lang="en-US" baseline="0"/>
                      <a:pPr/>
                      <a:t>[PORCENTAGEM]</a:t>
                    </a:fld>
                    <a:endParaRPr lang="pt-B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346-469B-8979-E39B1BB190DE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Graficos!$A$21:$A$23</c:f>
              <c:strCache>
                <c:ptCount val="3"/>
                <c:pt idx="0">
                  <c:v>Rejected</c:v>
                </c:pt>
                <c:pt idx="1">
                  <c:v>Duplicated</c:v>
                </c:pt>
                <c:pt idx="2">
                  <c:v>Accepted</c:v>
                </c:pt>
              </c:strCache>
            </c:strRef>
          </c:cat>
          <c:val>
            <c:numRef>
              <c:f>Graficos!$C$21:$C$23</c:f>
              <c:numCache>
                <c:formatCode>General</c:formatCode>
                <c:ptCount val="3"/>
                <c:pt idx="0">
                  <c:v>13</c:v>
                </c:pt>
                <c:pt idx="1">
                  <c:v>1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6-469B-8979-E39B1BB190D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174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023791974549897"/>
          <c:y val="0.25983741615631373"/>
          <c:w val="0.29919031293310971"/>
          <c:h val="0.44849591717701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128586</xdr:colOff>
      <xdr:row>0</xdr:row>
      <xdr:rowOff>33337</xdr:rowOff>
    </xdr:from>
    <xdr:to>
      <xdr:col>16</xdr:col>
      <xdr:colOff>304800</xdr:colOff>
      <xdr:row>17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787642-9FBF-48D3-B026-0BCC4AEEF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185737</xdr:rowOff>
    </xdr:from>
    <xdr:to>
      <xdr:col>10</xdr:col>
      <xdr:colOff>171450</xdr:colOff>
      <xdr:row>32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95C6A72-FBAA-4503-8BD5-BEB27B7B8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179510</xdr:colOff>
      <xdr:row>17</xdr:row>
      <xdr:rowOff>176579</xdr:rowOff>
    </xdr:from>
    <xdr:to>
      <xdr:col>16</xdr:col>
      <xdr:colOff>352425</xdr:colOff>
      <xdr:row>32</xdr:row>
      <xdr:rowOff>62279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52ED1A3-0BBF-4BB0-AD19-9A487F39A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2C39E4-7394-4279-A245-F33A803213F3}" name="Tabela2" displayName="Tabela2" ref="A1:V24" totalsRowShown="0" headerRowDxfId="27" dataDxfId="28" headerRowBorderDxfId="48" tableBorderDxfId="49" totalsRowBorderDxfId="47">
  <autoFilter ref="A1:V24" xr:uid="{5D5F7A37-A1EC-4E6D-A141-E6053E58F6C4}"/>
  <tableColumns count="22">
    <tableColumn id="1" xr3:uid="{96D68E5B-8C4E-4660-B3E0-6E7BA05DC365}" name="Coluna1" dataDxfId="46"/>
    <tableColumn id="2" xr3:uid="{CA0693F8-8E85-4033-87C2-529290136FDF}" name="Coluna2" dataDxfId="45"/>
    <tableColumn id="3" xr3:uid="{3439D1A7-7BD6-4F9D-9D8D-205A7B2A50E3}" name="Ref" dataDxfId="25"/>
    <tableColumn id="4" xr3:uid="{84EB55D2-E5DB-439D-9F29-53785739670D}" name="Titulo" dataDxfId="23"/>
    <tableColumn id="5" xr3:uid="{3D97A160-E67C-40F7-851A-F692CE50AC3B}" name="Autor" dataDxfId="24"/>
    <tableColumn id="6" xr3:uid="{ECDABA38-427A-4F69-BBD3-73ADF2B44D0C}" name="Year" dataDxfId="26"/>
    <tableColumn id="11" xr3:uid="{27786506-E255-4847-959B-626A32F011BD}" name="GCQ1 " dataDxfId="44"/>
    <tableColumn id="12" xr3:uid="{A32AE257-7334-48B4-BE2A-14A44E9FB8E7}" name="GCQ2 " dataDxfId="43"/>
    <tableColumn id="13" xr3:uid="{E918FE2C-2E85-4518-88FB-EEC3ECA8D716}" name="GCQ3 " dataDxfId="42"/>
    <tableColumn id="14" xr3:uid="{D1281D7D-4B41-4893-B755-499A2DECD2B8}" name="GCQ4 " dataDxfId="41"/>
    <tableColumn id="15" xr3:uid="{CCE1394C-7F96-4F84-9F2B-65136C03A709}" name="GCQ5 " dataDxfId="40"/>
    <tableColumn id="16" xr3:uid="{B2EBEED1-46D8-4BDD-AE56-58C0942DEA2F}" name="GCQ6 " dataDxfId="39"/>
    <tableColumn id="17" xr3:uid="{211E96D6-2C1E-44F0-90C5-E260C136AD0B}" name="EQC1 " dataDxfId="38"/>
    <tableColumn id="18" xr3:uid="{6CA9AFFC-4E07-4BF2-8F64-623D8B9DBAED}" name="EQC2 " dataDxfId="37"/>
    <tableColumn id="19" xr3:uid="{63184CCC-D4BB-4A6A-A66E-1F599AF43A3A}" name="EQC3 " dataDxfId="36"/>
    <tableColumn id="20" xr3:uid="{1F9FDA2D-3DDB-4A60-9413-AC1D127A7792}" name="EQC4 " dataDxfId="35"/>
    <tableColumn id="21" xr3:uid="{381EEA7C-5FD9-4931-9F1C-21630402EFA1}" name="QC1 score" dataDxfId="34">
      <calculatedColumnFormula>SUM(G2:L2)/6+(3*(SUM(M2:P2)/4))</calculatedColumnFormula>
    </tableColumn>
    <tableColumn id="22" xr3:uid="{FFF7B704-28A2-4AFA-B0A5-097FC111D3B4}" name="QC1" dataDxfId="33"/>
    <tableColumn id="23" xr3:uid="{D9480C43-3688-45FE-B890-1F8A7CF5C487}" name="Qty ref" dataDxfId="32"/>
    <tableColumn id="24" xr3:uid="{C2E2E8C4-0D32-4651-AD53-25C2798B07B2}" name="QC3" dataDxfId="31"/>
    <tableColumn id="25" xr3:uid="{894D254E-19A1-4C49-8E2C-AAC63539931C}" name="CQ4" dataDxfId="30"/>
    <tableColumn id="26" xr3:uid="{975FB315-725E-4B81-BABE-A1D24A5CA5EE}" name="Status" dataDxfId="2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06412F-2234-4A78-AEEA-D2A2206D1303}" name="Tabela26" displayName="Tabela26" ref="A1:R24" totalsRowShown="0" headerRowDxfId="22" dataDxfId="21" headerRowBorderDxfId="19" tableBorderDxfId="20" totalsRowBorderDxfId="18">
  <autoFilter ref="A1:R24" xr:uid="{70173669-E304-4D63-BA22-F78E385AA23A}"/>
  <tableColumns count="18">
    <tableColumn id="3" xr3:uid="{785B06B8-118B-4664-BDD7-DD31688D15E0}" name="Ref" dataDxfId="17"/>
    <tableColumn id="6" xr3:uid="{845C10B1-ECD1-44BD-B1FA-49F010D0681F}" name="Year" dataDxfId="16"/>
    <tableColumn id="11" xr3:uid="{1BAD39BD-3398-4BC0-B5A0-A37BC8D5CD81}" name="GCQ1 " dataDxfId="15"/>
    <tableColumn id="12" xr3:uid="{C5EFC257-7A6A-4445-8811-BB16542A7E15}" name="GCQ2 " dataDxfId="14"/>
    <tableColumn id="13" xr3:uid="{3476A7DD-2489-4EAB-B0D3-12A4B8050122}" name="GCQ3 " dataDxfId="13"/>
    <tableColumn id="14" xr3:uid="{0F9D0675-B0B3-4AB2-86B1-18E9922F25B4}" name="GCQ4 " dataDxfId="12"/>
    <tableColumn id="15" xr3:uid="{CBB4AE2A-B1E4-46C9-B3C9-6CE0AF4F3E30}" name="GCQ5 " dataDxfId="11"/>
    <tableColumn id="16" xr3:uid="{1A38A433-FC65-477A-8974-6A90E00F562F}" name="GCQ6 " dataDxfId="10"/>
    <tableColumn id="17" xr3:uid="{DD4A5546-69E0-469D-84D6-99F9736E0549}" name="EQC1 " dataDxfId="9"/>
    <tableColumn id="18" xr3:uid="{034D8AAA-292A-4E44-A3BE-FFDCE63BB71C}" name="EQC2 " dataDxfId="8"/>
    <tableColumn id="19" xr3:uid="{320B1C24-3B38-4E26-88BB-CFAC2ADAAC93}" name="EQC3 " dataDxfId="7"/>
    <tableColumn id="20" xr3:uid="{284CC5F1-DF6A-49F9-8465-7497D3FF5436}" name="EQC4 " dataDxfId="6"/>
    <tableColumn id="21" xr3:uid="{2AEAB5A0-7F96-4609-A445-7A55AC9BEB13}" name="QC1 score" dataDxfId="5">
      <calculatedColumnFormula>SUM(C2:H2)/6+(3*(SUM(I2:L2)/4))</calculatedColumnFormula>
    </tableColumn>
    <tableColumn id="22" xr3:uid="{2918724B-5A7D-4D5C-9C37-8C64C849A159}" name="QC1" dataDxfId="4"/>
    <tableColumn id="23" xr3:uid="{B8019790-DA6C-47BA-BC89-308ED9086166}" name="Qty ref" dataDxfId="3"/>
    <tableColumn id="24" xr3:uid="{F8311EB8-D21D-477D-8462-8608F3B60A6D}" name="QC3" dataDxfId="2"/>
    <tableColumn id="25" xr3:uid="{8A009B8C-C0AD-42CB-A95F-04E8144E8EE2}" name="CQ4" dataDxfId="1"/>
    <tableColumn id="26" xr3:uid="{8CC97598-9FF4-44E6-9C1E-B6361C0FCF6E}" name="Statu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109/EDOC.2014.32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C57A7-F30E-4084-95F4-0A763404509C}">
  <dimension ref="A1:C26"/>
  <sheetViews>
    <sheetView topLeftCell="A13" zoomScaleNormal="100" workbookViewId="0">
      <selection activeCell="A26" sqref="A26"/>
    </sheetView>
  </sheetViews>
  <sheetFormatPr defaultRowHeight="15" x14ac:dyDescent="0.25"/>
  <cols>
    <col min="1" max="1" width="18.42578125" bestFit="1" customWidth="1"/>
    <col min="2" max="2" width="16" style="1" bestFit="1" customWidth="1"/>
    <col min="3" max="3" width="14" bestFit="1" customWidth="1"/>
  </cols>
  <sheetData>
    <row r="1" spans="1:2" x14ac:dyDescent="0.25">
      <c r="A1" t="s">
        <v>7</v>
      </c>
      <c r="B1" s="1" t="s">
        <v>8</v>
      </c>
    </row>
    <row r="2" spans="1:2" x14ac:dyDescent="0.25">
      <c r="A2" t="s">
        <v>5</v>
      </c>
      <c r="B2" s="1">
        <v>502</v>
      </c>
    </row>
    <row r="3" spans="1:2" x14ac:dyDescent="0.25">
      <c r="A3" t="s">
        <v>4</v>
      </c>
      <c r="B3" s="1">
        <v>12</v>
      </c>
    </row>
    <row r="4" spans="1:2" x14ac:dyDescent="0.25">
      <c r="A4" t="s">
        <v>3</v>
      </c>
      <c r="B4" s="1">
        <v>713</v>
      </c>
    </row>
    <row r="5" spans="1:2" x14ac:dyDescent="0.25">
      <c r="A5" t="s">
        <v>2</v>
      </c>
      <c r="B5" s="1">
        <v>27</v>
      </c>
    </row>
    <row r="6" spans="1:2" x14ac:dyDescent="0.25">
      <c r="A6" t="s">
        <v>6</v>
      </c>
      <c r="B6" s="1">
        <v>23</v>
      </c>
    </row>
    <row r="7" spans="1:2" x14ac:dyDescent="0.25">
      <c r="A7" t="s">
        <v>1</v>
      </c>
      <c r="B7" s="1">
        <v>20</v>
      </c>
    </row>
    <row r="8" spans="1:2" x14ac:dyDescent="0.25">
      <c r="A8" t="s">
        <v>0</v>
      </c>
      <c r="B8" s="1">
        <v>180</v>
      </c>
    </row>
    <row r="20" spans="1:3" x14ac:dyDescent="0.25">
      <c r="A20" s="1" t="s">
        <v>69</v>
      </c>
      <c r="B20" s="1" t="s">
        <v>76</v>
      </c>
      <c r="C20" s="1" t="s">
        <v>77</v>
      </c>
    </row>
    <row r="21" spans="1:3" x14ac:dyDescent="0.25">
      <c r="A21" s="1" t="s">
        <v>80</v>
      </c>
      <c r="B21" s="1">
        <v>1362</v>
      </c>
      <c r="C21" s="1">
        <v>13</v>
      </c>
    </row>
    <row r="22" spans="1:3" x14ac:dyDescent="0.25">
      <c r="A22" s="1" t="s">
        <v>78</v>
      </c>
      <c r="B22" s="1">
        <v>77</v>
      </c>
      <c r="C22" s="1">
        <v>1</v>
      </c>
    </row>
    <row r="23" spans="1:3" x14ac:dyDescent="0.25">
      <c r="A23" s="1" t="s">
        <v>11</v>
      </c>
      <c r="B23" s="1">
        <v>38</v>
      </c>
      <c r="C23" s="1">
        <v>24</v>
      </c>
    </row>
    <row r="24" spans="1:3" x14ac:dyDescent="0.25">
      <c r="A24" s="1" t="s">
        <v>79</v>
      </c>
      <c r="B24" s="1">
        <f>SUM(B21:B23)</f>
        <v>1477</v>
      </c>
      <c r="C24" s="1">
        <f>SUM(C21:C23)</f>
        <v>38</v>
      </c>
    </row>
    <row r="26" spans="1:3" x14ac:dyDescent="0.25">
      <c r="A26" s="10">
        <f>24/1477</f>
        <v>1.6249153689911984E-2</v>
      </c>
    </row>
  </sheetData>
  <autoFilter ref="A1:B1" xr:uid="{93388E95-7FCB-457F-A6E2-91428293DAB9}">
    <sortState xmlns:xlrd2="http://schemas.microsoft.com/office/spreadsheetml/2017/richdata2" ref="A2:B8">
      <sortCondition descending="1" ref="B1"/>
    </sortState>
  </autoFilter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47306-0E24-42E2-BD5E-D2612C1484B5}">
  <sheetPr filterMode="1"/>
  <dimension ref="A1:L28"/>
  <sheetViews>
    <sheetView tabSelected="1" topLeftCell="C1" workbookViewId="0">
      <selection activeCell="C26" sqref="C26"/>
    </sheetView>
  </sheetViews>
  <sheetFormatPr defaultColWidth="46.140625" defaultRowHeight="15" x14ac:dyDescent="0.25"/>
  <cols>
    <col min="1" max="1" width="2" hidden="1" customWidth="1"/>
    <col min="2" max="2" width="6" hidden="1" customWidth="1"/>
    <col min="3" max="3" width="130.7109375" customWidth="1"/>
    <col min="4" max="4" width="63.42578125" hidden="1" customWidth="1"/>
    <col min="5" max="5" width="5" bestFit="1" customWidth="1"/>
    <col min="6" max="6" width="9.28515625" hidden="1" customWidth="1"/>
    <col min="7" max="7" width="11.7109375" hidden="1" customWidth="1"/>
    <col min="8" max="8" width="4.5703125" hidden="1" customWidth="1"/>
    <col min="9" max="9" width="3" hidden="1" customWidth="1"/>
    <col min="10" max="10" width="10.42578125" bestFit="1" customWidth="1"/>
    <col min="11" max="11" width="13.140625" bestFit="1" customWidth="1"/>
  </cols>
  <sheetData>
    <row r="1" spans="1:12" x14ac:dyDescent="0.25">
      <c r="C1" t="s">
        <v>65</v>
      </c>
      <c r="D1" t="s">
        <v>66</v>
      </c>
      <c r="E1" t="s">
        <v>67</v>
      </c>
      <c r="J1" t="s">
        <v>69</v>
      </c>
      <c r="K1" t="s">
        <v>70</v>
      </c>
    </row>
    <row r="2" spans="1:12" hidden="1" x14ac:dyDescent="0.25">
      <c r="A2" s="2">
        <v>0</v>
      </c>
      <c r="B2" s="2">
        <v>14569</v>
      </c>
      <c r="C2" s="7" t="s">
        <v>16</v>
      </c>
      <c r="D2" s="2" t="s">
        <v>17</v>
      </c>
      <c r="E2" s="2">
        <v>2014</v>
      </c>
      <c r="F2" s="3" t="s">
        <v>11</v>
      </c>
      <c r="G2" s="4" t="s">
        <v>12</v>
      </c>
      <c r="H2" s="4" t="s">
        <v>13</v>
      </c>
      <c r="I2" s="2">
        <v>10</v>
      </c>
      <c r="J2" t="s">
        <v>71</v>
      </c>
      <c r="K2" t="s">
        <v>75</v>
      </c>
      <c r="L2" s="9" t="s">
        <v>74</v>
      </c>
    </row>
    <row r="3" spans="1:12" x14ac:dyDescent="0.25">
      <c r="A3" s="2">
        <v>5</v>
      </c>
      <c r="B3" s="2">
        <v>15414</v>
      </c>
      <c r="C3" s="7" t="s">
        <v>57</v>
      </c>
      <c r="D3" s="2" t="s">
        <v>58</v>
      </c>
      <c r="E3" s="2">
        <v>2019</v>
      </c>
      <c r="F3" s="3" t="s">
        <v>11</v>
      </c>
      <c r="G3" s="4" t="s">
        <v>12</v>
      </c>
      <c r="H3" s="4" t="s">
        <v>13</v>
      </c>
      <c r="I3" s="2">
        <v>0</v>
      </c>
      <c r="J3" t="s">
        <v>71</v>
      </c>
      <c r="K3" t="s">
        <v>93</v>
      </c>
    </row>
    <row r="4" spans="1:12" s="6" customFormat="1" ht="30" hidden="1" x14ac:dyDescent="0.25">
      <c r="A4" s="5">
        <v>3</v>
      </c>
      <c r="B4" s="5">
        <v>15248</v>
      </c>
      <c r="C4" s="5" t="s">
        <v>47</v>
      </c>
      <c r="D4" s="5" t="s">
        <v>48</v>
      </c>
      <c r="E4" s="5">
        <v>2019</v>
      </c>
      <c r="F4" s="3" t="s">
        <v>11</v>
      </c>
      <c r="G4" s="4" t="s">
        <v>12</v>
      </c>
      <c r="H4" s="4" t="s">
        <v>13</v>
      </c>
      <c r="I4" s="2">
        <v>14</v>
      </c>
      <c r="J4" s="6" t="s">
        <v>71</v>
      </c>
      <c r="K4" s="6" t="s">
        <v>68</v>
      </c>
    </row>
    <row r="5" spans="1:12" ht="24.75" customHeight="1" x14ac:dyDescent="0.25">
      <c r="A5" s="2">
        <v>5</v>
      </c>
      <c r="B5" s="2">
        <v>15393</v>
      </c>
      <c r="C5" s="2" t="s">
        <v>55</v>
      </c>
      <c r="D5" s="2" t="s">
        <v>56</v>
      </c>
      <c r="E5" s="2">
        <v>2019</v>
      </c>
      <c r="F5" s="3" t="s">
        <v>11</v>
      </c>
      <c r="G5" s="4" t="s">
        <v>12</v>
      </c>
      <c r="H5" s="4" t="s">
        <v>13</v>
      </c>
      <c r="I5" s="2">
        <v>3</v>
      </c>
      <c r="J5" t="s">
        <v>72</v>
      </c>
    </row>
    <row r="6" spans="1:12" x14ac:dyDescent="0.25">
      <c r="A6" s="2">
        <v>5</v>
      </c>
      <c r="B6" s="2">
        <v>15311</v>
      </c>
      <c r="C6" s="2" t="s">
        <v>39</v>
      </c>
      <c r="D6" s="2" t="s">
        <v>40</v>
      </c>
      <c r="E6" s="2">
        <v>2018</v>
      </c>
      <c r="F6" s="3" t="s">
        <v>11</v>
      </c>
      <c r="G6" s="4" t="s">
        <v>12</v>
      </c>
      <c r="H6" s="4" t="s">
        <v>13</v>
      </c>
      <c r="I6" s="2">
        <v>17</v>
      </c>
      <c r="J6" t="s">
        <v>72</v>
      </c>
    </row>
    <row r="7" spans="1:12" ht="30" x14ac:dyDescent="0.25">
      <c r="A7" s="2">
        <v>3</v>
      </c>
      <c r="B7" s="2">
        <v>15254</v>
      </c>
      <c r="C7" s="2" t="s">
        <v>29</v>
      </c>
      <c r="D7" s="2" t="s">
        <v>30</v>
      </c>
      <c r="E7" s="2">
        <v>2017</v>
      </c>
      <c r="F7" s="3" t="s">
        <v>11</v>
      </c>
      <c r="G7" s="4" t="s">
        <v>12</v>
      </c>
      <c r="H7" s="4" t="s">
        <v>13</v>
      </c>
      <c r="I7" s="2">
        <v>43</v>
      </c>
      <c r="J7" t="s">
        <v>72</v>
      </c>
    </row>
    <row r="8" spans="1:12" x14ac:dyDescent="0.25">
      <c r="A8" s="2">
        <v>5</v>
      </c>
      <c r="B8" s="2">
        <v>15367</v>
      </c>
      <c r="C8" s="7" t="s">
        <v>53</v>
      </c>
      <c r="D8" s="2" t="s">
        <v>54</v>
      </c>
      <c r="E8" s="2">
        <v>2019</v>
      </c>
      <c r="F8" s="3" t="s">
        <v>11</v>
      </c>
      <c r="G8" s="4" t="s">
        <v>12</v>
      </c>
      <c r="H8" s="4" t="s">
        <v>13</v>
      </c>
      <c r="I8" s="2">
        <v>14</v>
      </c>
      <c r="J8" t="s">
        <v>72</v>
      </c>
    </row>
    <row r="9" spans="1:12" ht="30" x14ac:dyDescent="0.25">
      <c r="A9" s="2">
        <v>2</v>
      </c>
      <c r="B9" s="2">
        <v>14768</v>
      </c>
      <c r="C9" s="2" t="s">
        <v>18</v>
      </c>
      <c r="D9" s="2" t="s">
        <v>19</v>
      </c>
      <c r="E9" s="2">
        <v>2014</v>
      </c>
      <c r="F9" s="3" t="s">
        <v>11</v>
      </c>
      <c r="G9" s="4" t="s">
        <v>12</v>
      </c>
      <c r="H9" s="4" t="s">
        <v>13</v>
      </c>
      <c r="I9" s="2">
        <v>0</v>
      </c>
      <c r="J9" t="s">
        <v>72</v>
      </c>
    </row>
    <row r="10" spans="1:12" ht="30" x14ac:dyDescent="0.25">
      <c r="A10" s="2">
        <v>3</v>
      </c>
      <c r="B10" s="2">
        <v>15247</v>
      </c>
      <c r="C10" s="2" t="s">
        <v>45</v>
      </c>
      <c r="D10" s="2" t="s">
        <v>46</v>
      </c>
      <c r="E10" s="2">
        <v>2019</v>
      </c>
      <c r="F10" s="3" t="s">
        <v>11</v>
      </c>
      <c r="G10" s="4" t="s">
        <v>12</v>
      </c>
      <c r="H10" s="4" t="s">
        <v>13</v>
      </c>
      <c r="I10" s="2">
        <v>5</v>
      </c>
      <c r="J10" t="s">
        <v>72</v>
      </c>
    </row>
    <row r="11" spans="1:12" ht="24" hidden="1" customHeight="1" x14ac:dyDescent="0.25">
      <c r="A11" s="2">
        <v>6</v>
      </c>
      <c r="B11" s="2">
        <v>15293</v>
      </c>
      <c r="C11" s="8" t="s">
        <v>61</v>
      </c>
      <c r="D11" s="8" t="s">
        <v>62</v>
      </c>
      <c r="E11" s="8">
        <v>2019</v>
      </c>
      <c r="F11" s="3" t="s">
        <v>11</v>
      </c>
      <c r="G11" s="4" t="s">
        <v>12</v>
      </c>
      <c r="H11" s="4" t="s">
        <v>13</v>
      </c>
      <c r="I11" s="2">
        <v>26</v>
      </c>
      <c r="J11" s="6" t="s">
        <v>71</v>
      </c>
      <c r="K11" t="s">
        <v>73</v>
      </c>
    </row>
    <row r="12" spans="1:12" ht="30" x14ac:dyDescent="0.25">
      <c r="A12" s="2">
        <v>2</v>
      </c>
      <c r="B12" s="2">
        <v>14784</v>
      </c>
      <c r="C12" s="7" t="s">
        <v>43</v>
      </c>
      <c r="D12" s="2" t="s">
        <v>44</v>
      </c>
      <c r="E12" s="2">
        <v>2019</v>
      </c>
      <c r="F12" s="3" t="s">
        <v>11</v>
      </c>
      <c r="G12" s="4" t="s">
        <v>12</v>
      </c>
      <c r="H12" s="4" t="s">
        <v>13</v>
      </c>
      <c r="I12" s="2">
        <v>29</v>
      </c>
      <c r="J12" t="s">
        <v>72</v>
      </c>
    </row>
    <row r="13" spans="1:12" ht="33.75" customHeight="1" x14ac:dyDescent="0.25">
      <c r="A13" s="2">
        <v>3</v>
      </c>
      <c r="B13" s="2">
        <v>15249</v>
      </c>
      <c r="C13" s="2" t="s">
        <v>25</v>
      </c>
      <c r="D13" s="2" t="s">
        <v>26</v>
      </c>
      <c r="E13" s="2">
        <v>2017</v>
      </c>
      <c r="F13" s="3" t="s">
        <v>11</v>
      </c>
      <c r="G13" s="4" t="s">
        <v>12</v>
      </c>
      <c r="H13" s="4" t="s">
        <v>13</v>
      </c>
      <c r="I13" s="2">
        <v>32</v>
      </c>
      <c r="J13" t="s">
        <v>72</v>
      </c>
    </row>
    <row r="14" spans="1:12" ht="30" x14ac:dyDescent="0.25">
      <c r="A14" s="2">
        <v>3</v>
      </c>
      <c r="B14" s="2">
        <v>15253</v>
      </c>
      <c r="C14" s="2" t="s">
        <v>27</v>
      </c>
      <c r="D14" s="2" t="s">
        <v>28</v>
      </c>
      <c r="E14" s="2">
        <v>2017</v>
      </c>
      <c r="F14" s="3" t="s">
        <v>11</v>
      </c>
      <c r="G14" s="4" t="s">
        <v>12</v>
      </c>
      <c r="H14" s="4" t="s">
        <v>13</v>
      </c>
      <c r="I14" s="2">
        <v>11</v>
      </c>
      <c r="J14" t="s">
        <v>72</v>
      </c>
    </row>
    <row r="15" spans="1:12" x14ac:dyDescent="0.25">
      <c r="A15" s="2">
        <v>3</v>
      </c>
      <c r="B15" s="2">
        <v>15250</v>
      </c>
      <c r="C15" s="2" t="s">
        <v>9</v>
      </c>
      <c r="D15" s="2" t="s">
        <v>10</v>
      </c>
      <c r="E15" s="2">
        <v>2013</v>
      </c>
      <c r="F15" s="3" t="s">
        <v>11</v>
      </c>
      <c r="G15" s="4" t="s">
        <v>12</v>
      </c>
      <c r="H15" s="4" t="s">
        <v>13</v>
      </c>
      <c r="I15" s="2">
        <v>14</v>
      </c>
      <c r="J15" t="s">
        <v>72</v>
      </c>
    </row>
    <row r="16" spans="1:12" x14ac:dyDescent="0.25">
      <c r="A16" s="2">
        <v>2</v>
      </c>
      <c r="B16" s="2">
        <v>14778</v>
      </c>
      <c r="C16" s="2" t="s">
        <v>24</v>
      </c>
      <c r="D16" s="2" t="s">
        <v>23</v>
      </c>
      <c r="E16" s="2">
        <v>2017</v>
      </c>
      <c r="F16" s="3" t="s">
        <v>11</v>
      </c>
      <c r="G16" s="4" t="s">
        <v>12</v>
      </c>
      <c r="H16" s="4" t="s">
        <v>13</v>
      </c>
      <c r="I16" s="2">
        <v>27</v>
      </c>
      <c r="J16" t="s">
        <v>72</v>
      </c>
    </row>
    <row r="17" spans="1:10" ht="30" x14ac:dyDescent="0.25">
      <c r="A17" s="2">
        <v>5</v>
      </c>
      <c r="B17" s="2">
        <v>15318</v>
      </c>
      <c r="C17" s="2" t="s">
        <v>14</v>
      </c>
      <c r="D17" s="2" t="s">
        <v>15</v>
      </c>
      <c r="E17" s="2">
        <v>2013</v>
      </c>
      <c r="F17" s="3" t="s">
        <v>11</v>
      </c>
      <c r="G17" s="4" t="s">
        <v>12</v>
      </c>
      <c r="H17" s="4" t="s">
        <v>13</v>
      </c>
      <c r="I17" s="2">
        <v>23</v>
      </c>
      <c r="J17" t="s">
        <v>72</v>
      </c>
    </row>
    <row r="18" spans="1:10" ht="45" x14ac:dyDescent="0.25">
      <c r="A18" s="2">
        <v>3</v>
      </c>
      <c r="B18" s="2">
        <v>15252</v>
      </c>
      <c r="C18" s="7" t="s">
        <v>49</v>
      </c>
      <c r="D18" s="2" t="s">
        <v>50</v>
      </c>
      <c r="E18" s="2">
        <v>2019</v>
      </c>
      <c r="F18" s="3" t="s">
        <v>11</v>
      </c>
      <c r="G18" s="4" t="s">
        <v>12</v>
      </c>
      <c r="H18" s="4" t="s">
        <v>13</v>
      </c>
      <c r="I18" s="2">
        <v>9</v>
      </c>
      <c r="J18" t="s">
        <v>72</v>
      </c>
    </row>
    <row r="19" spans="1:10" ht="30" x14ac:dyDescent="0.25">
      <c r="A19" s="2">
        <v>6</v>
      </c>
      <c r="B19" s="2">
        <v>15294</v>
      </c>
      <c r="C19" s="2" t="s">
        <v>63</v>
      </c>
      <c r="D19" s="2" t="s">
        <v>64</v>
      </c>
      <c r="E19" s="2">
        <v>2019</v>
      </c>
      <c r="F19" s="3" t="s">
        <v>11</v>
      </c>
      <c r="G19" s="4" t="s">
        <v>12</v>
      </c>
      <c r="H19" s="4" t="s">
        <v>13</v>
      </c>
      <c r="I19" s="2">
        <v>13</v>
      </c>
      <c r="J19" t="s">
        <v>72</v>
      </c>
    </row>
    <row r="20" spans="1:10" ht="30" x14ac:dyDescent="0.25">
      <c r="A20" s="2">
        <v>4</v>
      </c>
      <c r="B20" s="2">
        <v>15281</v>
      </c>
      <c r="C20" s="2" t="s">
        <v>31</v>
      </c>
      <c r="D20" s="2" t="s">
        <v>32</v>
      </c>
      <c r="E20" s="2">
        <v>2017</v>
      </c>
      <c r="F20" s="3" t="s">
        <v>11</v>
      </c>
      <c r="G20" s="4" t="s">
        <v>12</v>
      </c>
      <c r="H20" s="4" t="s">
        <v>13</v>
      </c>
      <c r="I20" s="2">
        <v>6</v>
      </c>
      <c r="J20" t="s">
        <v>72</v>
      </c>
    </row>
    <row r="21" spans="1:10" ht="30" x14ac:dyDescent="0.25">
      <c r="A21" s="2">
        <v>4</v>
      </c>
      <c r="B21" s="2">
        <v>15284</v>
      </c>
      <c r="C21" s="2" t="s">
        <v>20</v>
      </c>
      <c r="D21" s="2" t="s">
        <v>21</v>
      </c>
      <c r="E21" s="2">
        <v>2015</v>
      </c>
      <c r="F21" s="3" t="s">
        <v>11</v>
      </c>
      <c r="G21" s="4" t="s">
        <v>12</v>
      </c>
      <c r="H21" s="4" t="s">
        <v>13</v>
      </c>
      <c r="I21" s="2">
        <v>23</v>
      </c>
      <c r="J21" t="s">
        <v>72</v>
      </c>
    </row>
    <row r="22" spans="1:10" x14ac:dyDescent="0.25">
      <c r="A22" s="2">
        <v>3</v>
      </c>
      <c r="B22" s="2">
        <v>15255</v>
      </c>
      <c r="C22" s="2" t="s">
        <v>37</v>
      </c>
      <c r="D22" s="2" t="s">
        <v>38</v>
      </c>
      <c r="E22" s="2">
        <v>2018</v>
      </c>
      <c r="F22" s="3" t="s">
        <v>11</v>
      </c>
      <c r="G22" s="4" t="s">
        <v>12</v>
      </c>
      <c r="H22" s="4" t="s">
        <v>13</v>
      </c>
      <c r="I22" s="2">
        <v>31</v>
      </c>
      <c r="J22" t="s">
        <v>72</v>
      </c>
    </row>
    <row r="23" spans="1:10" x14ac:dyDescent="0.25">
      <c r="A23" s="2">
        <v>2</v>
      </c>
      <c r="B23" s="2">
        <v>14793</v>
      </c>
      <c r="C23" s="2" t="s">
        <v>22</v>
      </c>
      <c r="D23" s="2" t="s">
        <v>23</v>
      </c>
      <c r="E23" s="2">
        <v>2016</v>
      </c>
      <c r="F23" s="3" t="s">
        <v>11</v>
      </c>
      <c r="G23" s="4" t="s">
        <v>12</v>
      </c>
      <c r="H23" s="4" t="s">
        <v>13</v>
      </c>
      <c r="I23" s="2">
        <v>25</v>
      </c>
      <c r="J23" t="s">
        <v>72</v>
      </c>
    </row>
    <row r="24" spans="1:10" x14ac:dyDescent="0.25">
      <c r="A24" s="2">
        <v>5</v>
      </c>
      <c r="B24" s="2">
        <v>15325</v>
      </c>
      <c r="C24" s="2" t="s">
        <v>33</v>
      </c>
      <c r="D24" s="2" t="s">
        <v>34</v>
      </c>
      <c r="E24" s="2">
        <v>2017</v>
      </c>
      <c r="F24" s="3" t="s">
        <v>11</v>
      </c>
      <c r="G24" s="4" t="s">
        <v>12</v>
      </c>
      <c r="H24" s="4" t="s">
        <v>13</v>
      </c>
      <c r="I24" s="2">
        <v>28</v>
      </c>
      <c r="J24" t="s">
        <v>72</v>
      </c>
    </row>
    <row r="25" spans="1:10" x14ac:dyDescent="0.25">
      <c r="A25" s="2">
        <v>3</v>
      </c>
      <c r="B25" s="2">
        <v>15256</v>
      </c>
      <c r="C25" s="2" t="s">
        <v>51</v>
      </c>
      <c r="D25" s="2" t="s">
        <v>52</v>
      </c>
      <c r="E25" s="2">
        <v>2019</v>
      </c>
      <c r="F25" s="3" t="s">
        <v>11</v>
      </c>
      <c r="G25" s="4" t="s">
        <v>12</v>
      </c>
      <c r="H25" s="4" t="s">
        <v>13</v>
      </c>
      <c r="I25" s="2">
        <v>31</v>
      </c>
      <c r="J25" t="s">
        <v>72</v>
      </c>
    </row>
    <row r="26" spans="1:10" x14ac:dyDescent="0.25">
      <c r="A26" s="2">
        <v>6</v>
      </c>
      <c r="B26" s="2">
        <v>15292</v>
      </c>
      <c r="C26" s="7" t="s">
        <v>59</v>
      </c>
      <c r="D26" s="2" t="s">
        <v>60</v>
      </c>
      <c r="E26" s="2">
        <v>2019</v>
      </c>
      <c r="F26" s="3" t="s">
        <v>11</v>
      </c>
      <c r="G26" s="4" t="s">
        <v>12</v>
      </c>
      <c r="H26" s="4" t="s">
        <v>13</v>
      </c>
      <c r="I26" s="2">
        <v>11</v>
      </c>
      <c r="J26" t="s">
        <v>72</v>
      </c>
    </row>
    <row r="27" spans="1:10" ht="30" x14ac:dyDescent="0.25">
      <c r="A27" s="2">
        <v>6</v>
      </c>
      <c r="B27" s="2">
        <v>15296</v>
      </c>
      <c r="C27" s="2" t="s">
        <v>41</v>
      </c>
      <c r="D27" s="2" t="s">
        <v>42</v>
      </c>
      <c r="E27" s="2">
        <v>2018</v>
      </c>
      <c r="F27" s="3" t="s">
        <v>11</v>
      </c>
      <c r="G27" s="4" t="s">
        <v>12</v>
      </c>
      <c r="H27" s="4" t="s">
        <v>13</v>
      </c>
      <c r="I27" s="2">
        <v>45</v>
      </c>
      <c r="J27" t="s">
        <v>72</v>
      </c>
    </row>
    <row r="28" spans="1:10" ht="45" x14ac:dyDescent="0.25">
      <c r="A28" s="2">
        <v>3</v>
      </c>
      <c r="B28" s="2">
        <v>15245</v>
      </c>
      <c r="C28" s="2" t="s">
        <v>35</v>
      </c>
      <c r="D28" s="2" t="s">
        <v>36</v>
      </c>
      <c r="E28" s="2">
        <v>2018</v>
      </c>
      <c r="F28" s="3" t="s">
        <v>11</v>
      </c>
      <c r="G28" s="4" t="s">
        <v>12</v>
      </c>
      <c r="H28" s="4" t="s">
        <v>13</v>
      </c>
      <c r="I28" s="2">
        <v>43</v>
      </c>
      <c r="J28" t="s">
        <v>72</v>
      </c>
    </row>
  </sheetData>
  <autoFilter ref="A1:K28" xr:uid="{6BB2C00C-5DB1-476C-9811-82120F77000F}">
    <filterColumn colId="9">
      <filters>
        <filter val="ACEITO"/>
      </filters>
    </filterColumn>
    <sortState xmlns:xlrd2="http://schemas.microsoft.com/office/spreadsheetml/2017/richdata2" ref="A2:K26">
      <sortCondition ref="E1:E28"/>
    </sortState>
  </autoFilter>
  <hyperlinks>
    <hyperlink ref="L2" r:id="rId1" display="https://doi.org/10.1109/EDOC.2014.32" xr:uid="{D40DBCF1-E901-43C2-9AEA-8161A3D6EBDB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CD82-0275-469D-AA10-D7D576832F19}">
  <dimension ref="A1:V24"/>
  <sheetViews>
    <sheetView topLeftCell="C1" zoomScale="55" zoomScaleNormal="55" workbookViewId="0">
      <selection activeCell="E9" sqref="E9"/>
    </sheetView>
  </sheetViews>
  <sheetFormatPr defaultColWidth="46.140625" defaultRowHeight="15" x14ac:dyDescent="0.25"/>
  <cols>
    <col min="1" max="1" width="2" style="13" hidden="1" customWidth="1"/>
    <col min="2" max="2" width="6" style="13" hidden="1" customWidth="1"/>
    <col min="3" max="3" width="6.140625" style="14" customWidth="1"/>
    <col min="4" max="4" width="24" style="41" customWidth="1"/>
    <col min="5" max="5" width="21" style="37" bestFit="1" customWidth="1"/>
    <col min="6" max="6" width="7" style="14" customWidth="1"/>
    <col min="7" max="7" width="14.5703125" style="14" bestFit="1" customWidth="1"/>
    <col min="8" max="12" width="15" style="14" bestFit="1" customWidth="1"/>
    <col min="13" max="13" width="14.42578125" style="14" bestFit="1" customWidth="1"/>
    <col min="14" max="16" width="14.85546875" style="14" bestFit="1" customWidth="1"/>
    <col min="17" max="17" width="18.85546875" style="14" bestFit="1" customWidth="1"/>
    <col min="18" max="18" width="12.42578125" style="16" bestFit="1" customWidth="1"/>
    <col min="19" max="19" width="10.85546875" style="16" customWidth="1"/>
    <col min="20" max="20" width="12.85546875" style="16" bestFit="1" customWidth="1"/>
    <col min="21" max="21" width="9.28515625" style="16" bestFit="1" customWidth="1"/>
    <col min="22" max="22" width="11" style="14" bestFit="1" customWidth="1"/>
    <col min="23" max="16384" width="46.140625" style="13"/>
  </cols>
  <sheetData>
    <row r="1" spans="1:22" x14ac:dyDescent="0.25">
      <c r="A1" s="18" t="s">
        <v>101</v>
      </c>
      <c r="B1" s="19" t="s">
        <v>102</v>
      </c>
      <c r="C1" s="20" t="s">
        <v>94</v>
      </c>
      <c r="D1" s="38" t="s">
        <v>65</v>
      </c>
      <c r="E1" s="34" t="s">
        <v>66</v>
      </c>
      <c r="F1" s="20" t="s">
        <v>98</v>
      </c>
      <c r="G1" s="21" t="s">
        <v>81</v>
      </c>
      <c r="H1" s="21" t="s">
        <v>82</v>
      </c>
      <c r="I1" s="21" t="s">
        <v>83</v>
      </c>
      <c r="J1" s="21" t="s">
        <v>84</v>
      </c>
      <c r="K1" s="21" t="s">
        <v>85</v>
      </c>
      <c r="L1" s="21" t="s">
        <v>86</v>
      </c>
      <c r="M1" s="21" t="s">
        <v>87</v>
      </c>
      <c r="N1" s="21" t="s">
        <v>88</v>
      </c>
      <c r="O1" s="21" t="s">
        <v>89</v>
      </c>
      <c r="P1" s="21" t="s">
        <v>90</v>
      </c>
      <c r="Q1" s="21" t="s">
        <v>96</v>
      </c>
      <c r="R1" s="22" t="s">
        <v>95</v>
      </c>
      <c r="S1" s="22" t="s">
        <v>97</v>
      </c>
      <c r="T1" s="22" t="s">
        <v>91</v>
      </c>
      <c r="U1" s="22" t="s">
        <v>92</v>
      </c>
      <c r="V1" s="24" t="s">
        <v>69</v>
      </c>
    </row>
    <row r="2" spans="1:22" x14ac:dyDescent="0.25">
      <c r="A2" s="17">
        <v>5</v>
      </c>
      <c r="B2" s="11">
        <v>15367</v>
      </c>
      <c r="C2" s="12"/>
      <c r="D2" s="42" t="s">
        <v>53</v>
      </c>
      <c r="E2" s="35" t="s">
        <v>54</v>
      </c>
      <c r="F2" s="12">
        <v>2019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23"/>
    </row>
    <row r="3" spans="1:22" ht="45" x14ac:dyDescent="0.25">
      <c r="A3" s="17">
        <v>2</v>
      </c>
      <c r="B3" s="11">
        <v>14784</v>
      </c>
      <c r="C3" s="12"/>
      <c r="D3" s="40" t="s">
        <v>43</v>
      </c>
      <c r="E3" s="35" t="s">
        <v>44</v>
      </c>
      <c r="F3" s="12">
        <v>2019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>
        <f>SUM(G3:L3)/6+(3*(SUM(M3:P3)/4))</f>
        <v>0</v>
      </c>
      <c r="R3" s="23"/>
      <c r="S3" s="23"/>
      <c r="T3" s="23"/>
      <c r="U3" s="23"/>
      <c r="V3" s="23"/>
    </row>
    <row r="4" spans="1:22" ht="33.75" x14ac:dyDescent="0.25">
      <c r="A4" s="17">
        <v>3</v>
      </c>
      <c r="B4" s="11">
        <v>15252</v>
      </c>
      <c r="C4" s="12"/>
      <c r="D4" s="39" t="s">
        <v>49</v>
      </c>
      <c r="E4" s="35" t="s">
        <v>50</v>
      </c>
      <c r="F4" s="12">
        <v>2019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>
        <f>SUM(G4:L4)/6+(3*(SUM(M4:P4)/4))</f>
        <v>0</v>
      </c>
      <c r="R4" s="23"/>
      <c r="S4" s="23"/>
      <c r="T4" s="23"/>
      <c r="U4" s="23"/>
      <c r="V4" s="23"/>
    </row>
    <row r="5" spans="1:22" ht="33.75" x14ac:dyDescent="0.25">
      <c r="A5" s="17">
        <v>5</v>
      </c>
      <c r="B5" s="11">
        <v>15393</v>
      </c>
      <c r="C5" s="12">
        <v>31</v>
      </c>
      <c r="D5" s="40" t="s">
        <v>55</v>
      </c>
      <c r="E5" s="35" t="s">
        <v>56</v>
      </c>
      <c r="F5" s="12">
        <v>2019</v>
      </c>
      <c r="G5" s="15">
        <v>1</v>
      </c>
      <c r="H5" s="15">
        <v>1</v>
      </c>
      <c r="I5" s="15">
        <v>1</v>
      </c>
      <c r="J5" s="15">
        <v>0.5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0</v>
      </c>
      <c r="Q5" s="15">
        <f>SUM(G5:L5)/6+(3*(SUM(M5:P5)/4))</f>
        <v>3.1666666666666665</v>
      </c>
      <c r="R5" s="31" t="s">
        <v>99</v>
      </c>
      <c r="S5" s="31">
        <v>2</v>
      </c>
      <c r="T5" s="31" t="s">
        <v>100</v>
      </c>
      <c r="U5" s="31" t="s">
        <v>99</v>
      </c>
      <c r="V5" s="43" t="s">
        <v>11</v>
      </c>
    </row>
    <row r="6" spans="1:22" ht="45" x14ac:dyDescent="0.25">
      <c r="A6" s="17">
        <v>3</v>
      </c>
      <c r="B6" s="11">
        <v>15247</v>
      </c>
      <c r="C6" s="12">
        <v>30</v>
      </c>
      <c r="D6" s="39" t="s">
        <v>45</v>
      </c>
      <c r="E6" s="35" t="s">
        <v>46</v>
      </c>
      <c r="F6" s="12">
        <v>2019</v>
      </c>
      <c r="G6" s="15">
        <v>1</v>
      </c>
      <c r="H6" s="15">
        <v>1</v>
      </c>
      <c r="I6" s="15">
        <v>1</v>
      </c>
      <c r="J6" s="15">
        <v>0.5</v>
      </c>
      <c r="K6" s="15">
        <v>0.5</v>
      </c>
      <c r="L6" s="15">
        <v>0.5</v>
      </c>
      <c r="M6" s="15">
        <v>1</v>
      </c>
      <c r="N6" s="15">
        <v>1</v>
      </c>
      <c r="O6" s="15">
        <v>1</v>
      </c>
      <c r="P6" s="15">
        <v>0</v>
      </c>
      <c r="Q6" s="15">
        <f>SUM(G6:L6)/6+(3*(SUM(M6:P6)/4))</f>
        <v>3</v>
      </c>
      <c r="R6" s="44" t="s">
        <v>99</v>
      </c>
      <c r="S6" s="44">
        <v>5</v>
      </c>
      <c r="T6" s="44" t="s">
        <v>100</v>
      </c>
      <c r="U6" s="44" t="s">
        <v>99</v>
      </c>
      <c r="V6" s="44" t="s">
        <v>11</v>
      </c>
    </row>
    <row r="7" spans="1:22" ht="45" x14ac:dyDescent="0.25">
      <c r="A7" s="17">
        <v>6</v>
      </c>
      <c r="B7" s="11">
        <v>15294</v>
      </c>
      <c r="C7" s="12">
        <v>46</v>
      </c>
      <c r="D7" s="40" t="s">
        <v>63</v>
      </c>
      <c r="E7" s="35" t="s">
        <v>64</v>
      </c>
      <c r="F7" s="12">
        <v>2019</v>
      </c>
      <c r="G7" s="15">
        <v>1</v>
      </c>
      <c r="H7" s="15">
        <v>1</v>
      </c>
      <c r="I7" s="15">
        <v>1</v>
      </c>
      <c r="J7" s="15">
        <v>0.5</v>
      </c>
      <c r="K7" s="15">
        <v>1</v>
      </c>
      <c r="L7" s="15">
        <v>0.5</v>
      </c>
      <c r="M7" s="15">
        <v>1</v>
      </c>
      <c r="N7" s="15">
        <v>1</v>
      </c>
      <c r="O7" s="15">
        <v>1</v>
      </c>
      <c r="P7" s="15">
        <v>0</v>
      </c>
      <c r="Q7" s="15">
        <f>SUM(G7:L7)/6+(3*(SUM(M7:P7)/4))</f>
        <v>3.0833333333333335</v>
      </c>
      <c r="R7" s="31" t="s">
        <v>99</v>
      </c>
      <c r="S7" s="31">
        <v>4</v>
      </c>
      <c r="T7" s="31" t="s">
        <v>100</v>
      </c>
      <c r="U7" s="31" t="s">
        <v>99</v>
      </c>
      <c r="V7" s="43" t="s">
        <v>11</v>
      </c>
    </row>
    <row r="8" spans="1:22" ht="33.75" x14ac:dyDescent="0.25">
      <c r="A8" s="17">
        <v>3</v>
      </c>
      <c r="B8" s="11">
        <v>15256</v>
      </c>
      <c r="C8" s="12">
        <v>29</v>
      </c>
      <c r="D8" s="39" t="s">
        <v>51</v>
      </c>
      <c r="E8" s="35" t="s">
        <v>52</v>
      </c>
      <c r="F8" s="12">
        <v>2019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0.5</v>
      </c>
      <c r="M8" s="15">
        <v>1</v>
      </c>
      <c r="N8" s="15">
        <v>1</v>
      </c>
      <c r="O8" s="15">
        <v>1</v>
      </c>
      <c r="P8" s="15">
        <v>0</v>
      </c>
      <c r="Q8" s="15">
        <f>SUM(G8:L8)/6+(3*(SUM(M8:P8)/4))</f>
        <v>3.1666666666666665</v>
      </c>
      <c r="R8" s="30" t="s">
        <v>99</v>
      </c>
      <c r="S8" s="32">
        <v>1</v>
      </c>
      <c r="T8" s="30" t="s">
        <v>100</v>
      </c>
      <c r="U8" s="30" t="s">
        <v>99</v>
      </c>
      <c r="V8" s="30" t="s">
        <v>11</v>
      </c>
    </row>
    <row r="9" spans="1:22" ht="45" x14ac:dyDescent="0.25">
      <c r="A9" s="17">
        <v>6</v>
      </c>
      <c r="B9" s="11">
        <v>15292</v>
      </c>
      <c r="C9" s="12"/>
      <c r="D9" s="40" t="s">
        <v>59</v>
      </c>
      <c r="E9" s="35" t="s">
        <v>60</v>
      </c>
      <c r="F9" s="12">
        <v>2019</v>
      </c>
      <c r="G9" s="15">
        <v>1</v>
      </c>
      <c r="H9" s="15">
        <v>1</v>
      </c>
      <c r="I9" s="15">
        <v>1</v>
      </c>
      <c r="J9" s="15">
        <v>1</v>
      </c>
      <c r="K9" s="15">
        <v>1</v>
      </c>
      <c r="L9" s="15">
        <v>1</v>
      </c>
      <c r="M9" s="15">
        <v>1</v>
      </c>
      <c r="N9" s="15">
        <v>1</v>
      </c>
      <c r="O9" s="15">
        <v>1</v>
      </c>
      <c r="P9" s="15">
        <v>0</v>
      </c>
      <c r="Q9" s="15">
        <f>SUM(G9:L9)/6+(3*(SUM(M9:P9)/4))</f>
        <v>3.25</v>
      </c>
      <c r="R9" s="31" t="s">
        <v>99</v>
      </c>
      <c r="S9" s="33">
        <v>1</v>
      </c>
      <c r="T9" s="31" t="s">
        <v>100</v>
      </c>
      <c r="U9" s="31" t="s">
        <v>99</v>
      </c>
      <c r="V9" s="43" t="s">
        <v>11</v>
      </c>
    </row>
    <row r="10" spans="1:22" ht="33.75" x14ac:dyDescent="0.25">
      <c r="A10" s="17">
        <v>5</v>
      </c>
      <c r="B10" s="11">
        <v>15311</v>
      </c>
      <c r="C10" s="12">
        <v>47</v>
      </c>
      <c r="D10" s="39" t="s">
        <v>39</v>
      </c>
      <c r="E10" s="35" t="s">
        <v>40</v>
      </c>
      <c r="F10" s="12">
        <v>2018</v>
      </c>
      <c r="G10" s="15">
        <v>1</v>
      </c>
      <c r="H10" s="15">
        <v>1</v>
      </c>
      <c r="I10" s="15">
        <v>1</v>
      </c>
      <c r="J10" s="15">
        <v>1</v>
      </c>
      <c r="K10" s="15">
        <v>1</v>
      </c>
      <c r="L10" s="15">
        <v>1</v>
      </c>
      <c r="M10" s="15">
        <v>1</v>
      </c>
      <c r="N10" s="15">
        <v>1</v>
      </c>
      <c r="O10" s="15">
        <v>1</v>
      </c>
      <c r="P10" s="15">
        <v>0</v>
      </c>
      <c r="Q10" s="15">
        <f>SUM(G10:L10)/6+(3*(SUM(M10:P10)/4))</f>
        <v>3.25</v>
      </c>
      <c r="R10" s="30" t="s">
        <v>99</v>
      </c>
      <c r="S10" s="30">
        <v>3</v>
      </c>
      <c r="T10" s="30" t="s">
        <v>100</v>
      </c>
      <c r="U10" s="30" t="s">
        <v>99</v>
      </c>
      <c r="V10" s="30" t="s">
        <v>11</v>
      </c>
    </row>
    <row r="11" spans="1:22" ht="45" x14ac:dyDescent="0.25">
      <c r="A11" s="17">
        <v>3</v>
      </c>
      <c r="B11" s="11">
        <v>15255</v>
      </c>
      <c r="C11" s="12">
        <v>33</v>
      </c>
      <c r="D11" s="40" t="s">
        <v>37</v>
      </c>
      <c r="E11" s="35" t="s">
        <v>38</v>
      </c>
      <c r="F11" s="12">
        <v>2018</v>
      </c>
      <c r="G11" s="15">
        <v>1</v>
      </c>
      <c r="H11" s="15">
        <v>1</v>
      </c>
      <c r="I11" s="15">
        <v>0.5</v>
      </c>
      <c r="J11" s="15">
        <v>0</v>
      </c>
      <c r="K11" s="15">
        <v>0</v>
      </c>
      <c r="L11" s="15">
        <v>0</v>
      </c>
      <c r="M11" s="15">
        <v>1</v>
      </c>
      <c r="N11" s="15">
        <v>0</v>
      </c>
      <c r="O11" s="15">
        <v>1</v>
      </c>
      <c r="P11" s="15">
        <v>0</v>
      </c>
      <c r="Q11" s="15">
        <f>SUM(G11:L11)/6+(3*(SUM(M11:P11)/4))</f>
        <v>1.9166666666666667</v>
      </c>
      <c r="R11" s="31" t="s">
        <v>100</v>
      </c>
      <c r="S11" s="33">
        <v>1</v>
      </c>
      <c r="T11" s="31" t="s">
        <v>100</v>
      </c>
      <c r="U11" s="31" t="s">
        <v>99</v>
      </c>
      <c r="V11" s="43" t="s">
        <v>11</v>
      </c>
    </row>
    <row r="12" spans="1:22" ht="56.25" x14ac:dyDescent="0.25">
      <c r="A12" s="17">
        <v>6</v>
      </c>
      <c r="B12" s="11">
        <v>15296</v>
      </c>
      <c r="C12" s="12"/>
      <c r="D12" s="39" t="s">
        <v>41</v>
      </c>
      <c r="E12" s="35" t="s">
        <v>42</v>
      </c>
      <c r="F12" s="12">
        <v>2018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>
        <f>SUM(G12:L12)/6+(3*(SUM(M12:P12)/4))</f>
        <v>0</v>
      </c>
      <c r="R12" s="23"/>
      <c r="S12" s="23"/>
      <c r="T12" s="23"/>
      <c r="U12" s="23"/>
      <c r="V12" s="23"/>
    </row>
    <row r="13" spans="1:22" ht="45" x14ac:dyDescent="0.25">
      <c r="A13" s="17">
        <v>3</v>
      </c>
      <c r="B13" s="11">
        <v>15245</v>
      </c>
      <c r="C13" s="12"/>
      <c r="D13" s="40" t="s">
        <v>35</v>
      </c>
      <c r="E13" s="35" t="s">
        <v>36</v>
      </c>
      <c r="F13" s="12">
        <v>2018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>
        <f>SUM(G13:L13)/6+(3*(SUM(M13:P13)/4))</f>
        <v>0</v>
      </c>
      <c r="V13" s="23"/>
    </row>
    <row r="14" spans="1:22" ht="56.25" x14ac:dyDescent="0.25">
      <c r="A14" s="17">
        <v>3</v>
      </c>
      <c r="B14" s="11">
        <v>15254</v>
      </c>
      <c r="C14" s="12">
        <v>40</v>
      </c>
      <c r="D14" s="39" t="s">
        <v>29</v>
      </c>
      <c r="E14" s="35" t="s">
        <v>30</v>
      </c>
      <c r="F14" s="12">
        <v>2017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>
        <f>SUM(G14:L14)/6+(3*(SUM(M14:P14)/4))</f>
        <v>0</v>
      </c>
      <c r="R14" s="23"/>
      <c r="S14" s="23"/>
      <c r="T14" s="23"/>
      <c r="U14" s="23"/>
      <c r="V14" s="23"/>
    </row>
    <row r="15" spans="1:22" ht="33.75" x14ac:dyDescent="0.25">
      <c r="A15" s="17">
        <v>3</v>
      </c>
      <c r="B15" s="11">
        <v>15249</v>
      </c>
      <c r="C15" s="12"/>
      <c r="D15" s="40" t="s">
        <v>25</v>
      </c>
      <c r="E15" s="35" t="s">
        <v>26</v>
      </c>
      <c r="F15" s="12">
        <v>2017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>
        <f>SUM(G15:L15)/6+(3*(SUM(M15:P15)/4))</f>
        <v>0</v>
      </c>
      <c r="V15" s="23"/>
    </row>
    <row r="16" spans="1:22" ht="33.75" x14ac:dyDescent="0.25">
      <c r="A16" s="17">
        <v>3</v>
      </c>
      <c r="B16" s="11">
        <v>15253</v>
      </c>
      <c r="C16" s="12"/>
      <c r="D16" s="39" t="s">
        <v>27</v>
      </c>
      <c r="E16" s="35" t="s">
        <v>28</v>
      </c>
      <c r="F16" s="12">
        <v>2017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>
        <f>SUM(G16:L16)/6+(3*(SUM(M16:P16)/4))</f>
        <v>0</v>
      </c>
      <c r="R16" s="23"/>
      <c r="S16" s="23"/>
      <c r="T16" s="23"/>
      <c r="U16" s="23"/>
      <c r="V16" s="23"/>
    </row>
    <row r="17" spans="1:22" ht="22.5" x14ac:dyDescent="0.25">
      <c r="A17" s="17">
        <v>2</v>
      </c>
      <c r="B17" s="11">
        <v>14778</v>
      </c>
      <c r="C17" s="12"/>
      <c r="D17" s="40" t="s">
        <v>24</v>
      </c>
      <c r="E17" s="35" t="s">
        <v>23</v>
      </c>
      <c r="F17" s="12">
        <v>2017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>
        <f>SUM(G17:L17)/6+(3*(SUM(M17:P17)/4))</f>
        <v>0</v>
      </c>
      <c r="V17" s="23"/>
    </row>
    <row r="18" spans="1:22" ht="45" x14ac:dyDescent="0.25">
      <c r="A18" s="17">
        <v>4</v>
      </c>
      <c r="B18" s="11">
        <v>15281</v>
      </c>
      <c r="C18" s="12"/>
      <c r="D18" s="39" t="s">
        <v>31</v>
      </c>
      <c r="E18" s="35" t="s">
        <v>32</v>
      </c>
      <c r="F18" s="12">
        <v>2017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>
        <f>SUM(G18:L18)/6+(3*(SUM(M18:P18)/4))</f>
        <v>0</v>
      </c>
      <c r="R18" s="23"/>
      <c r="S18" s="23"/>
      <c r="T18" s="23"/>
      <c r="U18" s="23"/>
      <c r="V18" s="23"/>
    </row>
    <row r="19" spans="1:22" ht="22.5" x14ac:dyDescent="0.25">
      <c r="A19" s="17">
        <v>5</v>
      </c>
      <c r="B19" s="11">
        <v>15325</v>
      </c>
      <c r="C19" s="12"/>
      <c r="D19" s="40" t="s">
        <v>33</v>
      </c>
      <c r="E19" s="35" t="s">
        <v>34</v>
      </c>
      <c r="F19" s="12">
        <v>2017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>
        <f>SUM(G19:L19)/6+(3*(SUM(M19:P19)/4))</f>
        <v>0</v>
      </c>
      <c r="V19" s="23"/>
    </row>
    <row r="20" spans="1:22" ht="33.75" x14ac:dyDescent="0.25">
      <c r="A20" s="17">
        <v>2</v>
      </c>
      <c r="B20" s="11">
        <v>14793</v>
      </c>
      <c r="C20" s="12"/>
      <c r="D20" s="39" t="s">
        <v>22</v>
      </c>
      <c r="E20" s="35" t="s">
        <v>23</v>
      </c>
      <c r="F20" s="12">
        <v>2016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>
        <f>SUM(G20:L20)/6+(3*(SUM(M20:P20)/4))</f>
        <v>0</v>
      </c>
      <c r="R20" s="23"/>
      <c r="S20" s="23"/>
      <c r="T20" s="23"/>
      <c r="U20" s="23"/>
      <c r="V20" s="23"/>
    </row>
    <row r="21" spans="1:22" ht="22.5" x14ac:dyDescent="0.25">
      <c r="A21" s="17">
        <v>4</v>
      </c>
      <c r="B21" s="11">
        <v>15284</v>
      </c>
      <c r="C21" s="12"/>
      <c r="D21" s="40" t="s">
        <v>20</v>
      </c>
      <c r="E21" s="35" t="s">
        <v>21</v>
      </c>
      <c r="F21" s="12">
        <v>2015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>
        <f>SUM(G21:L21)/6+(3*(SUM(M21:P21)/4))</f>
        <v>0</v>
      </c>
      <c r="V21" s="23"/>
    </row>
    <row r="22" spans="1:22" ht="45" x14ac:dyDescent="0.25">
      <c r="A22" s="17">
        <v>2</v>
      </c>
      <c r="B22" s="11">
        <v>14768</v>
      </c>
      <c r="C22" s="12"/>
      <c r="D22" s="39" t="s">
        <v>18</v>
      </c>
      <c r="E22" s="35" t="s">
        <v>19</v>
      </c>
      <c r="F22" s="12">
        <v>2014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>
        <f>SUM(G22:L22)/6+(3*(SUM(M22:P22)/4))</f>
        <v>0</v>
      </c>
      <c r="R22" s="23"/>
      <c r="S22" s="23"/>
      <c r="T22" s="23"/>
      <c r="U22" s="23"/>
      <c r="V22" s="23"/>
    </row>
    <row r="23" spans="1:22" ht="33.75" x14ac:dyDescent="0.25">
      <c r="A23" s="17">
        <v>3</v>
      </c>
      <c r="B23" s="11">
        <v>15250</v>
      </c>
      <c r="C23" s="12"/>
      <c r="D23" s="40" t="s">
        <v>9</v>
      </c>
      <c r="E23" s="35" t="s">
        <v>10</v>
      </c>
      <c r="F23" s="12">
        <v>2013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>
        <f>SUM(G23:L23)/6+(3*(SUM(M23:P23)/4))</f>
        <v>0</v>
      </c>
      <c r="V23" s="23"/>
    </row>
    <row r="24" spans="1:22" ht="33.75" x14ac:dyDescent="0.25">
      <c r="A24" s="25">
        <v>5</v>
      </c>
      <c r="B24" s="26">
        <v>15318</v>
      </c>
      <c r="C24" s="27"/>
      <c r="D24" s="39" t="s">
        <v>14</v>
      </c>
      <c r="E24" s="36" t="s">
        <v>15</v>
      </c>
      <c r="F24" s="27">
        <v>2013</v>
      </c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>
        <f>SUM(G24:L24)/6+(3*(SUM(M24:P24)/4))</f>
        <v>0</v>
      </c>
      <c r="R24" s="29"/>
      <c r="S24" s="29"/>
      <c r="T24" s="29"/>
      <c r="U24" s="29"/>
      <c r="V24" s="29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720F1-F85D-45C6-8939-AE6E5FF8EB6E}">
  <dimension ref="A1:R24"/>
  <sheetViews>
    <sheetView zoomScale="70" zoomScaleNormal="70" workbookViewId="0">
      <selection activeCell="A10" sqref="A10"/>
    </sheetView>
  </sheetViews>
  <sheetFormatPr defaultRowHeight="15" x14ac:dyDescent="0.25"/>
  <sheetData>
    <row r="1" spans="1:18" x14ac:dyDescent="0.25">
      <c r="A1" s="20" t="s">
        <v>94</v>
      </c>
      <c r="B1" s="20" t="s">
        <v>98</v>
      </c>
      <c r="C1" s="21" t="s">
        <v>81</v>
      </c>
      <c r="D1" s="21" t="s">
        <v>82</v>
      </c>
      <c r="E1" s="21" t="s">
        <v>83</v>
      </c>
      <c r="F1" s="21" t="s">
        <v>84</v>
      </c>
      <c r="G1" s="21" t="s">
        <v>85</v>
      </c>
      <c r="H1" s="21" t="s">
        <v>86</v>
      </c>
      <c r="I1" s="21" t="s">
        <v>87</v>
      </c>
      <c r="J1" s="21" t="s">
        <v>88</v>
      </c>
      <c r="K1" s="21" t="s">
        <v>89</v>
      </c>
      <c r="L1" s="21" t="s">
        <v>90</v>
      </c>
      <c r="M1" s="21" t="s">
        <v>96</v>
      </c>
      <c r="N1" s="22" t="s">
        <v>95</v>
      </c>
      <c r="O1" s="22" t="s">
        <v>97</v>
      </c>
      <c r="P1" s="22" t="s">
        <v>91</v>
      </c>
      <c r="Q1" s="22" t="s">
        <v>92</v>
      </c>
      <c r="R1" s="24" t="s">
        <v>69</v>
      </c>
    </row>
    <row r="2" spans="1:18" x14ac:dyDescent="0.25">
      <c r="A2" s="12"/>
      <c r="B2" s="12">
        <v>2019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23"/>
    </row>
    <row r="3" spans="1:18" x14ac:dyDescent="0.25">
      <c r="A3" s="12"/>
      <c r="B3" s="12">
        <v>2019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>
        <f>SUM(C3:H3)/6+(3*(SUM(I3:L3)/4))</f>
        <v>0</v>
      </c>
      <c r="N3" s="23"/>
      <c r="O3" s="23"/>
      <c r="P3" s="23"/>
      <c r="Q3" s="23"/>
      <c r="R3" s="23"/>
    </row>
    <row r="4" spans="1:18" x14ac:dyDescent="0.25">
      <c r="A4" s="12"/>
      <c r="B4" s="12">
        <v>2019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>
        <f>SUM(C4:H4)/6+(3*(SUM(I4:L4)/4))</f>
        <v>0</v>
      </c>
      <c r="N4" s="23"/>
      <c r="O4" s="23"/>
      <c r="P4" s="23"/>
      <c r="Q4" s="23"/>
      <c r="R4" s="23"/>
    </row>
    <row r="5" spans="1:18" x14ac:dyDescent="0.25">
      <c r="A5" s="12">
        <v>31</v>
      </c>
      <c r="B5" s="12">
        <v>2019</v>
      </c>
      <c r="C5" s="15">
        <v>1</v>
      </c>
      <c r="D5" s="15">
        <v>1</v>
      </c>
      <c r="E5" s="15">
        <v>1</v>
      </c>
      <c r="F5" s="15">
        <v>0.5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0</v>
      </c>
      <c r="M5" s="15">
        <f>SUM(C5:H5)/6+(3*(SUM(I5:L5)/4))</f>
        <v>3.1666666666666665</v>
      </c>
      <c r="N5" s="31" t="s">
        <v>99</v>
      </c>
      <c r="O5" s="31">
        <v>2</v>
      </c>
      <c r="P5" s="31" t="s">
        <v>100</v>
      </c>
      <c r="Q5" s="31" t="s">
        <v>99</v>
      </c>
      <c r="R5" s="43" t="s">
        <v>11</v>
      </c>
    </row>
    <row r="6" spans="1:18" x14ac:dyDescent="0.25">
      <c r="A6" s="12">
        <v>30</v>
      </c>
      <c r="B6" s="12">
        <v>2019</v>
      </c>
      <c r="C6" s="15">
        <v>1</v>
      </c>
      <c r="D6" s="15">
        <v>1</v>
      </c>
      <c r="E6" s="15">
        <v>1</v>
      </c>
      <c r="F6" s="15">
        <v>0.5</v>
      </c>
      <c r="G6" s="15">
        <v>0.5</v>
      </c>
      <c r="H6" s="15">
        <v>0.5</v>
      </c>
      <c r="I6" s="15">
        <v>1</v>
      </c>
      <c r="J6" s="15">
        <v>1</v>
      </c>
      <c r="K6" s="15">
        <v>1</v>
      </c>
      <c r="L6" s="15">
        <v>0</v>
      </c>
      <c r="M6" s="15">
        <f>SUM(C6:H6)/6+(3*(SUM(I6:L6)/4))</f>
        <v>3</v>
      </c>
      <c r="N6" s="44" t="s">
        <v>99</v>
      </c>
      <c r="O6" s="44">
        <v>5</v>
      </c>
      <c r="P6" s="44" t="s">
        <v>100</v>
      </c>
      <c r="Q6" s="44" t="s">
        <v>99</v>
      </c>
      <c r="R6" s="44" t="s">
        <v>11</v>
      </c>
    </row>
    <row r="7" spans="1:18" x14ac:dyDescent="0.25">
      <c r="A7" s="12">
        <v>46</v>
      </c>
      <c r="B7" s="12">
        <v>2019</v>
      </c>
      <c r="C7" s="15">
        <v>1</v>
      </c>
      <c r="D7" s="15">
        <v>1</v>
      </c>
      <c r="E7" s="15">
        <v>1</v>
      </c>
      <c r="F7" s="15">
        <v>0.5</v>
      </c>
      <c r="G7" s="15">
        <v>1</v>
      </c>
      <c r="H7" s="15">
        <v>0.5</v>
      </c>
      <c r="I7" s="15">
        <v>1</v>
      </c>
      <c r="J7" s="15">
        <v>1</v>
      </c>
      <c r="K7" s="15">
        <v>1</v>
      </c>
      <c r="L7" s="15">
        <v>0</v>
      </c>
      <c r="M7" s="15">
        <f>SUM(C7:H7)/6+(3*(SUM(I7:L7)/4))</f>
        <v>3.0833333333333335</v>
      </c>
      <c r="N7" s="31" t="s">
        <v>99</v>
      </c>
      <c r="O7" s="31">
        <v>4</v>
      </c>
      <c r="P7" s="31" t="s">
        <v>100</v>
      </c>
      <c r="Q7" s="31" t="s">
        <v>99</v>
      </c>
      <c r="R7" s="43" t="s">
        <v>11</v>
      </c>
    </row>
    <row r="8" spans="1:18" x14ac:dyDescent="0.25">
      <c r="A8" s="12">
        <v>29</v>
      </c>
      <c r="B8" s="12">
        <v>2019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0.5</v>
      </c>
      <c r="I8" s="15">
        <v>1</v>
      </c>
      <c r="J8" s="15">
        <v>1</v>
      </c>
      <c r="K8" s="15">
        <v>1</v>
      </c>
      <c r="L8" s="15">
        <v>0</v>
      </c>
      <c r="M8" s="15">
        <f>SUM(C8:H8)/6+(3*(SUM(I8:L8)/4))</f>
        <v>3.1666666666666665</v>
      </c>
      <c r="N8" s="30" t="s">
        <v>99</v>
      </c>
      <c r="O8" s="32">
        <v>1</v>
      </c>
      <c r="P8" s="30" t="s">
        <v>100</v>
      </c>
      <c r="Q8" s="30" t="s">
        <v>99</v>
      </c>
      <c r="R8" s="30" t="s">
        <v>11</v>
      </c>
    </row>
    <row r="9" spans="1:18" x14ac:dyDescent="0.25">
      <c r="A9" s="12"/>
      <c r="B9" s="12">
        <v>2019</v>
      </c>
      <c r="C9" s="15">
        <v>1</v>
      </c>
      <c r="D9" s="15">
        <v>1</v>
      </c>
      <c r="E9" s="15">
        <v>1</v>
      </c>
      <c r="F9" s="15">
        <v>1</v>
      </c>
      <c r="G9" s="15">
        <v>1</v>
      </c>
      <c r="H9" s="15">
        <v>1</v>
      </c>
      <c r="I9" s="15">
        <v>1</v>
      </c>
      <c r="J9" s="15">
        <v>1</v>
      </c>
      <c r="K9" s="15">
        <v>1</v>
      </c>
      <c r="L9" s="15">
        <v>0</v>
      </c>
      <c r="M9" s="15">
        <f>SUM(C9:H9)/6+(3*(SUM(I9:L9)/4))</f>
        <v>3.25</v>
      </c>
      <c r="N9" s="31" t="s">
        <v>99</v>
      </c>
      <c r="O9" s="33">
        <v>1</v>
      </c>
      <c r="P9" s="31" t="s">
        <v>100</v>
      </c>
      <c r="Q9" s="31" t="s">
        <v>99</v>
      </c>
      <c r="R9" s="43" t="s">
        <v>11</v>
      </c>
    </row>
    <row r="10" spans="1:18" x14ac:dyDescent="0.25">
      <c r="A10" s="12">
        <v>47</v>
      </c>
      <c r="B10" s="12">
        <v>2018</v>
      </c>
      <c r="C10" s="15">
        <v>1</v>
      </c>
      <c r="D10" s="15">
        <v>1</v>
      </c>
      <c r="E10" s="15">
        <v>1</v>
      </c>
      <c r="F10" s="15">
        <v>1</v>
      </c>
      <c r="G10" s="15">
        <v>1</v>
      </c>
      <c r="H10" s="15">
        <v>1</v>
      </c>
      <c r="I10" s="15">
        <v>1</v>
      </c>
      <c r="J10" s="15">
        <v>1</v>
      </c>
      <c r="K10" s="15">
        <v>1</v>
      </c>
      <c r="L10" s="15">
        <v>0</v>
      </c>
      <c r="M10" s="15">
        <f>SUM(C10:H10)/6+(3*(SUM(I10:L10)/4))</f>
        <v>3.25</v>
      </c>
      <c r="N10" s="30" t="s">
        <v>99</v>
      </c>
      <c r="O10" s="30">
        <v>3</v>
      </c>
      <c r="P10" s="30" t="s">
        <v>100</v>
      </c>
      <c r="Q10" s="30" t="s">
        <v>99</v>
      </c>
      <c r="R10" s="30" t="s">
        <v>11</v>
      </c>
    </row>
    <row r="11" spans="1:18" x14ac:dyDescent="0.25">
      <c r="A11" s="12">
        <v>33</v>
      </c>
      <c r="B11" s="12">
        <v>2018</v>
      </c>
      <c r="C11" s="15">
        <v>1</v>
      </c>
      <c r="D11" s="15">
        <v>1</v>
      </c>
      <c r="E11" s="15">
        <v>0.5</v>
      </c>
      <c r="F11" s="15">
        <v>0</v>
      </c>
      <c r="G11" s="15">
        <v>0</v>
      </c>
      <c r="H11" s="15">
        <v>0</v>
      </c>
      <c r="I11" s="15">
        <v>1</v>
      </c>
      <c r="J11" s="15">
        <v>0</v>
      </c>
      <c r="K11" s="15">
        <v>1</v>
      </c>
      <c r="L11" s="15">
        <v>0</v>
      </c>
      <c r="M11" s="15">
        <f>SUM(C11:H11)/6+(3*(SUM(I11:L11)/4))</f>
        <v>1.9166666666666667</v>
      </c>
      <c r="N11" s="31" t="s">
        <v>100</v>
      </c>
      <c r="O11" s="33">
        <v>1</v>
      </c>
      <c r="P11" s="31" t="s">
        <v>100</v>
      </c>
      <c r="Q11" s="31" t="s">
        <v>99</v>
      </c>
      <c r="R11" s="43" t="s">
        <v>11</v>
      </c>
    </row>
    <row r="12" spans="1:18" x14ac:dyDescent="0.25">
      <c r="A12" s="12"/>
      <c r="B12" s="12">
        <v>2018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>
        <f>SUM(C12:H12)/6+(3*(SUM(I12:L12)/4))</f>
        <v>0</v>
      </c>
      <c r="N12" s="23"/>
      <c r="O12" s="23"/>
      <c r="P12" s="23"/>
      <c r="Q12" s="23"/>
      <c r="R12" s="23"/>
    </row>
    <row r="13" spans="1:18" x14ac:dyDescent="0.25">
      <c r="A13" s="12"/>
      <c r="B13" s="12">
        <v>2018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>
        <f>SUM(C13:H13)/6+(3*(SUM(I13:L13)/4))</f>
        <v>0</v>
      </c>
      <c r="N13" s="16"/>
      <c r="O13" s="16"/>
      <c r="P13" s="16"/>
      <c r="Q13" s="16"/>
      <c r="R13" s="23"/>
    </row>
    <row r="14" spans="1:18" x14ac:dyDescent="0.25">
      <c r="A14" s="12">
        <v>40</v>
      </c>
      <c r="B14" s="12">
        <v>2017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>
        <f>SUM(C14:H14)/6+(3*(SUM(I14:L14)/4))</f>
        <v>0</v>
      </c>
      <c r="N14" s="23"/>
      <c r="O14" s="23"/>
      <c r="P14" s="23"/>
      <c r="Q14" s="23"/>
      <c r="R14" s="23"/>
    </row>
    <row r="15" spans="1:18" x14ac:dyDescent="0.25">
      <c r="A15" s="12"/>
      <c r="B15" s="12">
        <v>2017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>
        <f>SUM(C15:H15)/6+(3*(SUM(I15:L15)/4))</f>
        <v>0</v>
      </c>
      <c r="N15" s="16"/>
      <c r="O15" s="16"/>
      <c r="P15" s="16"/>
      <c r="Q15" s="16"/>
      <c r="R15" s="23"/>
    </row>
    <row r="16" spans="1:18" x14ac:dyDescent="0.25">
      <c r="A16" s="12"/>
      <c r="B16" s="12">
        <v>2017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>
        <f>SUM(C16:H16)/6+(3*(SUM(I16:L16)/4))</f>
        <v>0</v>
      </c>
      <c r="N16" s="23"/>
      <c r="O16" s="23"/>
      <c r="P16" s="23"/>
      <c r="Q16" s="23"/>
      <c r="R16" s="23"/>
    </row>
    <row r="17" spans="1:18" x14ac:dyDescent="0.25">
      <c r="A17" s="12"/>
      <c r="B17" s="12">
        <v>2017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>
        <f>SUM(C17:H17)/6+(3*(SUM(I17:L17)/4))</f>
        <v>0</v>
      </c>
      <c r="N17" s="16"/>
      <c r="O17" s="16"/>
      <c r="P17" s="16"/>
      <c r="Q17" s="16"/>
      <c r="R17" s="23"/>
    </row>
    <row r="18" spans="1:18" x14ac:dyDescent="0.25">
      <c r="A18" s="12"/>
      <c r="B18" s="12">
        <v>2017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>
        <f>SUM(C18:H18)/6+(3*(SUM(I18:L18)/4))</f>
        <v>0</v>
      </c>
      <c r="N18" s="23"/>
      <c r="O18" s="23"/>
      <c r="P18" s="23"/>
      <c r="Q18" s="23"/>
      <c r="R18" s="23"/>
    </row>
    <row r="19" spans="1:18" x14ac:dyDescent="0.25">
      <c r="A19" s="12"/>
      <c r="B19" s="12">
        <v>2017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>
        <f>SUM(C19:H19)/6+(3*(SUM(I19:L19)/4))</f>
        <v>0</v>
      </c>
      <c r="N19" s="16"/>
      <c r="O19" s="16"/>
      <c r="P19" s="16"/>
      <c r="Q19" s="16"/>
      <c r="R19" s="23"/>
    </row>
    <row r="20" spans="1:18" x14ac:dyDescent="0.25">
      <c r="A20" s="12"/>
      <c r="B20" s="12">
        <v>2016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>
        <f>SUM(C20:H20)/6+(3*(SUM(I20:L20)/4))</f>
        <v>0</v>
      </c>
      <c r="N20" s="23"/>
      <c r="O20" s="23"/>
      <c r="P20" s="23"/>
      <c r="Q20" s="23"/>
      <c r="R20" s="23"/>
    </row>
    <row r="21" spans="1:18" x14ac:dyDescent="0.25">
      <c r="A21" s="12"/>
      <c r="B21" s="12">
        <v>2015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>
        <f>SUM(C21:H21)/6+(3*(SUM(I21:L21)/4))</f>
        <v>0</v>
      </c>
      <c r="N21" s="16"/>
      <c r="O21" s="16"/>
      <c r="P21" s="16"/>
      <c r="Q21" s="16"/>
      <c r="R21" s="23"/>
    </row>
    <row r="22" spans="1:18" x14ac:dyDescent="0.25">
      <c r="A22" s="12"/>
      <c r="B22" s="12">
        <v>2014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>
        <f>SUM(C22:H22)/6+(3*(SUM(I22:L22)/4))</f>
        <v>0</v>
      </c>
      <c r="N22" s="23"/>
      <c r="O22" s="23"/>
      <c r="P22" s="23"/>
      <c r="Q22" s="23"/>
      <c r="R22" s="23"/>
    </row>
    <row r="23" spans="1:18" x14ac:dyDescent="0.25">
      <c r="A23" s="12"/>
      <c r="B23" s="12">
        <v>2013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>
        <f>SUM(C23:H23)/6+(3*(SUM(I23:L23)/4))</f>
        <v>0</v>
      </c>
      <c r="N23" s="16"/>
      <c r="O23" s="16"/>
      <c r="P23" s="16"/>
      <c r="Q23" s="16"/>
      <c r="R23" s="23"/>
    </row>
    <row r="24" spans="1:18" x14ac:dyDescent="0.25">
      <c r="A24" s="27"/>
      <c r="B24" s="27">
        <v>2013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>
        <f>SUM(C24:H24)/6+(3*(SUM(I24:L24)/4))</f>
        <v>0</v>
      </c>
      <c r="N24" s="29"/>
      <c r="O24" s="29"/>
      <c r="P24" s="29"/>
      <c r="Q24" s="29"/>
      <c r="R24" s="2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Graficos</vt:lpstr>
      <vt:lpstr>Segunda CIE</vt:lpstr>
      <vt:lpstr>Criterios de qualidade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RBD-NOTE</dc:creator>
  <cp:lastModifiedBy>RBD-NOTE</cp:lastModifiedBy>
  <dcterms:created xsi:type="dcterms:W3CDTF">2020-02-09T20:42:13Z</dcterms:created>
  <dcterms:modified xsi:type="dcterms:W3CDTF">2020-02-23T02:37:27Z</dcterms:modified>
</cp:coreProperties>
</file>