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Igor Bertoncello\Desktop\Master LED GaN\SOBRAEP\Estimativa Perdas Dimerização\"/>
    </mc:Choice>
  </mc:AlternateContent>
  <bookViews>
    <workbookView xWindow="0" yWindow="0" windowWidth="585" windowHeight="0" activeTab="4"/>
  </bookViews>
  <sheets>
    <sheet name="06.10" sheetId="1" r:id="rId1"/>
    <sheet name="07.10" sheetId="6" r:id="rId2"/>
    <sheet name="07.10 - Rotina Otimizada" sheetId="7" r:id="rId3"/>
    <sheet name="T&amp;E GaN Systems" sheetId="5" r:id="rId4"/>
    <sheet name="Antes - Otimizada - Regressão 1" sheetId="8" r:id="rId5"/>
    <sheet name="Regressão Perdas" sheetId="3" r:id="rId6"/>
    <sheet name="Erro Absoluto CCM" sheetId="2" r:id="rId7"/>
    <sheet name="Regressão Eficiências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8" l="1"/>
  <c r="D5" i="8"/>
  <c r="D6" i="8"/>
  <c r="D7" i="8"/>
  <c r="D8" i="8"/>
  <c r="D9" i="8"/>
  <c r="D10" i="8"/>
  <c r="D11" i="8"/>
  <c r="D12" i="8"/>
  <c r="D3" i="8"/>
  <c r="F4" i="8"/>
  <c r="F5" i="8"/>
  <c r="F6" i="8"/>
  <c r="F7" i="8"/>
  <c r="F8" i="8"/>
  <c r="F9" i="8"/>
  <c r="F10" i="8"/>
  <c r="F11" i="8"/>
  <c r="F12" i="8"/>
  <c r="F3" i="8"/>
  <c r="J20" i="5" l="1"/>
  <c r="J21" i="5"/>
  <c r="J22" i="5"/>
  <c r="J23" i="5"/>
  <c r="J24" i="5"/>
  <c r="J25" i="5"/>
  <c r="J26" i="5"/>
  <c r="J27" i="5"/>
  <c r="J28" i="5"/>
  <c r="J19" i="5"/>
  <c r="K19" i="5"/>
  <c r="K28" i="5"/>
  <c r="K27" i="5"/>
  <c r="K26" i="5"/>
  <c r="K25" i="5"/>
  <c r="K24" i="5"/>
  <c r="K23" i="5"/>
  <c r="K22" i="5"/>
  <c r="K21" i="5"/>
  <c r="K20" i="5"/>
  <c r="J10" i="5"/>
  <c r="N28" i="5" l="1"/>
  <c r="D28" i="5"/>
  <c r="G28" i="5" s="1"/>
  <c r="N27" i="5"/>
  <c r="D27" i="5"/>
  <c r="G27" i="5" s="1"/>
  <c r="N26" i="5"/>
  <c r="D26" i="5"/>
  <c r="G26" i="5" s="1"/>
  <c r="N25" i="5"/>
  <c r="D25" i="5"/>
  <c r="G25" i="5" s="1"/>
  <c r="N24" i="5"/>
  <c r="G24" i="5"/>
  <c r="D24" i="5"/>
  <c r="N23" i="5"/>
  <c r="G23" i="5"/>
  <c r="D23" i="5"/>
  <c r="N22" i="5"/>
  <c r="G22" i="5"/>
  <c r="D22" i="5"/>
  <c r="N21" i="5"/>
  <c r="G21" i="5"/>
  <c r="D21" i="5"/>
  <c r="N20" i="5"/>
  <c r="G20" i="5"/>
  <c r="D20" i="5"/>
  <c r="N19" i="5"/>
  <c r="G19" i="5"/>
  <c r="D19" i="5"/>
  <c r="G11" i="5"/>
  <c r="G12" i="5"/>
  <c r="G13" i="5"/>
  <c r="G10" i="5"/>
  <c r="J5" i="5"/>
  <c r="J6" i="5"/>
  <c r="J7" i="5"/>
  <c r="J8" i="5"/>
  <c r="J9" i="5"/>
  <c r="J11" i="5"/>
  <c r="J12" i="5"/>
  <c r="J13" i="5"/>
  <c r="J4" i="5"/>
  <c r="G6" i="5"/>
  <c r="G7" i="5"/>
  <c r="G8" i="5"/>
  <c r="G9" i="5"/>
  <c r="D6" i="5"/>
  <c r="D7" i="5"/>
  <c r="D8" i="5"/>
  <c r="D9" i="5"/>
  <c r="D10" i="5"/>
  <c r="D11" i="5"/>
  <c r="D12" i="5"/>
  <c r="D13" i="5"/>
  <c r="D5" i="5"/>
  <c r="G5" i="5"/>
  <c r="D4" i="5"/>
  <c r="G4" i="5"/>
  <c r="C57" i="3"/>
  <c r="H11" i="7" l="1"/>
  <c r="D11" i="7"/>
  <c r="H10" i="7"/>
  <c r="D10" i="7"/>
  <c r="H9" i="7"/>
  <c r="D9" i="7"/>
  <c r="H8" i="7"/>
  <c r="D8" i="7"/>
  <c r="H7" i="7"/>
  <c r="D7" i="7"/>
  <c r="H6" i="7"/>
  <c r="D6" i="7"/>
  <c r="H5" i="7"/>
  <c r="D5" i="7"/>
  <c r="H4" i="7"/>
  <c r="D4" i="7"/>
  <c r="H3" i="7"/>
  <c r="D3" i="7"/>
  <c r="H2" i="7"/>
  <c r="D2" i="7"/>
  <c r="H11" i="6" l="1"/>
  <c r="D11" i="6"/>
  <c r="H10" i="6"/>
  <c r="D10" i="6"/>
  <c r="H9" i="6"/>
  <c r="D9" i="6"/>
  <c r="H8" i="6"/>
  <c r="D8" i="6"/>
  <c r="H7" i="6"/>
  <c r="D7" i="6"/>
  <c r="H6" i="6"/>
  <c r="D6" i="6"/>
  <c r="H5" i="6"/>
  <c r="D5" i="6"/>
  <c r="H4" i="6"/>
  <c r="D4" i="6"/>
  <c r="H3" i="6"/>
  <c r="D3" i="6"/>
  <c r="H2" i="6"/>
  <c r="D2" i="6"/>
  <c r="N5" i="5"/>
  <c r="N6" i="5"/>
  <c r="N7" i="5"/>
  <c r="N8" i="5"/>
  <c r="N9" i="5"/>
  <c r="N10" i="5"/>
  <c r="N11" i="5"/>
  <c r="N12" i="5"/>
  <c r="N13" i="5"/>
  <c r="N4" i="5"/>
  <c r="D5" i="1" l="1"/>
  <c r="H3" i="1" l="1"/>
  <c r="H4" i="1"/>
  <c r="H5" i="1"/>
  <c r="H6" i="1"/>
  <c r="H7" i="1"/>
  <c r="H8" i="1"/>
  <c r="H9" i="1"/>
  <c r="H10" i="1"/>
  <c r="H11" i="1"/>
  <c r="H2" i="1"/>
  <c r="D3" i="1"/>
  <c r="D4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<sst xmlns="http://schemas.openxmlformats.org/spreadsheetml/2006/main" count="142" uniqueCount="53">
  <si>
    <t>Estimada MG1</t>
  </si>
  <si>
    <t>Nível de Dimerização</t>
  </si>
  <si>
    <t>15,8°C</t>
  </si>
  <si>
    <t>15,6°C</t>
  </si>
  <si>
    <t>15,9°C</t>
  </si>
  <si>
    <t>16°C</t>
  </si>
  <si>
    <t>Temp. Ambiente</t>
  </si>
  <si>
    <t>17,2°C</t>
  </si>
  <si>
    <t>17,4°C</t>
  </si>
  <si>
    <t>17,6°C</t>
  </si>
  <si>
    <t>17,8°C</t>
  </si>
  <si>
    <t>18,3°C</t>
  </si>
  <si>
    <t>Experimental MG1</t>
  </si>
  <si>
    <t>Erro Absoluto MG1</t>
  </si>
  <si>
    <t>Estimada GaN Systems</t>
  </si>
  <si>
    <t>Experimental GaN Systems</t>
  </si>
  <si>
    <t>Erro Absoluto GaN Systems</t>
  </si>
  <si>
    <t>Tamb (°C)</t>
  </si>
  <si>
    <t>Tamb (K)</t>
  </si>
  <si>
    <t>Regressão RDSon Vs Temperatura - Datasheet MasterGaN1 e GS-065-011-1-L</t>
  </si>
  <si>
    <t>RDSon</t>
  </si>
  <si>
    <t>Temp.</t>
  </si>
  <si>
    <t>Eficiência Estimada Resultante</t>
  </si>
  <si>
    <t>Temperatura</t>
  </si>
  <si>
    <t>kR - Normalização RDSon</t>
  </si>
  <si>
    <t>GaN HS</t>
  </si>
  <si>
    <t>GaN LS</t>
  </si>
  <si>
    <t>Eficiência Experimental</t>
  </si>
  <si>
    <t>Estimada 1 GaN Systems</t>
  </si>
  <si>
    <t>Erro Depois</t>
  </si>
  <si>
    <t>Temp Indutor (°C)</t>
  </si>
  <si>
    <t>Erro Antes</t>
  </si>
  <si>
    <r>
      <t xml:space="preserve">Análise 1 - Acréscimo de Temperatura nos Semicondutores (Transistores GaN), sem alterar a temperatura no enrolamento e no núcleo do indutor do Buck (esse valor permanece o de potência nominal - 100%) - Inspeção Visual do RDSon no </t>
    </r>
    <r>
      <rPr>
        <b/>
        <i/>
        <sz val="11"/>
        <color theme="1"/>
        <rFont val="Calibri"/>
        <family val="2"/>
        <scheme val="minor"/>
      </rPr>
      <t>datasheet</t>
    </r>
  </si>
  <si>
    <t>Análise 2 - Acréscimo de Temperatura no Indutor, em ambos, no enrolamento e no núcleo, mantendo todos os resultados estimados, obtidos a partir da Análise 1 acima</t>
  </si>
  <si>
    <t>* Obs.: Se deixar 50,9°C, o erro é o mesmo de antes.</t>
  </si>
  <si>
    <t>* Obs.: Se deixar 50,9°C, o erro é o mesmo de antes e menor que o atual, depois dessa correção.</t>
  </si>
  <si>
    <t>* Novamente, se deixar 50,9°C e 50°C, é menor o o erro.</t>
  </si>
  <si>
    <t>1) Quanto menor a temperatura do indutor, maiores as perdas nesse elemento.</t>
  </si>
  <si>
    <t xml:space="preserve">*** CONCLUSÃO, após as Análises 1 e 2: </t>
  </si>
  <si>
    <t>2) A regressão polinominal de 3ª ordem é realmente válida para todo o intervalo considerado? Tudo indica que sim, mas é preciso se certificar disso. Toda a Análise 2 foi feita considerando isso, confiando na função obtida a partida dessa regressão, que consta na dissertação e está abaixo.</t>
  </si>
  <si>
    <t>3) É preciso se certificar de que as RDSon normalizadas também estão corretas e eu não me equivoquei em nenhum ponto.</t>
  </si>
  <si>
    <t>4) É necessário validar essas análises também para o caso da MasterGaN1, até agora só o da GaN Systems foi feito</t>
  </si>
  <si>
    <t>5) Sugestão de Análise 3: Variação cuidadosa do RDSon, com coeficientes intermediários e muito bem pensados, para cada um dos transistores GaN.</t>
  </si>
  <si>
    <t>6) O estudo de caso 2 permite maior precisão, devido à análise individual de temperatura em cada um dos transistores GaN, razão pela qual o trabalho está focado nesse caso, nesse momento.</t>
  </si>
  <si>
    <t>Experimental</t>
  </si>
  <si>
    <t>Rotina Otimizada - 07.10</t>
  </si>
  <si>
    <t>Regressão 1 - 10.10</t>
  </si>
  <si>
    <t>Erro Absoluto</t>
  </si>
  <si>
    <t>Estimadas</t>
  </si>
  <si>
    <t>Antes da Rotina Otimizada - 06.10</t>
  </si>
  <si>
    <t>Legenda</t>
  </si>
  <si>
    <t>Região de CCM do Buck Síncrono</t>
  </si>
  <si>
    <t>Região de DCM do Buck Síncrono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</si>
</sst>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ont="1"/>
    <xf numFmtId="164" fontId="0" fillId="2" borderId="1" xfId="1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2" fillId="0" borderId="0" xfId="0" applyFont="1"/>
    <xf numFmtId="164" fontId="0" fillId="0" borderId="0" xfId="0" applyNumberForma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2" borderId="0" xfId="0" applyFill="1"/>
    <xf numFmtId="0" fontId="0" fillId="7" borderId="0" xfId="0" applyFill="1"/>
    <xf numFmtId="164" fontId="0" fillId="7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solidFill>
                  <a:schemeClr val="tx1"/>
                </a:solidFill>
              </a:rPr>
              <a:t>Eficiências</a:t>
            </a:r>
            <a:r>
              <a:rPr lang="pt-BR" sz="2000" b="1" baseline="0">
                <a:solidFill>
                  <a:schemeClr val="tx1"/>
                </a:solidFill>
              </a:rPr>
              <a:t> </a:t>
            </a:r>
            <a:r>
              <a:rPr lang="pt-BR" sz="2000" b="1">
                <a:solidFill>
                  <a:schemeClr val="tx1"/>
                </a:solidFill>
              </a:rPr>
              <a:t>Estimadas Vs Eficiências Experimentais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Experimentais MasterGaN1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'06.10'!$B$2:$B$11</c:f>
              <c:numCache>
                <c:formatCode>0.00%</c:formatCode>
                <c:ptCount val="10"/>
                <c:pt idx="0">
                  <c:v>0.94684999999999997</c:v>
                </c:pt>
                <c:pt idx="1">
                  <c:v>0.96887000000000001</c:v>
                </c:pt>
                <c:pt idx="2">
                  <c:v>0.96174000000000004</c:v>
                </c:pt>
                <c:pt idx="3">
                  <c:v>0.96284999999999998</c:v>
                </c:pt>
                <c:pt idx="4">
                  <c:v>0.96658999999999995</c:v>
                </c:pt>
                <c:pt idx="5">
                  <c:v>0.96843999999999997</c:v>
                </c:pt>
                <c:pt idx="6">
                  <c:v>0.96904999999999997</c:v>
                </c:pt>
                <c:pt idx="7">
                  <c:v>0.96926999999999996</c:v>
                </c:pt>
                <c:pt idx="8">
                  <c:v>0.96765999999999996</c:v>
                </c:pt>
                <c:pt idx="9">
                  <c:v>0.96643000000000001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C-4C31-A0A7-124A0E5631F4}"/>
            </c:ext>
          </c:extLst>
        </c:ser>
        <c:ser>
          <c:idx val="1"/>
          <c:order val="1"/>
          <c:tx>
            <c:v>Estimadas MasterGaN1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'06.10'!$C$2:$C$11</c:f>
              <c:numCache>
                <c:formatCode>0.000%</c:formatCode>
                <c:ptCount val="10"/>
                <c:pt idx="0">
                  <c:v>0.72560000000000002</c:v>
                </c:pt>
                <c:pt idx="1">
                  <c:v>0.86112999999999995</c:v>
                </c:pt>
                <c:pt idx="2">
                  <c:v>0.90737000000000001</c:v>
                </c:pt>
                <c:pt idx="3">
                  <c:v>0.92486000000000002</c:v>
                </c:pt>
                <c:pt idx="4">
                  <c:v>0.94055999999999995</c:v>
                </c:pt>
                <c:pt idx="5">
                  <c:v>0.94979999999999998</c:v>
                </c:pt>
                <c:pt idx="6">
                  <c:v>0.9556</c:v>
                </c:pt>
                <c:pt idx="7">
                  <c:v>0.96021999999999996</c:v>
                </c:pt>
                <c:pt idx="8">
                  <c:v>0.96392999999999995</c:v>
                </c:pt>
                <c:pt idx="9">
                  <c:v>0.96677000000000002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6C-4C31-A0A7-124A0E5631F4}"/>
            </c:ext>
          </c:extLst>
        </c:ser>
        <c:ser>
          <c:idx val="2"/>
          <c:order val="2"/>
          <c:tx>
            <c:v>Experimentais GaN Systems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'06.10'!$F$2:$F$11</c:f>
              <c:numCache>
                <c:formatCode>0.000%</c:formatCode>
                <c:ptCount val="10"/>
                <c:pt idx="0">
                  <c:v>0.94396000000000002</c:v>
                </c:pt>
                <c:pt idx="1">
                  <c:v>0.96175999999999995</c:v>
                </c:pt>
                <c:pt idx="2">
                  <c:v>0.96087999999999996</c:v>
                </c:pt>
                <c:pt idx="3">
                  <c:v>0.96296999999999999</c:v>
                </c:pt>
                <c:pt idx="4">
                  <c:v>0.96462000000000003</c:v>
                </c:pt>
                <c:pt idx="5">
                  <c:v>0.96879999999999999</c:v>
                </c:pt>
                <c:pt idx="6">
                  <c:v>0.96941999999999995</c:v>
                </c:pt>
                <c:pt idx="7">
                  <c:v>0.97009000000000001</c:v>
                </c:pt>
                <c:pt idx="8">
                  <c:v>0.97011999999999998</c:v>
                </c:pt>
                <c:pt idx="9">
                  <c:v>0.97006000000000003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6C-4C31-A0A7-124A0E5631F4}"/>
            </c:ext>
          </c:extLst>
        </c:ser>
        <c:ser>
          <c:idx val="3"/>
          <c:order val="3"/>
          <c:tx>
            <c:v>Estimadas GaN Systems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'06.10'!$G$2:$G$11</c:f>
              <c:numCache>
                <c:formatCode>0.000%</c:formatCode>
                <c:ptCount val="10"/>
                <c:pt idx="0">
                  <c:v>0.73287000000000002</c:v>
                </c:pt>
                <c:pt idx="1">
                  <c:v>0.86677999999999999</c:v>
                </c:pt>
                <c:pt idx="2">
                  <c:v>0.90903999999999996</c:v>
                </c:pt>
                <c:pt idx="3">
                  <c:v>0.93154999999999999</c:v>
                </c:pt>
                <c:pt idx="4">
                  <c:v>0.94494</c:v>
                </c:pt>
                <c:pt idx="5">
                  <c:v>0.95304999999999995</c:v>
                </c:pt>
                <c:pt idx="6">
                  <c:v>0.95884000000000003</c:v>
                </c:pt>
                <c:pt idx="7">
                  <c:v>0.96309999999999996</c:v>
                </c:pt>
                <c:pt idx="8">
                  <c:v>0.96635000000000004</c:v>
                </c:pt>
                <c:pt idx="9">
                  <c:v>0.96884000000000003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6C-4C31-A0A7-124A0E563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503"/>
        <c:axId val="7439919"/>
      </c:scatterChart>
      <c:valAx>
        <c:axId val="7439503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>
                    <a:solidFill>
                      <a:schemeClr val="tx1"/>
                    </a:solidFill>
                  </a:rPr>
                  <a:t>Nível de dimerização (%)</a:t>
                </a:r>
              </a:p>
              <a:p>
                <a:pPr>
                  <a:defRPr sz="2000" b="1">
                    <a:solidFill>
                      <a:schemeClr val="tx1"/>
                    </a:solidFill>
                  </a:defRPr>
                </a:pPr>
                <a:endParaRPr lang="pt-BR" sz="20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818844187977263"/>
              <c:y val="0.8135031352592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9919"/>
        <c:crosses val="autoZero"/>
        <c:crossBetween val="midCat"/>
      </c:valAx>
      <c:valAx>
        <c:axId val="7439919"/>
        <c:scaling>
          <c:orientation val="minMax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Eficiência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439503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'07.10 - Rotina Otimizada'!$A$2:$A$11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'07.10 - Rotina Otimizada'!$B$2:$B$11</c:f>
              <c:numCache>
                <c:formatCode>0.000%</c:formatCode>
                <c:ptCount val="10"/>
                <c:pt idx="0">
                  <c:v>0.94684999999999997</c:v>
                </c:pt>
                <c:pt idx="1">
                  <c:v>0.96887000000000001</c:v>
                </c:pt>
                <c:pt idx="2">
                  <c:v>0.96174000000000004</c:v>
                </c:pt>
                <c:pt idx="3">
                  <c:v>0.96284999999999998</c:v>
                </c:pt>
                <c:pt idx="4">
                  <c:v>0.96658999999999995</c:v>
                </c:pt>
                <c:pt idx="5">
                  <c:v>0.96843999999999997</c:v>
                </c:pt>
                <c:pt idx="6">
                  <c:v>0.96904999999999997</c:v>
                </c:pt>
                <c:pt idx="7">
                  <c:v>0.96926999999999996</c:v>
                </c:pt>
                <c:pt idx="8">
                  <c:v>0.96765999999999996</c:v>
                </c:pt>
                <c:pt idx="9">
                  <c:v>0.96643000000000001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82-4880-B490-B21A1D47C2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'07.10 - Rotina Otimizada'!$A$2:$A$11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'07.10 - Rotina Otimizada'!$C$2:$C$11</c:f>
              <c:numCache>
                <c:formatCode>0.000%</c:formatCode>
                <c:ptCount val="10"/>
                <c:pt idx="0">
                  <c:v>0.77851000000000004</c:v>
                </c:pt>
                <c:pt idx="1">
                  <c:v>0.88737999999999995</c:v>
                </c:pt>
                <c:pt idx="2">
                  <c:v>0.92376999999999998</c:v>
                </c:pt>
                <c:pt idx="3">
                  <c:v>0.93767</c:v>
                </c:pt>
                <c:pt idx="4">
                  <c:v>0.95030000000000003</c:v>
                </c:pt>
                <c:pt idx="5">
                  <c:v>0.95720000000000005</c:v>
                </c:pt>
                <c:pt idx="6">
                  <c:v>0.96138000000000001</c:v>
                </c:pt>
                <c:pt idx="7">
                  <c:v>0.96467000000000003</c:v>
                </c:pt>
                <c:pt idx="8">
                  <c:v>0.96704000000000001</c:v>
                </c:pt>
                <c:pt idx="9">
                  <c:v>0.96875999999999995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82-4880-B490-B21A1D47C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846335"/>
        <c:axId val="1808853407"/>
      </c:scatterChart>
      <c:valAx>
        <c:axId val="180884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8853407"/>
        <c:crosses val="autoZero"/>
        <c:crossBetween val="midCat"/>
      </c:valAx>
      <c:valAx>
        <c:axId val="1808853407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884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600" b="1">
                <a:solidFill>
                  <a:schemeClr val="tx1"/>
                </a:solidFill>
              </a:rPr>
              <a:t>Eficiências Experimental</a:t>
            </a:r>
            <a:r>
              <a:rPr lang="pt-BR" sz="1600" b="1" baseline="0">
                <a:solidFill>
                  <a:schemeClr val="tx1"/>
                </a:solidFill>
              </a:rPr>
              <a:t> e Estimadas</a:t>
            </a:r>
            <a:endParaRPr lang="pt-BR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'Antes - Otimizada - Regressão 1'!$A$3:$A$12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'Antes - Otimizada - Regressão 1'!$B$3:$B$12</c:f>
              <c:numCache>
                <c:formatCode>0.000%</c:formatCode>
                <c:ptCount val="10"/>
                <c:pt idx="0">
                  <c:v>0.94396000000000002</c:v>
                </c:pt>
                <c:pt idx="1">
                  <c:v>0.96175999999999995</c:v>
                </c:pt>
                <c:pt idx="2">
                  <c:v>0.96087999999999996</c:v>
                </c:pt>
                <c:pt idx="3">
                  <c:v>0.96296999999999999</c:v>
                </c:pt>
                <c:pt idx="4">
                  <c:v>0.96462000000000003</c:v>
                </c:pt>
                <c:pt idx="5">
                  <c:v>0.96879999999999999</c:v>
                </c:pt>
                <c:pt idx="6">
                  <c:v>0.96941999999999995</c:v>
                </c:pt>
                <c:pt idx="7">
                  <c:v>0.97009000000000001</c:v>
                </c:pt>
                <c:pt idx="8">
                  <c:v>0.97011999999999998</c:v>
                </c:pt>
                <c:pt idx="9">
                  <c:v>0.97006000000000003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E-47E8-A994-5D6001DE10AD}"/>
            </c:ext>
          </c:extLst>
        </c:ser>
        <c:ser>
          <c:idx val="1"/>
          <c:order val="1"/>
          <c:tx>
            <c:v>Antes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'Antes - Otimizada - Regressão 1'!$A$3:$A$12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'Antes - Otimizada - Regressão 1'!$C$3:$C$12</c:f>
              <c:numCache>
                <c:formatCode>0.000%</c:formatCode>
                <c:ptCount val="10"/>
                <c:pt idx="0">
                  <c:v>0.73287000000000002</c:v>
                </c:pt>
                <c:pt idx="1">
                  <c:v>0.86677999999999999</c:v>
                </c:pt>
                <c:pt idx="2">
                  <c:v>0.90903999999999996</c:v>
                </c:pt>
                <c:pt idx="3">
                  <c:v>0.93154999999999999</c:v>
                </c:pt>
                <c:pt idx="4">
                  <c:v>0.94494</c:v>
                </c:pt>
                <c:pt idx="5">
                  <c:v>0.95304999999999995</c:v>
                </c:pt>
                <c:pt idx="6">
                  <c:v>0.95884000000000003</c:v>
                </c:pt>
                <c:pt idx="7">
                  <c:v>0.96309999999999996</c:v>
                </c:pt>
                <c:pt idx="8">
                  <c:v>0.96635000000000004</c:v>
                </c:pt>
                <c:pt idx="9">
                  <c:v>0.96884000000000003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E-47E8-A994-5D6001DE10AD}"/>
            </c:ext>
          </c:extLst>
        </c:ser>
        <c:ser>
          <c:idx val="2"/>
          <c:order val="2"/>
          <c:tx>
            <c:v>Rotina Otimizada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'Antes - Otimizada - Regressão 1'!$A$3:$A$12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'Antes - Otimizada - Regressão 1'!$E$3:$E$12</c:f>
              <c:numCache>
                <c:formatCode>0.000%</c:formatCode>
                <c:ptCount val="10"/>
                <c:pt idx="0">
                  <c:v>0.78444000000000003</c:v>
                </c:pt>
                <c:pt idx="1">
                  <c:v>0.89122000000000001</c:v>
                </c:pt>
                <c:pt idx="2">
                  <c:v>0.92459999999999998</c:v>
                </c:pt>
                <c:pt idx="3">
                  <c:v>0.94216</c:v>
                </c:pt>
                <c:pt idx="4">
                  <c:v>0.95398000000000005</c:v>
                </c:pt>
                <c:pt idx="5">
                  <c:v>0.95992</c:v>
                </c:pt>
                <c:pt idx="6">
                  <c:v>0.96406999999999998</c:v>
                </c:pt>
                <c:pt idx="7">
                  <c:v>0.96697999999999995</c:v>
                </c:pt>
                <c:pt idx="8">
                  <c:v>0.96909000000000001</c:v>
                </c:pt>
                <c:pt idx="9">
                  <c:v>0.97065000000000001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DE-47E8-A994-5D6001DE10AD}"/>
            </c:ext>
          </c:extLst>
        </c:ser>
        <c:ser>
          <c:idx val="3"/>
          <c:order val="3"/>
          <c:tx>
            <c:v>Regressão - Variação Temperatura GaN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'Antes - Otimizada - Regressão 1'!$A$3:$A$12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'Antes - Otimizada - Regressão 1'!$G$3:$G$12</c:f>
              <c:numCache>
                <c:formatCode>0.000%</c:formatCode>
                <c:ptCount val="10"/>
                <c:pt idx="0">
                  <c:v>0.78525999999999996</c:v>
                </c:pt>
                <c:pt idx="1">
                  <c:v>0.89190000000000003</c:v>
                </c:pt>
                <c:pt idx="2">
                  <c:v>0.92534000000000005</c:v>
                </c:pt>
                <c:pt idx="3">
                  <c:v>0.94298999999999999</c:v>
                </c:pt>
                <c:pt idx="4">
                  <c:v>0.95494999999999997</c:v>
                </c:pt>
                <c:pt idx="5">
                  <c:v>0.96091000000000004</c:v>
                </c:pt>
                <c:pt idx="6">
                  <c:v>0.96455000000000002</c:v>
                </c:pt>
                <c:pt idx="7">
                  <c:v>0.96782000000000001</c:v>
                </c:pt>
                <c:pt idx="8">
                  <c:v>0.96955000000000002</c:v>
                </c:pt>
                <c:pt idx="9">
                  <c:v>0.97072999999999998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DE-47E8-A994-5D6001DE1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40559"/>
        <c:axId val="944938063"/>
      </c:scatterChart>
      <c:valAx>
        <c:axId val="944940559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solidFill>
                      <a:schemeClr val="tx1"/>
                    </a:solidFill>
                  </a:rPr>
                  <a:t>Nível de Dimerização</a:t>
                </a:r>
              </a:p>
            </c:rich>
          </c:tx>
          <c:layout>
            <c:manualLayout>
              <c:xMode val="edge"/>
              <c:yMode val="edge"/>
              <c:x val="0.3516224915307849"/>
              <c:y val="0.92147104851330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4938063"/>
        <c:crosses val="autoZero"/>
        <c:crossBetween val="midCat"/>
      </c:valAx>
      <c:valAx>
        <c:axId val="944938063"/>
        <c:scaling>
          <c:orientation val="minMax"/>
          <c:max val="0.97499999999999998"/>
          <c:min val="0.7325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solidFill>
                      <a:schemeClr val="tx1"/>
                    </a:solidFill>
                  </a:rPr>
                  <a:t>Eficiência</a:t>
                </a:r>
              </a:p>
            </c:rich>
          </c:tx>
          <c:layout>
            <c:manualLayout>
              <c:xMode val="edge"/>
              <c:yMode val="edge"/>
              <c:x val="0"/>
              <c:y val="0.43860461104333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4940559"/>
        <c:crosses val="autoZero"/>
        <c:crossBetween val="midCat"/>
        <c:majorUnit val="3.5000000000000003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90698109286056"/>
          <c:y val="0.38500117062831934"/>
          <c:w val="0.24717966163491548"/>
          <c:h val="0.2566953778664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solidFill>
                  <a:schemeClr val="tx1"/>
                </a:solidFill>
              </a:rPr>
              <a:t>Erros Absolutos - 10 a 100%</a:t>
            </a:r>
            <a:r>
              <a:rPr lang="pt-BR" sz="2000" b="1" baseline="0">
                <a:solidFill>
                  <a:schemeClr val="tx1"/>
                </a:solidFill>
              </a:rPr>
              <a:t> (CCM e DCM)</a:t>
            </a:r>
            <a:endParaRPr lang="pt-BR" sz="20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Antes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5325300563519367E-2"/>
                  <c:y val="-3.9280983476694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A4B8-477F-A689-52A264DBED64}"/>
                </c:ext>
              </c:extLst>
            </c:dLbl>
            <c:dLbl>
              <c:idx val="3"/>
              <c:layout>
                <c:manualLayout>
                  <c:x val="7.2733439510600109E-3"/>
                  <c:y val="-5.0220242308889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A4B8-477F-A689-52A264DBED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'Antes - Otimizada - Regressão 1'!$A$3:$A$12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'Antes - Otimizada - Regressão 1'!$D$3:$D$12</c:f>
              <c:numCache>
                <c:formatCode>0.000%</c:formatCode>
                <c:ptCount val="10"/>
                <c:pt idx="0">
                  <c:v>0.21109</c:v>
                </c:pt>
                <c:pt idx="1">
                  <c:v>9.4979999999999953E-2</c:v>
                </c:pt>
                <c:pt idx="2">
                  <c:v>5.1839999999999997E-2</c:v>
                </c:pt>
                <c:pt idx="3">
                  <c:v>3.1420000000000003E-2</c:v>
                </c:pt>
                <c:pt idx="4">
                  <c:v>1.9680000000000031E-2</c:v>
                </c:pt>
                <c:pt idx="5">
                  <c:v>1.5750000000000042E-2</c:v>
                </c:pt>
                <c:pt idx="6">
                  <c:v>1.0579999999999923E-2</c:v>
                </c:pt>
                <c:pt idx="7">
                  <c:v>6.9900000000000517E-3</c:v>
                </c:pt>
                <c:pt idx="8">
                  <c:v>3.7699999999999401E-3</c:v>
                </c:pt>
                <c:pt idx="9">
                  <c:v>1.2199999999999989E-3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B8-477F-A689-52A264DBED64}"/>
            </c:ext>
          </c:extLst>
        </c:ser>
        <c:ser>
          <c:idx val="1"/>
          <c:order val="1"/>
          <c:tx>
            <c:v>Rotina Otimizada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'Antes - Otimizada - Regressão 1'!$A$3:$A$12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'Antes - Otimizada - Regressão 1'!$F$3:$F$12</c:f>
              <c:numCache>
                <c:formatCode>0.000%</c:formatCode>
                <c:ptCount val="10"/>
                <c:pt idx="0">
                  <c:v>0.15952</c:v>
                </c:pt>
                <c:pt idx="1">
                  <c:v>7.0539999999999936E-2</c:v>
                </c:pt>
                <c:pt idx="2">
                  <c:v>3.6279999999999979E-2</c:v>
                </c:pt>
                <c:pt idx="3">
                  <c:v>2.0809999999999995E-2</c:v>
                </c:pt>
                <c:pt idx="4">
                  <c:v>1.0639999999999983E-2</c:v>
                </c:pt>
                <c:pt idx="5">
                  <c:v>8.879999999999999E-3</c:v>
                </c:pt>
                <c:pt idx="6">
                  <c:v>5.3499999999999659E-3</c:v>
                </c:pt>
                <c:pt idx="7">
                  <c:v>3.1100000000000572E-3</c:v>
                </c:pt>
                <c:pt idx="8">
                  <c:v>1.0299999999999754E-3</c:v>
                </c:pt>
                <c:pt idx="9">
                  <c:v>-5.8999999999997943E-4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B8-477F-A689-52A264DBED64}"/>
            </c:ext>
          </c:extLst>
        </c:ser>
        <c:ser>
          <c:idx val="2"/>
          <c:order val="2"/>
          <c:tx>
            <c:v>Regressão - Variação Temperatura GaN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287446712148678E-2"/>
                  <c:y val="-3.3811354060596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4B8-477F-A689-52A264DBED64}"/>
                </c:ext>
              </c:extLst>
            </c:dLbl>
            <c:dLbl>
              <c:idx val="1"/>
              <c:layout>
                <c:manualLayout>
                  <c:x val="-6.1505139354181664E-2"/>
                  <c:y val="9.94568126818441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4B8-477F-A689-52A264DBED64}"/>
                </c:ext>
              </c:extLst>
            </c:dLbl>
            <c:dLbl>
              <c:idx val="2"/>
              <c:layout>
                <c:manualLayout>
                  <c:x val="-5.9540039831174743E-2"/>
                  <c:y val="1.5415310684282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4B8-477F-A689-52A264DBED64}"/>
                </c:ext>
              </c:extLst>
            </c:dLbl>
            <c:dLbl>
              <c:idx val="3"/>
              <c:layout>
                <c:manualLayout>
                  <c:x val="-6.4452788638691999E-2"/>
                  <c:y val="1.541531068428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4B8-477F-A689-52A264DBED64}"/>
                </c:ext>
              </c:extLst>
            </c:dLbl>
            <c:dLbl>
              <c:idx val="4"/>
              <c:layout>
                <c:manualLayout>
                  <c:x val="-4.3819243647119532E-2"/>
                  <c:y val="2.27081499057457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4B8-477F-A689-52A264DBED64}"/>
                </c:ext>
              </c:extLst>
            </c:dLbl>
            <c:dLbl>
              <c:idx val="5"/>
              <c:layout>
                <c:manualLayout>
                  <c:x val="-3.4976295793588422E-2"/>
                  <c:y val="2.45313597111116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4B8-477F-A689-52A264DBED64}"/>
                </c:ext>
              </c:extLst>
            </c:dLbl>
            <c:dLbl>
              <c:idx val="6"/>
              <c:layout>
                <c:manualLayout>
                  <c:x val="-3.2028646509078065E-2"/>
                  <c:y val="2.81777793218434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4B8-477F-A689-52A264DBED64}"/>
                </c:ext>
              </c:extLst>
            </c:dLbl>
            <c:dLbl>
              <c:idx val="7"/>
              <c:layout>
                <c:manualLayout>
                  <c:x val="-3.6941395316595328E-2"/>
                  <c:y val="1.90617302950138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A4B8-477F-A689-52A264DBED64}"/>
                </c:ext>
              </c:extLst>
            </c:dLbl>
            <c:dLbl>
              <c:idx val="8"/>
              <c:layout>
                <c:manualLayout>
                  <c:x val="-3.0063546986071232E-2"/>
                  <c:y val="2.27081499057457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4B8-477F-A689-52A264DBED64}"/>
                </c:ext>
              </c:extLst>
            </c:dLbl>
            <c:dLbl>
              <c:idx val="9"/>
              <c:layout>
                <c:manualLayout>
                  <c:x val="5.1682117455080171E-3"/>
                  <c:y val="8.2963224135494478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A4B8-477F-A689-52A264DBED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'Antes - Otimizada - Regressão 1'!$A$3:$A$12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'Antes - Otimizada - Regressão 1'!$H$3:$H$12</c:f>
              <c:numCache>
                <c:formatCode>0.000%</c:formatCode>
                <c:ptCount val="10"/>
                <c:pt idx="0">
                  <c:v>0.15870000000000006</c:v>
                </c:pt>
                <c:pt idx="1">
                  <c:v>6.9859999999999922E-2</c:v>
                </c:pt>
                <c:pt idx="2">
                  <c:v>3.5539999999999905E-2</c:v>
                </c:pt>
                <c:pt idx="3">
                  <c:v>1.9979999999999998E-2</c:v>
                </c:pt>
                <c:pt idx="4">
                  <c:v>9.6700000000000674E-3</c:v>
                </c:pt>
                <c:pt idx="5">
                  <c:v>7.8899999999999526E-3</c:v>
                </c:pt>
                <c:pt idx="6">
                  <c:v>4.8699999999999299E-3</c:v>
                </c:pt>
                <c:pt idx="7">
                  <c:v>2.2699999999999942E-3</c:v>
                </c:pt>
                <c:pt idx="8">
                  <c:v>5.6999999999995943E-4</c:v>
                </c:pt>
                <c:pt idx="9">
                  <c:v>-6.6999999999994841E-4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B8-477F-A689-52A264DBE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538495"/>
        <c:axId val="1122533919"/>
      </c:scatterChart>
      <c:valAx>
        <c:axId val="112253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>
                    <a:solidFill>
                      <a:schemeClr val="tx1"/>
                    </a:solidFill>
                  </a:rPr>
                  <a:t>Nível</a:t>
                </a:r>
                <a:r>
                  <a:rPr lang="pt-BR" sz="2000" b="1" baseline="0">
                    <a:solidFill>
                      <a:schemeClr val="tx1"/>
                    </a:solidFill>
                  </a:rPr>
                  <a:t> de Dimerização</a:t>
                </a:r>
                <a:endParaRPr lang="pt-BR" sz="20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2390624261027118"/>
              <c:y val="0.939077372573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2533919"/>
        <c:crosses val="autoZero"/>
        <c:crossBetween val="midCat"/>
      </c:valAx>
      <c:valAx>
        <c:axId val="1122533919"/>
        <c:scaling>
          <c:orientation val="minMax"/>
          <c:max val="0.22500000000000003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>
                    <a:solidFill>
                      <a:schemeClr val="tx1"/>
                    </a:solidFill>
                  </a:rPr>
                  <a:t>Erro Absoluto</a:t>
                </a:r>
              </a:p>
            </c:rich>
          </c:tx>
          <c:layout>
            <c:manualLayout>
              <c:xMode val="edge"/>
              <c:yMode val="edge"/>
              <c:x val="6.8925575109881629E-3"/>
              <c:y val="0.39790907982888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2538495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solidFill>
                  <a:schemeClr val="tx1"/>
                </a:solidFill>
              </a:rPr>
              <a:t>Erros Absolutos - 10 a 100%</a:t>
            </a:r>
            <a:r>
              <a:rPr lang="pt-BR" sz="2000" b="1" baseline="0">
                <a:solidFill>
                  <a:schemeClr val="tx1"/>
                </a:solidFill>
              </a:rPr>
              <a:t> (CCM)</a:t>
            </a:r>
            <a:endParaRPr lang="pt-BR" sz="20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Antes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5325300563519367E-2"/>
                  <c:y val="-3.9280983476694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55-4D22-B77E-E371BF247689}"/>
                </c:ext>
              </c:extLst>
            </c:dLbl>
            <c:dLbl>
              <c:idx val="3"/>
              <c:layout>
                <c:manualLayout>
                  <c:x val="7.2733439510600109E-3"/>
                  <c:y val="-5.0220242308889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155-4D22-B77E-E371BF247689}"/>
                </c:ext>
              </c:extLst>
            </c:dLbl>
            <c:dLbl>
              <c:idx val="9"/>
              <c:layout>
                <c:manualLayout>
                  <c:x val="-2.7404841541814134E-2"/>
                  <c:y val="-4.11041932820604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1155-4D22-B77E-E371BF2476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'Antes - Otimizada - Regressão 1'!$A$3:$A$12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'Antes - Otimizada - Regressão 1'!$D$3:$D$12</c:f>
              <c:numCache>
                <c:formatCode>0.000%</c:formatCode>
                <c:ptCount val="10"/>
                <c:pt idx="0">
                  <c:v>0.21109</c:v>
                </c:pt>
                <c:pt idx="1">
                  <c:v>9.4979999999999953E-2</c:v>
                </c:pt>
                <c:pt idx="2">
                  <c:v>5.1839999999999997E-2</c:v>
                </c:pt>
                <c:pt idx="3">
                  <c:v>3.1420000000000003E-2</c:v>
                </c:pt>
                <c:pt idx="4">
                  <c:v>1.9680000000000031E-2</c:v>
                </c:pt>
                <c:pt idx="5">
                  <c:v>1.5750000000000042E-2</c:v>
                </c:pt>
                <c:pt idx="6">
                  <c:v>1.0579999999999923E-2</c:v>
                </c:pt>
                <c:pt idx="7">
                  <c:v>6.9900000000000517E-3</c:v>
                </c:pt>
                <c:pt idx="8">
                  <c:v>3.7699999999999401E-3</c:v>
                </c:pt>
                <c:pt idx="9">
                  <c:v>1.2199999999999989E-3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55-4D22-B77E-E371BF247689}"/>
            </c:ext>
          </c:extLst>
        </c:ser>
        <c:ser>
          <c:idx val="1"/>
          <c:order val="1"/>
          <c:tx>
            <c:v>Rotina Otimizada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5700976904629371E-2"/>
                  <c:y val="-2.9052776468591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1155-4D22-B77E-E371BF247689}"/>
                </c:ext>
              </c:extLst>
            </c:dLbl>
            <c:dLbl>
              <c:idx val="4"/>
              <c:layout>
                <c:manualLayout>
                  <c:x val="-2.0945287507741838E-2"/>
                  <c:y val="-4.18152451061532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1155-4D22-B77E-E371BF247689}"/>
                </c:ext>
              </c:extLst>
            </c:dLbl>
            <c:dLbl>
              <c:idx val="5"/>
              <c:layout>
                <c:manualLayout>
                  <c:x val="-2.3924346598903627E-2"/>
                  <c:y val="-3.2699196079323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1155-4D22-B77E-E371BF247689}"/>
                </c:ext>
              </c:extLst>
            </c:dLbl>
            <c:dLbl>
              <c:idx val="6"/>
              <c:layout>
                <c:manualLayout>
                  <c:x val="-2.3924346598903627E-2"/>
                  <c:y val="-3.2699196079323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1155-4D22-B77E-E371BF247689}"/>
                </c:ext>
              </c:extLst>
            </c:dLbl>
            <c:dLbl>
              <c:idx val="7"/>
              <c:layout>
                <c:manualLayout>
                  <c:x val="-2.9882464781227205E-2"/>
                  <c:y val="-3.2699196079323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1155-4D22-B77E-E371BF247689}"/>
                </c:ext>
              </c:extLst>
            </c:dLbl>
            <c:dLbl>
              <c:idx val="9"/>
              <c:layout>
                <c:manualLayout>
                  <c:x val="-2.8879514887202737E-2"/>
                  <c:y val="-2.3583147052494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1155-4D22-B77E-E371BF2476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'Antes - Otimizada - Regressão 1'!$A$3:$A$12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'Antes - Otimizada - Regressão 1'!$F$3:$F$12</c:f>
              <c:numCache>
                <c:formatCode>0.000%</c:formatCode>
                <c:ptCount val="10"/>
                <c:pt idx="0">
                  <c:v>0.15952</c:v>
                </c:pt>
                <c:pt idx="1">
                  <c:v>7.0539999999999936E-2</c:v>
                </c:pt>
                <c:pt idx="2">
                  <c:v>3.6279999999999979E-2</c:v>
                </c:pt>
                <c:pt idx="3">
                  <c:v>2.0809999999999995E-2</c:v>
                </c:pt>
                <c:pt idx="4">
                  <c:v>1.0639999999999983E-2</c:v>
                </c:pt>
                <c:pt idx="5">
                  <c:v>8.879999999999999E-3</c:v>
                </c:pt>
                <c:pt idx="6">
                  <c:v>5.3499999999999659E-3</c:v>
                </c:pt>
                <c:pt idx="7">
                  <c:v>3.1100000000000572E-3</c:v>
                </c:pt>
                <c:pt idx="8">
                  <c:v>1.0299999999999754E-3</c:v>
                </c:pt>
                <c:pt idx="9">
                  <c:v>-5.8999999999997943E-4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55-4D22-B77E-E371BF247689}"/>
            </c:ext>
          </c:extLst>
        </c:ser>
        <c:ser>
          <c:idx val="2"/>
          <c:order val="2"/>
          <c:tx>
            <c:v>Regressão - Variação Temperatura GaN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287446712148678E-2"/>
                  <c:y val="-3.3811354060596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55-4D22-B77E-E371BF247689}"/>
                </c:ext>
              </c:extLst>
            </c:dLbl>
            <c:dLbl>
              <c:idx val="1"/>
              <c:layout>
                <c:manualLayout>
                  <c:x val="-6.1505139354181664E-2"/>
                  <c:y val="9.94568126818441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55-4D22-B77E-E371BF247689}"/>
                </c:ext>
              </c:extLst>
            </c:dLbl>
            <c:dLbl>
              <c:idx val="2"/>
              <c:layout>
                <c:manualLayout>
                  <c:x val="-5.9540039831174743E-2"/>
                  <c:y val="1.5415310684282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55-4D22-B77E-E371BF247689}"/>
                </c:ext>
              </c:extLst>
            </c:dLbl>
            <c:dLbl>
              <c:idx val="3"/>
              <c:layout>
                <c:manualLayout>
                  <c:x val="-5.7501626558444721E-2"/>
                  <c:y val="2.652842046720904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155-4D22-B77E-E371BF247689}"/>
                </c:ext>
              </c:extLst>
            </c:dLbl>
            <c:dLbl>
              <c:idx val="4"/>
              <c:layout>
                <c:manualLayout>
                  <c:x val="-3.4882045289048098E-2"/>
                  <c:y val="3.9117038154038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155-4D22-B77E-E371BF247689}"/>
                </c:ext>
              </c:extLst>
            </c:dLbl>
            <c:dLbl>
              <c:idx val="5"/>
              <c:layout>
                <c:manualLayout>
                  <c:x val="-2.9018146692153652E-2"/>
                  <c:y val="3.54706185433070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155-4D22-B77E-E371BF247689}"/>
                </c:ext>
              </c:extLst>
            </c:dLbl>
            <c:dLbl>
              <c:idx val="6"/>
              <c:layout>
                <c:manualLayout>
                  <c:x val="-2.8056559587085281E-2"/>
                  <c:y val="3.9117038154038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155-4D22-B77E-E371BF247689}"/>
                </c:ext>
              </c:extLst>
            </c:dLbl>
            <c:dLbl>
              <c:idx val="7"/>
              <c:layout>
                <c:manualLayout>
                  <c:x val="-5.9780880430029132E-2"/>
                  <c:y val="2.2708149905745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155-4D22-B77E-E371BF247689}"/>
                </c:ext>
              </c:extLst>
            </c:dLbl>
            <c:dLbl>
              <c:idx val="8"/>
              <c:layout>
                <c:manualLayout>
                  <c:x val="-7.0777361621727833E-2"/>
                  <c:y val="1.7238520489648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1155-4D22-B77E-E371BF247689}"/>
                </c:ext>
              </c:extLst>
            </c:dLbl>
            <c:dLbl>
              <c:idx val="9"/>
              <c:layout>
                <c:manualLayout>
                  <c:x val="2.0063532931074348E-2"/>
                  <c:y val="2.652842046720971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1155-4D22-B77E-E371BF2476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'Antes - Otimizada - Regressão 1'!$A$3:$A$12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'Antes - Otimizada - Regressão 1'!$H$3:$H$12</c:f>
              <c:numCache>
                <c:formatCode>0.000%</c:formatCode>
                <c:ptCount val="10"/>
                <c:pt idx="0">
                  <c:v>0.15870000000000006</c:v>
                </c:pt>
                <c:pt idx="1">
                  <c:v>6.9859999999999922E-2</c:v>
                </c:pt>
                <c:pt idx="2">
                  <c:v>3.5539999999999905E-2</c:v>
                </c:pt>
                <c:pt idx="3">
                  <c:v>1.9979999999999998E-2</c:v>
                </c:pt>
                <c:pt idx="4">
                  <c:v>9.6700000000000674E-3</c:v>
                </c:pt>
                <c:pt idx="5">
                  <c:v>7.8899999999999526E-3</c:v>
                </c:pt>
                <c:pt idx="6">
                  <c:v>4.8699999999999299E-3</c:v>
                </c:pt>
                <c:pt idx="7">
                  <c:v>2.2699999999999942E-3</c:v>
                </c:pt>
                <c:pt idx="8">
                  <c:v>5.6999999999995943E-4</c:v>
                </c:pt>
                <c:pt idx="9">
                  <c:v>-6.6999999999994841E-4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155-4D22-B77E-E371BF247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538495"/>
        <c:axId val="1122533919"/>
      </c:scatterChart>
      <c:valAx>
        <c:axId val="1122538495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>
                    <a:solidFill>
                      <a:schemeClr val="tx1"/>
                    </a:solidFill>
                  </a:rPr>
                  <a:t>Nível</a:t>
                </a:r>
                <a:r>
                  <a:rPr lang="pt-BR" sz="2000" b="1" baseline="0">
                    <a:solidFill>
                      <a:schemeClr val="tx1"/>
                    </a:solidFill>
                  </a:rPr>
                  <a:t> de Dimerização</a:t>
                </a:r>
                <a:endParaRPr lang="pt-BR" sz="20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2533919"/>
        <c:crosses val="autoZero"/>
        <c:crossBetween val="midCat"/>
      </c:valAx>
      <c:valAx>
        <c:axId val="1122533919"/>
        <c:scaling>
          <c:orientation val="minMax"/>
          <c:max val="3.5000000000000003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>
                    <a:solidFill>
                      <a:schemeClr val="tx1"/>
                    </a:solidFill>
                  </a:rPr>
                  <a:t>Erro Absoluto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2538495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600" b="1">
                <a:solidFill>
                  <a:schemeClr val="tx1"/>
                </a:solidFill>
              </a:rPr>
              <a:t>Erros Absolutos: Estimadas e Experimentais </a:t>
            </a:r>
            <a:r>
              <a:rPr lang="pt-BR" sz="2600" b="1" baseline="0">
                <a:solidFill>
                  <a:schemeClr val="tx1"/>
                </a:solidFill>
              </a:rPr>
              <a:t> - Região CCM e DCM</a:t>
            </a:r>
            <a:endParaRPr lang="pt-BR" sz="2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1356417384089142"/>
          <c:y val="1.73724200930231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MasterGaN1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3.7316497488508397E-2"/>
                  <c:y val="-0.29813412000758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'06.10'!$D$2:$D$11</c:f>
              <c:numCache>
                <c:formatCode>0.000%</c:formatCode>
                <c:ptCount val="10"/>
                <c:pt idx="0">
                  <c:v>0.22124999999999995</c:v>
                </c:pt>
                <c:pt idx="1">
                  <c:v>0.10774000000000006</c:v>
                </c:pt>
                <c:pt idx="2">
                  <c:v>5.4370000000000029E-2</c:v>
                </c:pt>
                <c:pt idx="3">
                  <c:v>3.7989999999999968E-2</c:v>
                </c:pt>
                <c:pt idx="4">
                  <c:v>2.6029999999999998E-2</c:v>
                </c:pt>
                <c:pt idx="5">
                  <c:v>1.863999999999999E-2</c:v>
                </c:pt>
                <c:pt idx="6">
                  <c:v>1.3449999999999962E-2</c:v>
                </c:pt>
                <c:pt idx="7">
                  <c:v>9.0500000000000025E-3</c:v>
                </c:pt>
                <c:pt idx="8">
                  <c:v>3.7300000000000111E-3</c:v>
                </c:pt>
                <c:pt idx="9">
                  <c:v>-3.4000000000000696E-4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F-41AF-894D-5756B4FE6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02320"/>
        <c:axId val="646906608"/>
      </c:scatterChart>
      <c:valAx>
        <c:axId val="645602320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906608"/>
        <c:crosses val="autoZero"/>
        <c:crossBetween val="midCat"/>
      </c:valAx>
      <c:valAx>
        <c:axId val="646906608"/>
        <c:scaling>
          <c:orientation val="minMax"/>
          <c:max val="0.25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602320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600" b="1">
                <a:solidFill>
                  <a:schemeClr val="tx1"/>
                </a:solidFill>
              </a:rPr>
              <a:t>Erros Absolutos: Estimadas e Experimentais </a:t>
            </a:r>
            <a:r>
              <a:rPr lang="pt-BR" sz="2600" b="1" baseline="0">
                <a:solidFill>
                  <a:schemeClr val="tx1"/>
                </a:solidFill>
              </a:rPr>
              <a:t> - Região CCM e DCM</a:t>
            </a:r>
            <a:endParaRPr lang="pt-BR" sz="2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1356417384089142"/>
          <c:y val="1.73724200930231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GaN Systems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7.4637051320633183E-2"/>
                  <c:y val="-0.25122858575642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'06.10'!$H$2:$H$11</c:f>
              <c:numCache>
                <c:formatCode>0.000%</c:formatCode>
                <c:ptCount val="10"/>
                <c:pt idx="0">
                  <c:v>0.21109</c:v>
                </c:pt>
                <c:pt idx="1">
                  <c:v>9.4979999999999953E-2</c:v>
                </c:pt>
                <c:pt idx="2">
                  <c:v>5.1839999999999997E-2</c:v>
                </c:pt>
                <c:pt idx="3">
                  <c:v>3.1420000000000003E-2</c:v>
                </c:pt>
                <c:pt idx="4">
                  <c:v>1.9680000000000031E-2</c:v>
                </c:pt>
                <c:pt idx="5">
                  <c:v>1.5750000000000042E-2</c:v>
                </c:pt>
                <c:pt idx="6">
                  <c:v>1.0579999999999923E-2</c:v>
                </c:pt>
                <c:pt idx="7">
                  <c:v>6.9900000000000517E-3</c:v>
                </c:pt>
                <c:pt idx="8">
                  <c:v>3.7699999999999401E-3</c:v>
                </c:pt>
                <c:pt idx="9">
                  <c:v>1.2199999999999989E-3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BE-4989-BAA4-174F35599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02320"/>
        <c:axId val="646906608"/>
      </c:scatterChart>
      <c:valAx>
        <c:axId val="645602320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906608"/>
        <c:crosses val="autoZero"/>
        <c:crossBetween val="midCat"/>
      </c:valAx>
      <c:valAx>
        <c:axId val="646906608"/>
        <c:scaling>
          <c:orientation val="minMax"/>
          <c:max val="0.25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602320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776143945862189E-3"/>
                  <c:y val="-3.20425394938840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'Regressão Perdas'!$B$47:$B$54</c:f>
              <c:numCache>
                <c:formatCode>General</c:formatCode>
                <c:ptCount val="8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  <c:pt idx="3">
                  <c:v>1.25</c:v>
                </c:pt>
                <c:pt idx="4">
                  <c:v>1.45</c:v>
                </c:pt>
                <c:pt idx="5">
                  <c:v>1.5</c:v>
                </c:pt>
                <c:pt idx="6">
                  <c:v>1.65</c:v>
                </c:pt>
                <c:pt idx="7">
                  <c:v>1.9</c:v>
                </c:pt>
              </c:numCache>
            </c:numRef>
          </c:xVal>
          <c:yVal>
            <c:numRef>
              <c:f>'Regressão Perdas'!$C$47:$C$54</c:f>
              <c:numCache>
                <c:formatCode>General</c:formatCode>
                <c:ptCount val="8"/>
                <c:pt idx="0">
                  <c:v>-25</c:v>
                </c:pt>
                <c:pt idx="1">
                  <c:v>-10</c:v>
                </c:pt>
                <c:pt idx="2">
                  <c:v>25</c:v>
                </c:pt>
                <c:pt idx="3">
                  <c:v>50</c:v>
                </c:pt>
                <c:pt idx="4">
                  <c:v>70</c:v>
                </c:pt>
                <c:pt idx="5">
                  <c:v>75</c:v>
                </c:pt>
                <c:pt idx="6">
                  <c:v>90</c:v>
                </c:pt>
                <c:pt idx="7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F7-4E61-8258-FF05A791F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215823"/>
        <c:axId val="1359220815"/>
      </c:scatterChart>
      <c:valAx>
        <c:axId val="135921582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9220815"/>
        <c:crosses val="autoZero"/>
        <c:crossBetween val="midCat"/>
      </c:valAx>
      <c:valAx>
        <c:axId val="13592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921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600" b="1">
                <a:solidFill>
                  <a:schemeClr val="tx1"/>
                </a:solidFill>
              </a:rPr>
              <a:t>Erros Absolutos: Estimadas e Experimentais </a:t>
            </a:r>
            <a:r>
              <a:rPr lang="pt-BR" sz="2600" b="1" baseline="0">
                <a:solidFill>
                  <a:schemeClr val="tx1"/>
                </a:solidFill>
              </a:rPr>
              <a:t> - Região CCM</a:t>
            </a:r>
            <a:endParaRPr lang="pt-BR" sz="2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7938357420019083"/>
          <c:y val="3.5933806146572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MasterGaN1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1.5099139567904143E-2"/>
                  <c:y val="-1.9304927309618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8C-447F-9A45-0F223B665B82}"/>
                </c:ext>
              </c:extLst>
            </c:dLbl>
            <c:dLbl>
              <c:idx val="3"/>
              <c:layout>
                <c:manualLayout>
                  <c:x val="-7.4167167253872922E-3"/>
                  <c:y val="-4.95649745909420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8C-447F-9A45-0F223B665B82}"/>
                </c:ext>
              </c:extLst>
            </c:dLbl>
            <c:dLbl>
              <c:idx val="4"/>
              <c:layout>
                <c:manualLayout>
                  <c:x val="-2.5453804061463876E-2"/>
                  <c:y val="-5.902123936635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8C-447F-9A45-0F223B665B82}"/>
                </c:ext>
              </c:extLst>
            </c:dLbl>
            <c:dLbl>
              <c:idx val="5"/>
              <c:layout>
                <c:manualLayout>
                  <c:x val="-2.5873843893716941E-2"/>
                  <c:y val="-4.9564974590942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8C-447F-9A45-0F223B665B82}"/>
                </c:ext>
              </c:extLst>
            </c:dLbl>
            <c:dLbl>
              <c:idx val="6"/>
              <c:layout>
                <c:manualLayout>
                  <c:x val="-2.3468132790437329E-2"/>
                  <c:y val="-5.33474805011076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A8C-447F-9A45-0F223B665B82}"/>
                </c:ext>
              </c:extLst>
            </c:dLbl>
            <c:dLbl>
              <c:idx val="9"/>
              <c:layout>
                <c:manualLayout>
                  <c:x val="-6.9498494485946156E-4"/>
                  <c:y val="7.1726140615401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8C-447F-9A45-0F223B665B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'06.10'!$D$2:$D$11</c:f>
              <c:numCache>
                <c:formatCode>0.000%</c:formatCode>
                <c:ptCount val="10"/>
                <c:pt idx="0">
                  <c:v>0.22124999999999995</c:v>
                </c:pt>
                <c:pt idx="1">
                  <c:v>0.10774000000000006</c:v>
                </c:pt>
                <c:pt idx="2">
                  <c:v>5.4370000000000029E-2</c:v>
                </c:pt>
                <c:pt idx="3">
                  <c:v>3.7989999999999968E-2</c:v>
                </c:pt>
                <c:pt idx="4">
                  <c:v>2.6029999999999998E-2</c:v>
                </c:pt>
                <c:pt idx="5">
                  <c:v>1.863999999999999E-2</c:v>
                </c:pt>
                <c:pt idx="6">
                  <c:v>1.3449999999999962E-2</c:v>
                </c:pt>
                <c:pt idx="7">
                  <c:v>9.0500000000000025E-3</c:v>
                </c:pt>
                <c:pt idx="8">
                  <c:v>3.7300000000000111E-3</c:v>
                </c:pt>
                <c:pt idx="9">
                  <c:v>-3.4000000000000696E-4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8C-447F-9A45-0F223B665B82}"/>
            </c:ext>
          </c:extLst>
        </c:ser>
        <c:ser>
          <c:idx val="1"/>
          <c:order val="1"/>
          <c:tx>
            <c:v>GaN Systems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7.514436768252775E-3"/>
                  <c:y val="0.19713482623182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8C-447F-9A45-0F223B665B82}"/>
                </c:ext>
              </c:extLst>
            </c:dLbl>
            <c:dLbl>
              <c:idx val="3"/>
              <c:layout>
                <c:manualLayout>
                  <c:x val="-6.3607070365623061E-2"/>
                  <c:y val="7.2312131196366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8C-447F-9A45-0F223B665B82}"/>
                </c:ext>
              </c:extLst>
            </c:dLbl>
            <c:dLbl>
              <c:idx val="4"/>
              <c:layout>
                <c:manualLayout>
                  <c:x val="-5.0752190278381099E-2"/>
                  <c:y val="4.4997673163195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8C-447F-9A45-0F223B665B82}"/>
                </c:ext>
              </c:extLst>
            </c:dLbl>
            <c:dLbl>
              <c:idx val="5"/>
              <c:layout>
                <c:manualLayout>
                  <c:x val="-5.5666468625118801E-2"/>
                  <c:y val="4.4997673163195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8C-447F-9A45-0F223B665B82}"/>
                </c:ext>
              </c:extLst>
            </c:dLbl>
            <c:dLbl>
              <c:idx val="6"/>
              <c:layout>
                <c:manualLayout>
                  <c:x val="-5.6649324294466348E-2"/>
                  <c:y val="4.8780179073360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8C-447F-9A45-0F223B665B82}"/>
                </c:ext>
              </c:extLst>
            </c:dLbl>
            <c:dLbl>
              <c:idx val="7"/>
              <c:layout>
                <c:manualLayout>
                  <c:x val="-4.5837911931643396E-2"/>
                  <c:y val="5.63451908936914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8C-447F-9A45-0F223B665B82}"/>
                </c:ext>
              </c:extLst>
            </c:dLbl>
            <c:dLbl>
              <c:idx val="8"/>
              <c:layout>
                <c:manualLayout>
                  <c:x val="-6.1195886939942983E-2"/>
                  <c:y val="4.499767316319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8C-447F-9A45-0F223B665B82}"/>
                </c:ext>
              </c:extLst>
            </c:dLbl>
            <c:dLbl>
              <c:idx val="9"/>
              <c:layout>
                <c:manualLayout>
                  <c:x val="-3.9353502958650192E-2"/>
                  <c:y val="-4.5782468680776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8C-447F-9A45-0F223B665B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'06.10'!$H$2:$H$11</c:f>
              <c:numCache>
                <c:formatCode>0.000%</c:formatCode>
                <c:ptCount val="10"/>
                <c:pt idx="0">
                  <c:v>0.21109</c:v>
                </c:pt>
                <c:pt idx="1">
                  <c:v>9.4979999999999953E-2</c:v>
                </c:pt>
                <c:pt idx="2">
                  <c:v>5.1839999999999997E-2</c:v>
                </c:pt>
                <c:pt idx="3">
                  <c:v>3.1420000000000003E-2</c:v>
                </c:pt>
                <c:pt idx="4">
                  <c:v>1.9680000000000031E-2</c:v>
                </c:pt>
                <c:pt idx="5">
                  <c:v>1.5750000000000042E-2</c:v>
                </c:pt>
                <c:pt idx="6">
                  <c:v>1.0579999999999923E-2</c:v>
                </c:pt>
                <c:pt idx="7">
                  <c:v>6.9900000000000517E-3</c:v>
                </c:pt>
                <c:pt idx="8">
                  <c:v>3.7699999999999401E-3</c:v>
                </c:pt>
                <c:pt idx="9">
                  <c:v>1.2199999999999989E-3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8C-447F-9A45-0F223B665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02320"/>
        <c:axId val="646906608"/>
      </c:scatterChart>
      <c:valAx>
        <c:axId val="645602320"/>
        <c:scaling>
          <c:orientation val="minMax"/>
          <c:max val="1.0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906608"/>
        <c:crosses val="autoZero"/>
        <c:crossBetween val="midCat"/>
      </c:valAx>
      <c:valAx>
        <c:axId val="646906608"/>
        <c:scaling>
          <c:orientation val="minMax"/>
          <c:max val="6.0000000000000012E-2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60232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solidFill>
                  <a:schemeClr val="tx1"/>
                </a:solidFill>
              </a:rPr>
              <a:t>Eficiências</a:t>
            </a:r>
            <a:r>
              <a:rPr lang="pt-BR" sz="2000" b="1" baseline="0">
                <a:solidFill>
                  <a:schemeClr val="tx1"/>
                </a:solidFill>
              </a:rPr>
              <a:t> </a:t>
            </a:r>
            <a:r>
              <a:rPr lang="pt-BR" sz="2000" b="1">
                <a:solidFill>
                  <a:schemeClr val="tx1"/>
                </a:solidFill>
              </a:rPr>
              <a:t>Estimadas Vs Eficiências Experimentais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Experimentais MasterGaN1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8.8867451875190587E-2"/>
                  <c:y val="0.184635288756108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'06.10'!$B$2:$B$11</c:f>
              <c:numCache>
                <c:formatCode>0.00%</c:formatCode>
                <c:ptCount val="10"/>
                <c:pt idx="0">
                  <c:v>0.94684999999999997</c:v>
                </c:pt>
                <c:pt idx="1">
                  <c:v>0.96887000000000001</c:v>
                </c:pt>
                <c:pt idx="2">
                  <c:v>0.96174000000000004</c:v>
                </c:pt>
                <c:pt idx="3">
                  <c:v>0.96284999999999998</c:v>
                </c:pt>
                <c:pt idx="4">
                  <c:v>0.96658999999999995</c:v>
                </c:pt>
                <c:pt idx="5">
                  <c:v>0.96843999999999997</c:v>
                </c:pt>
                <c:pt idx="6">
                  <c:v>0.96904999999999997</c:v>
                </c:pt>
                <c:pt idx="7">
                  <c:v>0.96926999999999996</c:v>
                </c:pt>
                <c:pt idx="8">
                  <c:v>0.96765999999999996</c:v>
                </c:pt>
                <c:pt idx="9">
                  <c:v>0.96643000000000001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10-4A91-B9B9-2E6E00277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503"/>
        <c:axId val="7439919"/>
      </c:scatterChart>
      <c:valAx>
        <c:axId val="7439503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>
                    <a:solidFill>
                      <a:schemeClr val="tx1"/>
                    </a:solidFill>
                  </a:rPr>
                  <a:t>Nível de dimerização (%)</a:t>
                </a:r>
              </a:p>
              <a:p>
                <a:pPr>
                  <a:defRPr sz="2000" b="1">
                    <a:solidFill>
                      <a:schemeClr val="tx1"/>
                    </a:solidFill>
                  </a:defRPr>
                </a:pPr>
                <a:endParaRPr lang="pt-BR" sz="20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818844187977263"/>
              <c:y val="0.8135031352592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9919"/>
        <c:crosses val="autoZero"/>
        <c:crossBetween val="midCat"/>
      </c:valAx>
      <c:valAx>
        <c:axId val="7439919"/>
        <c:scaling>
          <c:orientation val="minMax"/>
          <c:max val="0.97499999999999998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Eficiência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439503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Eficiências Estimadas Vs Eficiências Experimentais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Experimentais GaN Systems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2.724896880864713E-2"/>
                  <c:y val="0.26484627524453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'06.10'!$F$2:$F$11</c:f>
              <c:numCache>
                <c:formatCode>0.000%</c:formatCode>
                <c:ptCount val="10"/>
                <c:pt idx="0">
                  <c:v>0.94396000000000002</c:v>
                </c:pt>
                <c:pt idx="1">
                  <c:v>0.96175999999999995</c:v>
                </c:pt>
                <c:pt idx="2">
                  <c:v>0.96087999999999996</c:v>
                </c:pt>
                <c:pt idx="3">
                  <c:v>0.96296999999999999</c:v>
                </c:pt>
                <c:pt idx="4">
                  <c:v>0.96462000000000003</c:v>
                </c:pt>
                <c:pt idx="5">
                  <c:v>0.96879999999999999</c:v>
                </c:pt>
                <c:pt idx="6">
                  <c:v>0.96941999999999995</c:v>
                </c:pt>
                <c:pt idx="7">
                  <c:v>0.97009000000000001</c:v>
                </c:pt>
                <c:pt idx="8">
                  <c:v>0.97011999999999998</c:v>
                </c:pt>
                <c:pt idx="9">
                  <c:v>0.97006000000000003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8A-407E-8FBD-B3BE55B7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503"/>
        <c:axId val="7439919"/>
      </c:scatterChart>
      <c:valAx>
        <c:axId val="7439503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de dimerização (%)</a:t>
                </a:r>
              </a:p>
              <a:p>
                <a:pPr>
                  <a:defRPr/>
                </a:pPr>
                <a:endParaRPr lang="pt-BR"/>
              </a:p>
            </c:rich>
          </c:tx>
          <c:layout>
            <c:manualLayout>
              <c:xMode val="edge"/>
              <c:yMode val="edge"/>
              <c:x val="0.43818844187977263"/>
              <c:y val="0.8135031352592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9919"/>
        <c:crosses val="autoZero"/>
        <c:crossBetween val="midCat"/>
      </c:valAx>
      <c:valAx>
        <c:axId val="7439919"/>
        <c:scaling>
          <c:orientation val="minMax"/>
          <c:max val="0.97499999999999998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Eficiência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9503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600" b="1">
                <a:solidFill>
                  <a:schemeClr val="tx1"/>
                </a:solidFill>
              </a:rPr>
              <a:t>Erros Absolutos: Estimadas e Experimentais </a:t>
            </a:r>
            <a:r>
              <a:rPr lang="pt-BR" sz="2600" b="1" baseline="0">
                <a:solidFill>
                  <a:schemeClr val="tx1"/>
                </a:solidFill>
              </a:rPr>
              <a:t> - Região CCM e DCM</a:t>
            </a:r>
            <a:endParaRPr lang="pt-BR" sz="2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1356417384089142"/>
          <c:y val="1.73724200930231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MasterGaN1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'06.10'!$D$2:$D$11</c:f>
              <c:numCache>
                <c:formatCode>0.000%</c:formatCode>
                <c:ptCount val="10"/>
                <c:pt idx="0">
                  <c:v>0.22124999999999995</c:v>
                </c:pt>
                <c:pt idx="1">
                  <c:v>0.10774000000000006</c:v>
                </c:pt>
                <c:pt idx="2">
                  <c:v>5.4370000000000029E-2</c:v>
                </c:pt>
                <c:pt idx="3">
                  <c:v>3.7989999999999968E-2</c:v>
                </c:pt>
                <c:pt idx="4">
                  <c:v>2.6029999999999998E-2</c:v>
                </c:pt>
                <c:pt idx="5">
                  <c:v>1.863999999999999E-2</c:v>
                </c:pt>
                <c:pt idx="6">
                  <c:v>1.3449999999999962E-2</c:v>
                </c:pt>
                <c:pt idx="7">
                  <c:v>9.0500000000000025E-3</c:v>
                </c:pt>
                <c:pt idx="8">
                  <c:v>3.7300000000000111E-3</c:v>
                </c:pt>
                <c:pt idx="9">
                  <c:v>-3.4000000000000696E-4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B-402D-9C9D-5BC5A7EE46CB}"/>
            </c:ext>
          </c:extLst>
        </c:ser>
        <c:ser>
          <c:idx val="1"/>
          <c:order val="1"/>
          <c:tx>
            <c:v>GaN Systems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'06.10'!$H$2:$H$11</c:f>
              <c:numCache>
                <c:formatCode>0.000%</c:formatCode>
                <c:ptCount val="10"/>
                <c:pt idx="0">
                  <c:v>0.21109</c:v>
                </c:pt>
                <c:pt idx="1">
                  <c:v>9.4979999999999953E-2</c:v>
                </c:pt>
                <c:pt idx="2">
                  <c:v>5.1839999999999997E-2</c:v>
                </c:pt>
                <c:pt idx="3">
                  <c:v>3.1420000000000003E-2</c:v>
                </c:pt>
                <c:pt idx="4">
                  <c:v>1.9680000000000031E-2</c:v>
                </c:pt>
                <c:pt idx="5">
                  <c:v>1.5750000000000042E-2</c:v>
                </c:pt>
                <c:pt idx="6">
                  <c:v>1.0579999999999923E-2</c:v>
                </c:pt>
                <c:pt idx="7">
                  <c:v>6.9900000000000517E-3</c:v>
                </c:pt>
                <c:pt idx="8">
                  <c:v>3.7699999999999401E-3</c:v>
                </c:pt>
                <c:pt idx="9">
                  <c:v>1.2199999999999989E-3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3B-402D-9C9D-5BC5A7EE4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02320"/>
        <c:axId val="646906608"/>
      </c:scatterChart>
      <c:valAx>
        <c:axId val="645602320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906608"/>
        <c:crosses val="autoZero"/>
        <c:crossBetween val="midCat"/>
      </c:valAx>
      <c:valAx>
        <c:axId val="646906608"/>
        <c:scaling>
          <c:orientation val="minMax"/>
          <c:max val="0.25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602320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solidFill>
                  <a:schemeClr val="tx1"/>
                </a:solidFill>
              </a:rPr>
              <a:t>Eficiências</a:t>
            </a:r>
            <a:r>
              <a:rPr lang="pt-BR" sz="2000" b="1" baseline="0">
                <a:solidFill>
                  <a:schemeClr val="tx1"/>
                </a:solidFill>
              </a:rPr>
              <a:t> </a:t>
            </a:r>
            <a:r>
              <a:rPr lang="pt-BR" sz="2000" b="1">
                <a:solidFill>
                  <a:schemeClr val="tx1"/>
                </a:solidFill>
              </a:rPr>
              <a:t>Estimadas Vs Eficiências Experimentais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Estimadas GaN Systems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2.2174136436867296E-2"/>
                  <c:y val="0.19200411845625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'06.10'!$G$2:$G$11</c:f>
              <c:numCache>
                <c:formatCode>0.000%</c:formatCode>
                <c:ptCount val="10"/>
                <c:pt idx="0">
                  <c:v>0.73287000000000002</c:v>
                </c:pt>
                <c:pt idx="1">
                  <c:v>0.86677999999999999</c:v>
                </c:pt>
                <c:pt idx="2">
                  <c:v>0.90903999999999996</c:v>
                </c:pt>
                <c:pt idx="3">
                  <c:v>0.93154999999999999</c:v>
                </c:pt>
                <c:pt idx="4">
                  <c:v>0.94494</c:v>
                </c:pt>
                <c:pt idx="5">
                  <c:v>0.95304999999999995</c:v>
                </c:pt>
                <c:pt idx="6">
                  <c:v>0.95884000000000003</c:v>
                </c:pt>
                <c:pt idx="7">
                  <c:v>0.96309999999999996</c:v>
                </c:pt>
                <c:pt idx="8">
                  <c:v>0.96635000000000004</c:v>
                </c:pt>
                <c:pt idx="9">
                  <c:v>0.96884000000000003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61-41DA-A1EC-7CD98ACE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503"/>
        <c:axId val="7439919"/>
      </c:scatterChart>
      <c:valAx>
        <c:axId val="7439503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>
                    <a:solidFill>
                      <a:schemeClr val="tx1"/>
                    </a:solidFill>
                  </a:rPr>
                  <a:t>Nível de dimerização (%)</a:t>
                </a:r>
              </a:p>
              <a:p>
                <a:pPr>
                  <a:defRPr sz="2000" b="1">
                    <a:solidFill>
                      <a:schemeClr val="tx1"/>
                    </a:solidFill>
                  </a:defRPr>
                </a:pPr>
                <a:endParaRPr lang="pt-BR" sz="20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818844187977263"/>
              <c:y val="0.8135031352592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9919"/>
        <c:crosses val="autoZero"/>
        <c:crossBetween val="midCat"/>
      </c:valAx>
      <c:valAx>
        <c:axId val="7439919"/>
        <c:scaling>
          <c:orientation val="minMax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Eficiência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439503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solidFill>
                  <a:schemeClr val="tx1"/>
                </a:solidFill>
              </a:rPr>
              <a:t>Eficiências</a:t>
            </a:r>
            <a:r>
              <a:rPr lang="pt-BR" sz="2000" b="1" baseline="0">
                <a:solidFill>
                  <a:schemeClr val="tx1"/>
                </a:solidFill>
              </a:rPr>
              <a:t> </a:t>
            </a:r>
            <a:r>
              <a:rPr lang="pt-BR" sz="2000" b="1">
                <a:solidFill>
                  <a:schemeClr val="tx1"/>
                </a:solidFill>
              </a:rPr>
              <a:t>Estimadas Vs Eficiências Experimentais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Estimadas MasterGaN1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4.1473288227786294E-2"/>
                  <c:y val="0.232899207534749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'06.10'!$C$2:$C$11</c:f>
              <c:numCache>
                <c:formatCode>0.000%</c:formatCode>
                <c:ptCount val="10"/>
                <c:pt idx="0">
                  <c:v>0.72560000000000002</c:v>
                </c:pt>
                <c:pt idx="1">
                  <c:v>0.86112999999999995</c:v>
                </c:pt>
                <c:pt idx="2">
                  <c:v>0.90737000000000001</c:v>
                </c:pt>
                <c:pt idx="3">
                  <c:v>0.92486000000000002</c:v>
                </c:pt>
                <c:pt idx="4">
                  <c:v>0.94055999999999995</c:v>
                </c:pt>
                <c:pt idx="5">
                  <c:v>0.94979999999999998</c:v>
                </c:pt>
                <c:pt idx="6">
                  <c:v>0.9556</c:v>
                </c:pt>
                <c:pt idx="7">
                  <c:v>0.96021999999999996</c:v>
                </c:pt>
                <c:pt idx="8">
                  <c:v>0.96392999999999995</c:v>
                </c:pt>
                <c:pt idx="9">
                  <c:v>0.96677000000000002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39-48AE-90CF-C0E5016D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503"/>
        <c:axId val="7439919"/>
      </c:scatterChart>
      <c:valAx>
        <c:axId val="7439503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>
                    <a:solidFill>
                      <a:schemeClr val="tx1"/>
                    </a:solidFill>
                  </a:rPr>
                  <a:t>Nível de dimerização (%)</a:t>
                </a:r>
              </a:p>
              <a:p>
                <a:pPr>
                  <a:defRPr sz="2000" b="1">
                    <a:solidFill>
                      <a:schemeClr val="tx1"/>
                    </a:solidFill>
                  </a:defRPr>
                </a:pPr>
                <a:endParaRPr lang="pt-BR" sz="20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818844187977263"/>
              <c:y val="0.8135031352592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9919"/>
        <c:crosses val="autoZero"/>
        <c:crossBetween val="midCat"/>
      </c:valAx>
      <c:valAx>
        <c:axId val="7439919"/>
        <c:scaling>
          <c:orientation val="minMax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Eficiência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439503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600" b="1">
                <a:solidFill>
                  <a:schemeClr val="tx1"/>
                </a:solidFill>
              </a:rPr>
              <a:t>Erros Absolutos: Estimadas e Experimentais </a:t>
            </a:r>
            <a:r>
              <a:rPr lang="pt-BR" sz="2600" b="1" baseline="0">
                <a:solidFill>
                  <a:schemeClr val="tx1"/>
                </a:solidFill>
              </a:rPr>
              <a:t> - Região CCM</a:t>
            </a:r>
            <a:endParaRPr lang="pt-BR" sz="2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7938357420019083"/>
          <c:y val="3.5933806146572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MasterGaN1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9.3396991963965847E-3"/>
                  <c:y val="-1.74136743545354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27E-438D-859F-9EE3C8F6775D}"/>
                </c:ext>
              </c:extLst>
            </c:dLbl>
            <c:dLbl>
              <c:idx val="3"/>
              <c:layout>
                <c:manualLayout>
                  <c:x val="8.3421366266408434E-3"/>
                  <c:y val="-4.19999627706111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7E-438D-859F-9EE3C8F6775D}"/>
                </c:ext>
              </c:extLst>
            </c:dLbl>
            <c:dLbl>
              <c:idx val="4"/>
              <c:layout>
                <c:manualLayout>
                  <c:x val="-1.0611552198718234E-2"/>
                  <c:y val="-5.523873345619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27E-438D-859F-9EE3C8F6775D}"/>
                </c:ext>
              </c:extLst>
            </c:dLbl>
            <c:dLbl>
              <c:idx val="5"/>
              <c:layout>
                <c:manualLayout>
                  <c:x val="-2.3873950193036213E-2"/>
                  <c:y val="-4.76737216358594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7E-438D-859F-9EE3C8F6775D}"/>
                </c:ext>
              </c:extLst>
            </c:dLbl>
            <c:dLbl>
              <c:idx val="6"/>
              <c:layout>
                <c:manualLayout>
                  <c:x val="-2.657255331481009E-2"/>
                  <c:y val="-4.010870981552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27E-438D-859F-9EE3C8F6775D}"/>
                </c:ext>
              </c:extLst>
            </c:dLbl>
            <c:dLbl>
              <c:idx val="7"/>
              <c:layout>
                <c:manualLayout>
                  <c:x val="-3.1560366163588795E-2"/>
                  <c:y val="-5.71299864112730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27E-438D-859F-9EE3C8F6775D}"/>
                </c:ext>
              </c:extLst>
            </c:dLbl>
            <c:dLbl>
              <c:idx val="8"/>
              <c:layout>
                <c:manualLayout>
                  <c:x val="-6.1487243256261023E-2"/>
                  <c:y val="4.4997673163195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27E-438D-859F-9EE3C8F6775D}"/>
                </c:ext>
              </c:extLst>
            </c:dLbl>
            <c:dLbl>
              <c:idx val="9"/>
              <c:layout>
                <c:manualLayout>
                  <c:x val="-6.9908913200765034E-3"/>
                  <c:y val="-2.283650713873531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27E-438D-859F-9EE3C8F677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'06.10'!$D$2:$D$11</c:f>
              <c:numCache>
                <c:formatCode>0.000%</c:formatCode>
                <c:ptCount val="10"/>
                <c:pt idx="0">
                  <c:v>0.22124999999999995</c:v>
                </c:pt>
                <c:pt idx="1">
                  <c:v>0.10774000000000006</c:v>
                </c:pt>
                <c:pt idx="2">
                  <c:v>5.4370000000000029E-2</c:v>
                </c:pt>
                <c:pt idx="3">
                  <c:v>3.7989999999999968E-2</c:v>
                </c:pt>
                <c:pt idx="4">
                  <c:v>2.6029999999999998E-2</c:v>
                </c:pt>
                <c:pt idx="5">
                  <c:v>1.863999999999999E-2</c:v>
                </c:pt>
                <c:pt idx="6">
                  <c:v>1.3449999999999962E-2</c:v>
                </c:pt>
                <c:pt idx="7">
                  <c:v>9.0500000000000025E-3</c:v>
                </c:pt>
                <c:pt idx="8">
                  <c:v>3.7300000000000111E-3</c:v>
                </c:pt>
                <c:pt idx="9">
                  <c:v>-3.4000000000000696E-4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E-438D-859F-9EE3C8F6775D}"/>
            </c:ext>
          </c:extLst>
        </c:ser>
        <c:ser>
          <c:idx val="1"/>
          <c:order val="1"/>
          <c:tx>
            <c:v>GaN Systems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1211062545488975E-2"/>
                  <c:y val="8.9333407792111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27E-438D-859F-9EE3C8F6775D}"/>
                </c:ext>
              </c:extLst>
            </c:dLbl>
            <c:dLbl>
              <c:idx val="3"/>
              <c:layout>
                <c:manualLayout>
                  <c:x val="-6.8470181244551204E-2"/>
                  <c:y val="2.6085143612367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27E-438D-859F-9EE3C8F6775D}"/>
                </c:ext>
              </c:extLst>
            </c:dLbl>
            <c:dLbl>
              <c:idx val="4"/>
              <c:layout>
                <c:manualLayout>
                  <c:x val="-6.3482368395772509E-2"/>
                  <c:y val="4.3106420208112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27E-438D-859F-9EE3C8F6775D}"/>
                </c:ext>
              </c:extLst>
            </c:dLbl>
            <c:dLbl>
              <c:idx val="5"/>
              <c:layout>
                <c:manualLayout>
                  <c:x val="-5.0082039702833182E-2"/>
                  <c:y val="3.826957800487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7E-438D-859F-9EE3C8F6775D}"/>
                </c:ext>
              </c:extLst>
            </c:dLbl>
            <c:dLbl>
              <c:idx val="6"/>
              <c:layout>
                <c:manualLayout>
                  <c:x val="-5.5069852551611884E-2"/>
                  <c:y val="5.52908546006217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7E-438D-859F-9EE3C8F6775D}"/>
                </c:ext>
              </c:extLst>
            </c:dLbl>
            <c:dLbl>
              <c:idx val="7"/>
              <c:layout>
                <c:manualLayout>
                  <c:x val="-4.5526242140169169E-2"/>
                  <c:y val="3.9323914297946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27E-438D-859F-9EE3C8F6775D}"/>
                </c:ext>
              </c:extLst>
            </c:dLbl>
            <c:dLbl>
              <c:idx val="8"/>
              <c:layout>
                <c:manualLayout>
                  <c:x val="-2.3579865605542868E-2"/>
                  <c:y val="-4.5782468680776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27E-438D-859F-9EE3C8F6775D}"/>
                </c:ext>
              </c:extLst>
            </c:dLbl>
            <c:dLbl>
              <c:idx val="9"/>
              <c:layout>
                <c:manualLayout>
                  <c:x val="-3.8543304151878982E-2"/>
                  <c:y val="-6.09124923214385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27E-438D-859F-9EE3C8F677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'06.10'!$H$2:$H$11</c:f>
              <c:numCache>
                <c:formatCode>0.000%</c:formatCode>
                <c:ptCount val="10"/>
                <c:pt idx="0">
                  <c:v>0.21109</c:v>
                </c:pt>
                <c:pt idx="1">
                  <c:v>9.4979999999999953E-2</c:v>
                </c:pt>
                <c:pt idx="2">
                  <c:v>5.1839999999999997E-2</c:v>
                </c:pt>
                <c:pt idx="3">
                  <c:v>3.1420000000000003E-2</c:v>
                </c:pt>
                <c:pt idx="4">
                  <c:v>1.9680000000000031E-2</c:v>
                </c:pt>
                <c:pt idx="5">
                  <c:v>1.5750000000000042E-2</c:v>
                </c:pt>
                <c:pt idx="6">
                  <c:v>1.0579999999999923E-2</c:v>
                </c:pt>
                <c:pt idx="7">
                  <c:v>6.9900000000000517E-3</c:v>
                </c:pt>
                <c:pt idx="8">
                  <c:v>3.7699999999999401E-3</c:v>
                </c:pt>
                <c:pt idx="9">
                  <c:v>1.2199999999999989E-3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7E-438D-859F-9EE3C8F67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02320"/>
        <c:axId val="646906608"/>
      </c:scatterChart>
      <c:valAx>
        <c:axId val="645602320"/>
        <c:scaling>
          <c:orientation val="minMax"/>
          <c:max val="1.0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906608"/>
        <c:crosses val="autoZero"/>
        <c:crossBetween val="midCat"/>
      </c:valAx>
      <c:valAx>
        <c:axId val="646906608"/>
        <c:scaling>
          <c:orientation val="minMax"/>
          <c:max val="6.0000000000000012E-2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60232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solidFill>
                  <a:schemeClr val="tx1"/>
                </a:solidFill>
              </a:rPr>
              <a:t>Eficiências</a:t>
            </a:r>
            <a:r>
              <a:rPr lang="pt-BR" sz="2000" b="1" baseline="0">
                <a:solidFill>
                  <a:schemeClr val="tx1"/>
                </a:solidFill>
              </a:rPr>
              <a:t> </a:t>
            </a:r>
            <a:r>
              <a:rPr lang="pt-BR" sz="2000" b="1">
                <a:solidFill>
                  <a:schemeClr val="tx1"/>
                </a:solidFill>
              </a:rPr>
              <a:t>Estimadas Vs Eficiências Experimentais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Experimentais MasterGaN1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'06.10'!$B$2:$B$11</c:f>
              <c:numCache>
                <c:formatCode>0.00%</c:formatCode>
                <c:ptCount val="10"/>
                <c:pt idx="0">
                  <c:v>0.94684999999999997</c:v>
                </c:pt>
                <c:pt idx="1">
                  <c:v>0.96887000000000001</c:v>
                </c:pt>
                <c:pt idx="2">
                  <c:v>0.96174000000000004</c:v>
                </c:pt>
                <c:pt idx="3">
                  <c:v>0.96284999999999998</c:v>
                </c:pt>
                <c:pt idx="4">
                  <c:v>0.96658999999999995</c:v>
                </c:pt>
                <c:pt idx="5">
                  <c:v>0.96843999999999997</c:v>
                </c:pt>
                <c:pt idx="6">
                  <c:v>0.96904999999999997</c:v>
                </c:pt>
                <c:pt idx="7">
                  <c:v>0.96926999999999996</c:v>
                </c:pt>
                <c:pt idx="8">
                  <c:v>0.96765999999999996</c:v>
                </c:pt>
                <c:pt idx="9">
                  <c:v>0.96643000000000001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8D-4B25-8CE6-E5F9C6520460}"/>
            </c:ext>
          </c:extLst>
        </c:ser>
        <c:ser>
          <c:idx val="1"/>
          <c:order val="1"/>
          <c:tx>
            <c:v>Estimadas MasterGaN1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'06.10'!$C$2:$C$11</c:f>
              <c:numCache>
                <c:formatCode>0.000%</c:formatCode>
                <c:ptCount val="10"/>
                <c:pt idx="0">
                  <c:v>0.72560000000000002</c:v>
                </c:pt>
                <c:pt idx="1">
                  <c:v>0.86112999999999995</c:v>
                </c:pt>
                <c:pt idx="2">
                  <c:v>0.90737000000000001</c:v>
                </c:pt>
                <c:pt idx="3">
                  <c:v>0.92486000000000002</c:v>
                </c:pt>
                <c:pt idx="4">
                  <c:v>0.94055999999999995</c:v>
                </c:pt>
                <c:pt idx="5">
                  <c:v>0.94979999999999998</c:v>
                </c:pt>
                <c:pt idx="6">
                  <c:v>0.9556</c:v>
                </c:pt>
                <c:pt idx="7">
                  <c:v>0.96021999999999996</c:v>
                </c:pt>
                <c:pt idx="8">
                  <c:v>0.96392999999999995</c:v>
                </c:pt>
                <c:pt idx="9">
                  <c:v>0.96677000000000002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8D-4B25-8CE6-E5F9C6520460}"/>
            </c:ext>
          </c:extLst>
        </c:ser>
        <c:ser>
          <c:idx val="2"/>
          <c:order val="2"/>
          <c:tx>
            <c:v>Experimentais GaN Systems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'06.10'!$F$2:$F$11</c:f>
              <c:numCache>
                <c:formatCode>0.000%</c:formatCode>
                <c:ptCount val="10"/>
                <c:pt idx="0">
                  <c:v>0.94396000000000002</c:v>
                </c:pt>
                <c:pt idx="1">
                  <c:v>0.96175999999999995</c:v>
                </c:pt>
                <c:pt idx="2">
                  <c:v>0.96087999999999996</c:v>
                </c:pt>
                <c:pt idx="3">
                  <c:v>0.96296999999999999</c:v>
                </c:pt>
                <c:pt idx="4">
                  <c:v>0.96462000000000003</c:v>
                </c:pt>
                <c:pt idx="5">
                  <c:v>0.96879999999999999</c:v>
                </c:pt>
                <c:pt idx="6">
                  <c:v>0.96941999999999995</c:v>
                </c:pt>
                <c:pt idx="7">
                  <c:v>0.97009000000000001</c:v>
                </c:pt>
                <c:pt idx="8">
                  <c:v>0.97011999999999998</c:v>
                </c:pt>
                <c:pt idx="9">
                  <c:v>0.97006000000000003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8D-4B25-8CE6-E5F9C6520460}"/>
            </c:ext>
          </c:extLst>
        </c:ser>
        <c:ser>
          <c:idx val="3"/>
          <c:order val="3"/>
          <c:tx>
            <c:v>Estimadas GaN Systems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'06.10'!$G$2:$G$11</c:f>
              <c:numCache>
                <c:formatCode>0.000%</c:formatCode>
                <c:ptCount val="10"/>
                <c:pt idx="0">
                  <c:v>0.73287000000000002</c:v>
                </c:pt>
                <c:pt idx="1">
                  <c:v>0.86677999999999999</c:v>
                </c:pt>
                <c:pt idx="2">
                  <c:v>0.90903999999999996</c:v>
                </c:pt>
                <c:pt idx="3">
                  <c:v>0.93154999999999999</c:v>
                </c:pt>
                <c:pt idx="4">
                  <c:v>0.94494</c:v>
                </c:pt>
                <c:pt idx="5">
                  <c:v>0.95304999999999995</c:v>
                </c:pt>
                <c:pt idx="6">
                  <c:v>0.95884000000000003</c:v>
                </c:pt>
                <c:pt idx="7">
                  <c:v>0.96309999999999996</c:v>
                </c:pt>
                <c:pt idx="8">
                  <c:v>0.96635000000000004</c:v>
                </c:pt>
                <c:pt idx="9">
                  <c:v>0.96884000000000003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8D-4B25-8CE6-E5F9C6520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503"/>
        <c:axId val="7439919"/>
      </c:scatterChart>
      <c:valAx>
        <c:axId val="7439503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>
                    <a:solidFill>
                      <a:schemeClr val="tx1"/>
                    </a:solidFill>
                  </a:rPr>
                  <a:t>Nível de dimerização (%)</a:t>
                </a:r>
              </a:p>
              <a:p>
                <a:pPr>
                  <a:defRPr sz="2000" b="1">
                    <a:solidFill>
                      <a:schemeClr val="tx1"/>
                    </a:solidFill>
                  </a:defRPr>
                </a:pPr>
                <a:endParaRPr lang="pt-BR" sz="20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818844187977263"/>
              <c:y val="0.8135031352592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9919"/>
        <c:crosses val="autoZero"/>
        <c:crossBetween val="midCat"/>
      </c:valAx>
      <c:valAx>
        <c:axId val="7439919"/>
        <c:scaling>
          <c:orientation val="minMax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Eficiência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439503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600" b="1">
                <a:solidFill>
                  <a:schemeClr val="tx1"/>
                </a:solidFill>
              </a:rPr>
              <a:t>Erros Absolutos: Estimadas e Experimentais </a:t>
            </a:r>
            <a:r>
              <a:rPr lang="pt-BR" sz="2600" b="1" baseline="0">
                <a:solidFill>
                  <a:schemeClr val="tx1"/>
                </a:solidFill>
              </a:rPr>
              <a:t> - Região CCM e DCM</a:t>
            </a:r>
            <a:endParaRPr lang="pt-BR" sz="2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1356417384089142"/>
          <c:y val="1.73724200930231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MasterGaN1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'06.10'!$D$2:$D$11</c:f>
              <c:numCache>
                <c:formatCode>0.000%</c:formatCode>
                <c:ptCount val="10"/>
                <c:pt idx="0">
                  <c:v>0.22124999999999995</c:v>
                </c:pt>
                <c:pt idx="1">
                  <c:v>0.10774000000000006</c:v>
                </c:pt>
                <c:pt idx="2">
                  <c:v>5.4370000000000029E-2</c:v>
                </c:pt>
                <c:pt idx="3">
                  <c:v>3.7989999999999968E-2</c:v>
                </c:pt>
                <c:pt idx="4">
                  <c:v>2.6029999999999998E-2</c:v>
                </c:pt>
                <c:pt idx="5">
                  <c:v>1.863999999999999E-2</c:v>
                </c:pt>
                <c:pt idx="6">
                  <c:v>1.3449999999999962E-2</c:v>
                </c:pt>
                <c:pt idx="7">
                  <c:v>9.0500000000000025E-3</c:v>
                </c:pt>
                <c:pt idx="8">
                  <c:v>3.7300000000000111E-3</c:v>
                </c:pt>
                <c:pt idx="9">
                  <c:v>-3.4000000000000696E-4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BF-430F-A9BD-A99F3A31A928}"/>
            </c:ext>
          </c:extLst>
        </c:ser>
        <c:ser>
          <c:idx val="1"/>
          <c:order val="1"/>
          <c:tx>
            <c:v>GaN Systems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'06.10'!$H$2:$H$11</c:f>
              <c:numCache>
                <c:formatCode>0.000%</c:formatCode>
                <c:ptCount val="10"/>
                <c:pt idx="0">
                  <c:v>0.21109</c:v>
                </c:pt>
                <c:pt idx="1">
                  <c:v>9.4979999999999953E-2</c:v>
                </c:pt>
                <c:pt idx="2">
                  <c:v>5.1839999999999997E-2</c:v>
                </c:pt>
                <c:pt idx="3">
                  <c:v>3.1420000000000003E-2</c:v>
                </c:pt>
                <c:pt idx="4">
                  <c:v>1.9680000000000031E-2</c:v>
                </c:pt>
                <c:pt idx="5">
                  <c:v>1.5750000000000042E-2</c:v>
                </c:pt>
                <c:pt idx="6">
                  <c:v>1.0579999999999923E-2</c:v>
                </c:pt>
                <c:pt idx="7">
                  <c:v>6.9900000000000517E-3</c:v>
                </c:pt>
                <c:pt idx="8">
                  <c:v>3.7699999999999401E-3</c:v>
                </c:pt>
                <c:pt idx="9">
                  <c:v>1.2199999999999989E-3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BF-430F-A9BD-A99F3A31A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02320"/>
        <c:axId val="646906608"/>
      </c:scatterChart>
      <c:valAx>
        <c:axId val="645602320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906608"/>
        <c:crosses val="autoZero"/>
        <c:crossBetween val="midCat"/>
      </c:valAx>
      <c:valAx>
        <c:axId val="646906608"/>
        <c:scaling>
          <c:orientation val="minMax"/>
          <c:max val="0.25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602320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600" b="1">
                <a:solidFill>
                  <a:schemeClr val="tx1"/>
                </a:solidFill>
              </a:rPr>
              <a:t>Erros Absolutos: Estimadas e Experimentais </a:t>
            </a:r>
            <a:r>
              <a:rPr lang="pt-BR" sz="2600" b="1" baseline="0">
                <a:solidFill>
                  <a:schemeClr val="tx1"/>
                </a:solidFill>
              </a:rPr>
              <a:t> - Região CCM</a:t>
            </a:r>
            <a:endParaRPr lang="pt-BR" sz="2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7938357420019083"/>
          <c:y val="3.5933806146572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MasterGaN1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9.3396991963965847E-3"/>
                  <c:y val="-1.74136743545354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A7-4E40-958F-C5B741AA5E35}"/>
                </c:ext>
              </c:extLst>
            </c:dLbl>
            <c:dLbl>
              <c:idx val="3"/>
              <c:layout>
                <c:manualLayout>
                  <c:x val="8.3421366266408434E-3"/>
                  <c:y val="-4.19999627706111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A7-4E40-958F-C5B741AA5E35}"/>
                </c:ext>
              </c:extLst>
            </c:dLbl>
            <c:dLbl>
              <c:idx val="4"/>
              <c:layout>
                <c:manualLayout>
                  <c:x val="-1.0611552198718234E-2"/>
                  <c:y val="-5.523873345619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A7-4E40-958F-C5B741AA5E35}"/>
                </c:ext>
              </c:extLst>
            </c:dLbl>
            <c:dLbl>
              <c:idx val="5"/>
              <c:layout>
                <c:manualLayout>
                  <c:x val="-2.3873950193036213E-2"/>
                  <c:y val="-4.76737216358594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A7-4E40-958F-C5B741AA5E35}"/>
                </c:ext>
              </c:extLst>
            </c:dLbl>
            <c:dLbl>
              <c:idx val="6"/>
              <c:layout>
                <c:manualLayout>
                  <c:x val="-2.657255331481009E-2"/>
                  <c:y val="-4.010870981552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A7-4E40-958F-C5B741AA5E35}"/>
                </c:ext>
              </c:extLst>
            </c:dLbl>
            <c:dLbl>
              <c:idx val="7"/>
              <c:layout>
                <c:manualLayout>
                  <c:x val="-3.1560366163588795E-2"/>
                  <c:y val="-5.71299864112730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A7-4E40-958F-C5B741AA5E35}"/>
                </c:ext>
              </c:extLst>
            </c:dLbl>
            <c:dLbl>
              <c:idx val="8"/>
              <c:layout>
                <c:manualLayout>
                  <c:x val="-6.1487243256261023E-2"/>
                  <c:y val="4.4997673163195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A7-4E40-958F-C5B741AA5E35}"/>
                </c:ext>
              </c:extLst>
            </c:dLbl>
            <c:dLbl>
              <c:idx val="9"/>
              <c:layout>
                <c:manualLayout>
                  <c:x val="-6.9908913200765034E-3"/>
                  <c:y val="-2.283650713873531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A7-4E40-958F-C5B741AA5E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'06.10'!$D$2:$D$11</c:f>
              <c:numCache>
                <c:formatCode>0.000%</c:formatCode>
                <c:ptCount val="10"/>
                <c:pt idx="0">
                  <c:v>0.22124999999999995</c:v>
                </c:pt>
                <c:pt idx="1">
                  <c:v>0.10774000000000006</c:v>
                </c:pt>
                <c:pt idx="2">
                  <c:v>5.4370000000000029E-2</c:v>
                </c:pt>
                <c:pt idx="3">
                  <c:v>3.7989999999999968E-2</c:v>
                </c:pt>
                <c:pt idx="4">
                  <c:v>2.6029999999999998E-2</c:v>
                </c:pt>
                <c:pt idx="5">
                  <c:v>1.863999999999999E-2</c:v>
                </c:pt>
                <c:pt idx="6">
                  <c:v>1.3449999999999962E-2</c:v>
                </c:pt>
                <c:pt idx="7">
                  <c:v>9.0500000000000025E-3</c:v>
                </c:pt>
                <c:pt idx="8">
                  <c:v>3.7300000000000111E-3</c:v>
                </c:pt>
                <c:pt idx="9">
                  <c:v>-3.4000000000000696E-4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A7-4E40-958F-C5B741AA5E35}"/>
            </c:ext>
          </c:extLst>
        </c:ser>
        <c:ser>
          <c:idx val="1"/>
          <c:order val="1"/>
          <c:tx>
            <c:v>GaN Systems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1211062545488975E-2"/>
                  <c:y val="8.9333407792111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A7-4E40-958F-C5B741AA5E35}"/>
                </c:ext>
              </c:extLst>
            </c:dLbl>
            <c:dLbl>
              <c:idx val="3"/>
              <c:layout>
                <c:manualLayout>
                  <c:x val="-6.8470181244551204E-2"/>
                  <c:y val="2.6085143612367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7A7-4E40-958F-C5B741AA5E35}"/>
                </c:ext>
              </c:extLst>
            </c:dLbl>
            <c:dLbl>
              <c:idx val="4"/>
              <c:layout>
                <c:manualLayout>
                  <c:x val="-6.3482368395772509E-2"/>
                  <c:y val="4.3106420208112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7A7-4E40-958F-C5B741AA5E35}"/>
                </c:ext>
              </c:extLst>
            </c:dLbl>
            <c:dLbl>
              <c:idx val="5"/>
              <c:layout>
                <c:manualLayout>
                  <c:x val="-5.0082039702833182E-2"/>
                  <c:y val="3.826957800487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7A7-4E40-958F-C5B741AA5E35}"/>
                </c:ext>
              </c:extLst>
            </c:dLbl>
            <c:dLbl>
              <c:idx val="6"/>
              <c:layout>
                <c:manualLayout>
                  <c:x val="-5.5069852551611884E-2"/>
                  <c:y val="5.52908546006217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7A7-4E40-958F-C5B741AA5E35}"/>
                </c:ext>
              </c:extLst>
            </c:dLbl>
            <c:dLbl>
              <c:idx val="7"/>
              <c:layout>
                <c:manualLayout>
                  <c:x val="-4.5526242140169169E-2"/>
                  <c:y val="3.9323914297946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7A7-4E40-958F-C5B741AA5E35}"/>
                </c:ext>
              </c:extLst>
            </c:dLbl>
            <c:dLbl>
              <c:idx val="8"/>
              <c:layout>
                <c:manualLayout>
                  <c:x val="-2.3579865605542868E-2"/>
                  <c:y val="-4.5782468680776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7A7-4E40-958F-C5B741AA5E35}"/>
                </c:ext>
              </c:extLst>
            </c:dLbl>
            <c:dLbl>
              <c:idx val="9"/>
              <c:layout>
                <c:manualLayout>
                  <c:x val="-3.8543304151878982E-2"/>
                  <c:y val="-6.09124923214385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7A7-4E40-958F-C5B741AA5E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'06.10'!$H$2:$H$11</c:f>
              <c:numCache>
                <c:formatCode>0.000%</c:formatCode>
                <c:ptCount val="10"/>
                <c:pt idx="0">
                  <c:v>0.21109</c:v>
                </c:pt>
                <c:pt idx="1">
                  <c:v>9.4979999999999953E-2</c:v>
                </c:pt>
                <c:pt idx="2">
                  <c:v>5.1839999999999997E-2</c:v>
                </c:pt>
                <c:pt idx="3">
                  <c:v>3.1420000000000003E-2</c:v>
                </c:pt>
                <c:pt idx="4">
                  <c:v>1.9680000000000031E-2</c:v>
                </c:pt>
                <c:pt idx="5">
                  <c:v>1.5750000000000042E-2</c:v>
                </c:pt>
                <c:pt idx="6">
                  <c:v>1.0579999999999923E-2</c:v>
                </c:pt>
                <c:pt idx="7">
                  <c:v>6.9900000000000517E-3</c:v>
                </c:pt>
                <c:pt idx="8">
                  <c:v>3.7699999999999401E-3</c:v>
                </c:pt>
                <c:pt idx="9">
                  <c:v>1.2199999999999989E-3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7A7-4E40-958F-C5B741AA5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02320"/>
        <c:axId val="646906608"/>
      </c:scatterChart>
      <c:valAx>
        <c:axId val="645602320"/>
        <c:scaling>
          <c:orientation val="minMax"/>
          <c:max val="1.0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906608"/>
        <c:crosses val="autoZero"/>
        <c:crossBetween val="midCat"/>
      </c:valAx>
      <c:valAx>
        <c:axId val="646906608"/>
        <c:scaling>
          <c:orientation val="minMax"/>
          <c:max val="6.0000000000000012E-2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60232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solidFill>
                  <a:schemeClr val="tx1"/>
                </a:solidFill>
              </a:rPr>
              <a:t>Eficiências</a:t>
            </a:r>
            <a:r>
              <a:rPr lang="pt-BR" sz="2000" b="1" baseline="0">
                <a:solidFill>
                  <a:schemeClr val="tx1"/>
                </a:solidFill>
              </a:rPr>
              <a:t> </a:t>
            </a:r>
            <a:r>
              <a:rPr lang="pt-BR" sz="2000" b="1">
                <a:solidFill>
                  <a:schemeClr val="tx1"/>
                </a:solidFill>
              </a:rPr>
              <a:t>Estimadas Vs Eficiências Experimentais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Experimentais MasterGaN1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'06.10'!$B$2:$B$11</c:f>
              <c:numCache>
                <c:formatCode>0.00%</c:formatCode>
                <c:ptCount val="10"/>
                <c:pt idx="0">
                  <c:v>0.94684999999999997</c:v>
                </c:pt>
                <c:pt idx="1">
                  <c:v>0.96887000000000001</c:v>
                </c:pt>
                <c:pt idx="2">
                  <c:v>0.96174000000000004</c:v>
                </c:pt>
                <c:pt idx="3">
                  <c:v>0.96284999999999998</c:v>
                </c:pt>
                <c:pt idx="4">
                  <c:v>0.96658999999999995</c:v>
                </c:pt>
                <c:pt idx="5">
                  <c:v>0.96843999999999997</c:v>
                </c:pt>
                <c:pt idx="6">
                  <c:v>0.96904999999999997</c:v>
                </c:pt>
                <c:pt idx="7">
                  <c:v>0.96926999999999996</c:v>
                </c:pt>
                <c:pt idx="8">
                  <c:v>0.96765999999999996</c:v>
                </c:pt>
                <c:pt idx="9">
                  <c:v>0.96643000000000001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3-4FFF-8CA9-85963391D012}"/>
            </c:ext>
          </c:extLst>
        </c:ser>
        <c:ser>
          <c:idx val="1"/>
          <c:order val="1"/>
          <c:tx>
            <c:v>Estimadas MasterGaN1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'06.10'!$C$2:$C$11</c:f>
              <c:numCache>
                <c:formatCode>0.000%</c:formatCode>
                <c:ptCount val="10"/>
                <c:pt idx="0">
                  <c:v>0.72560000000000002</c:v>
                </c:pt>
                <c:pt idx="1">
                  <c:v>0.86112999999999995</c:v>
                </c:pt>
                <c:pt idx="2">
                  <c:v>0.90737000000000001</c:v>
                </c:pt>
                <c:pt idx="3">
                  <c:v>0.92486000000000002</c:v>
                </c:pt>
                <c:pt idx="4">
                  <c:v>0.94055999999999995</c:v>
                </c:pt>
                <c:pt idx="5">
                  <c:v>0.94979999999999998</c:v>
                </c:pt>
                <c:pt idx="6">
                  <c:v>0.9556</c:v>
                </c:pt>
                <c:pt idx="7">
                  <c:v>0.96021999999999996</c:v>
                </c:pt>
                <c:pt idx="8">
                  <c:v>0.96392999999999995</c:v>
                </c:pt>
                <c:pt idx="9">
                  <c:v>0.96677000000000002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3-4FFF-8CA9-85963391D012}"/>
            </c:ext>
          </c:extLst>
        </c:ser>
        <c:ser>
          <c:idx val="2"/>
          <c:order val="2"/>
          <c:tx>
            <c:v>Experimentais GaN Systems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'06.10'!$F$2:$F$11</c:f>
              <c:numCache>
                <c:formatCode>0.000%</c:formatCode>
                <c:ptCount val="10"/>
                <c:pt idx="0">
                  <c:v>0.94396000000000002</c:v>
                </c:pt>
                <c:pt idx="1">
                  <c:v>0.96175999999999995</c:v>
                </c:pt>
                <c:pt idx="2">
                  <c:v>0.96087999999999996</c:v>
                </c:pt>
                <c:pt idx="3">
                  <c:v>0.96296999999999999</c:v>
                </c:pt>
                <c:pt idx="4">
                  <c:v>0.96462000000000003</c:v>
                </c:pt>
                <c:pt idx="5">
                  <c:v>0.96879999999999999</c:v>
                </c:pt>
                <c:pt idx="6">
                  <c:v>0.96941999999999995</c:v>
                </c:pt>
                <c:pt idx="7">
                  <c:v>0.97009000000000001</c:v>
                </c:pt>
                <c:pt idx="8">
                  <c:v>0.97011999999999998</c:v>
                </c:pt>
                <c:pt idx="9">
                  <c:v>0.97006000000000003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3-4FFF-8CA9-85963391D012}"/>
            </c:ext>
          </c:extLst>
        </c:ser>
        <c:ser>
          <c:idx val="3"/>
          <c:order val="3"/>
          <c:tx>
            <c:v>Estimadas GaN Systems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'06.10'!$G$2:$G$11</c:f>
              <c:numCache>
                <c:formatCode>0.000%</c:formatCode>
                <c:ptCount val="10"/>
                <c:pt idx="0">
                  <c:v>0.73287000000000002</c:v>
                </c:pt>
                <c:pt idx="1">
                  <c:v>0.86677999999999999</c:v>
                </c:pt>
                <c:pt idx="2">
                  <c:v>0.90903999999999996</c:v>
                </c:pt>
                <c:pt idx="3">
                  <c:v>0.93154999999999999</c:v>
                </c:pt>
                <c:pt idx="4">
                  <c:v>0.94494</c:v>
                </c:pt>
                <c:pt idx="5">
                  <c:v>0.95304999999999995</c:v>
                </c:pt>
                <c:pt idx="6">
                  <c:v>0.95884000000000003</c:v>
                </c:pt>
                <c:pt idx="7">
                  <c:v>0.96309999999999996</c:v>
                </c:pt>
                <c:pt idx="8">
                  <c:v>0.96635000000000004</c:v>
                </c:pt>
                <c:pt idx="9">
                  <c:v>0.96884000000000003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D3-4FFF-8CA9-85963391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503"/>
        <c:axId val="7439919"/>
      </c:scatterChart>
      <c:valAx>
        <c:axId val="7439503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>
                    <a:solidFill>
                      <a:schemeClr val="tx1"/>
                    </a:solidFill>
                  </a:rPr>
                  <a:t>Nível de dimerização (%)</a:t>
                </a:r>
              </a:p>
              <a:p>
                <a:pPr>
                  <a:defRPr sz="2000" b="1">
                    <a:solidFill>
                      <a:schemeClr val="tx1"/>
                    </a:solidFill>
                  </a:defRPr>
                </a:pPr>
                <a:endParaRPr lang="pt-BR" sz="20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818844187977263"/>
              <c:y val="0.8135031352592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9919"/>
        <c:crosses val="autoZero"/>
        <c:crossBetween val="midCat"/>
      </c:valAx>
      <c:valAx>
        <c:axId val="7439919"/>
        <c:scaling>
          <c:orientation val="minMax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Eficiência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439503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600" b="1">
                <a:solidFill>
                  <a:schemeClr val="tx1"/>
                </a:solidFill>
              </a:rPr>
              <a:t>Erros Absolutos: Estimadas e Experimentais </a:t>
            </a:r>
            <a:r>
              <a:rPr lang="pt-BR" sz="2600" b="1" baseline="0">
                <a:solidFill>
                  <a:schemeClr val="tx1"/>
                </a:solidFill>
              </a:rPr>
              <a:t> - Região CCM e DCM</a:t>
            </a:r>
            <a:endParaRPr lang="pt-BR" sz="2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1356417384089142"/>
          <c:y val="1.73724200930231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MasterGaN1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'06.10'!$D$2:$D$11</c:f>
              <c:numCache>
                <c:formatCode>0.000%</c:formatCode>
                <c:ptCount val="10"/>
                <c:pt idx="0">
                  <c:v>0.22124999999999995</c:v>
                </c:pt>
                <c:pt idx="1">
                  <c:v>0.10774000000000006</c:v>
                </c:pt>
                <c:pt idx="2">
                  <c:v>5.4370000000000029E-2</c:v>
                </c:pt>
                <c:pt idx="3">
                  <c:v>3.7989999999999968E-2</c:v>
                </c:pt>
                <c:pt idx="4">
                  <c:v>2.6029999999999998E-2</c:v>
                </c:pt>
                <c:pt idx="5">
                  <c:v>1.863999999999999E-2</c:v>
                </c:pt>
                <c:pt idx="6">
                  <c:v>1.3449999999999962E-2</c:v>
                </c:pt>
                <c:pt idx="7">
                  <c:v>9.0500000000000025E-3</c:v>
                </c:pt>
                <c:pt idx="8">
                  <c:v>3.7300000000000111E-3</c:v>
                </c:pt>
                <c:pt idx="9">
                  <c:v>-3.4000000000000696E-4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2D-42F3-8B7D-1EA955491A09}"/>
            </c:ext>
          </c:extLst>
        </c:ser>
        <c:ser>
          <c:idx val="1"/>
          <c:order val="1"/>
          <c:tx>
            <c:v>GaN Systems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'06.10'!$H$2:$H$11</c:f>
              <c:numCache>
                <c:formatCode>0.000%</c:formatCode>
                <c:ptCount val="10"/>
                <c:pt idx="0">
                  <c:v>0.21109</c:v>
                </c:pt>
                <c:pt idx="1">
                  <c:v>9.4979999999999953E-2</c:v>
                </c:pt>
                <c:pt idx="2">
                  <c:v>5.1839999999999997E-2</c:v>
                </c:pt>
                <c:pt idx="3">
                  <c:v>3.1420000000000003E-2</c:v>
                </c:pt>
                <c:pt idx="4">
                  <c:v>1.9680000000000031E-2</c:v>
                </c:pt>
                <c:pt idx="5">
                  <c:v>1.5750000000000042E-2</c:v>
                </c:pt>
                <c:pt idx="6">
                  <c:v>1.0579999999999923E-2</c:v>
                </c:pt>
                <c:pt idx="7">
                  <c:v>6.9900000000000517E-3</c:v>
                </c:pt>
                <c:pt idx="8">
                  <c:v>3.7699999999999401E-3</c:v>
                </c:pt>
                <c:pt idx="9">
                  <c:v>1.2199999999999989E-3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2D-42F3-8B7D-1EA955491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02320"/>
        <c:axId val="646906608"/>
      </c:scatterChart>
      <c:valAx>
        <c:axId val="645602320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906608"/>
        <c:crosses val="autoZero"/>
        <c:crossBetween val="midCat"/>
      </c:valAx>
      <c:valAx>
        <c:axId val="646906608"/>
        <c:scaling>
          <c:orientation val="minMax"/>
          <c:max val="0.25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602320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600" b="1">
                <a:solidFill>
                  <a:schemeClr val="tx1"/>
                </a:solidFill>
              </a:rPr>
              <a:t>Erros Absolutos: Estimadas e Experimentais </a:t>
            </a:r>
            <a:r>
              <a:rPr lang="pt-BR" sz="2600" b="1" baseline="0">
                <a:solidFill>
                  <a:schemeClr val="tx1"/>
                </a:solidFill>
              </a:rPr>
              <a:t> - Região CCM</a:t>
            </a:r>
            <a:endParaRPr lang="pt-BR" sz="2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7938357420019083"/>
          <c:y val="3.5933806146572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MasterGaN1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9.3396991963965847E-3"/>
                  <c:y val="-1.74136743545354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6C-45D5-AFD1-B8E7A1253CF1}"/>
                </c:ext>
              </c:extLst>
            </c:dLbl>
            <c:dLbl>
              <c:idx val="3"/>
              <c:layout>
                <c:manualLayout>
                  <c:x val="8.3421366266408434E-3"/>
                  <c:y val="-4.19999627706111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6C-45D5-AFD1-B8E7A1253CF1}"/>
                </c:ext>
              </c:extLst>
            </c:dLbl>
            <c:dLbl>
              <c:idx val="4"/>
              <c:layout>
                <c:manualLayout>
                  <c:x val="-1.0611552198718234E-2"/>
                  <c:y val="-5.523873345619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6C-45D5-AFD1-B8E7A1253CF1}"/>
                </c:ext>
              </c:extLst>
            </c:dLbl>
            <c:dLbl>
              <c:idx val="5"/>
              <c:layout>
                <c:manualLayout>
                  <c:x val="-2.3873950193036213E-2"/>
                  <c:y val="-4.76737216358594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6C-45D5-AFD1-B8E7A1253CF1}"/>
                </c:ext>
              </c:extLst>
            </c:dLbl>
            <c:dLbl>
              <c:idx val="6"/>
              <c:layout>
                <c:manualLayout>
                  <c:x val="-2.657255331481009E-2"/>
                  <c:y val="-4.010870981552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6C-45D5-AFD1-B8E7A1253CF1}"/>
                </c:ext>
              </c:extLst>
            </c:dLbl>
            <c:dLbl>
              <c:idx val="7"/>
              <c:layout>
                <c:manualLayout>
                  <c:x val="-3.1560366163588795E-2"/>
                  <c:y val="-5.71299864112730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6C-45D5-AFD1-B8E7A1253CF1}"/>
                </c:ext>
              </c:extLst>
            </c:dLbl>
            <c:dLbl>
              <c:idx val="8"/>
              <c:layout>
                <c:manualLayout>
                  <c:x val="-6.1487243256261023E-2"/>
                  <c:y val="4.4997673163195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6C-45D5-AFD1-B8E7A1253CF1}"/>
                </c:ext>
              </c:extLst>
            </c:dLbl>
            <c:dLbl>
              <c:idx val="9"/>
              <c:layout>
                <c:manualLayout>
                  <c:x val="-6.9908913200765034E-3"/>
                  <c:y val="-2.283650713873531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6C-45D5-AFD1-B8E7A1253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'06.10'!$D$2:$D$11</c:f>
              <c:numCache>
                <c:formatCode>0.000%</c:formatCode>
                <c:ptCount val="10"/>
                <c:pt idx="0">
                  <c:v>0.22124999999999995</c:v>
                </c:pt>
                <c:pt idx="1">
                  <c:v>0.10774000000000006</c:v>
                </c:pt>
                <c:pt idx="2">
                  <c:v>5.4370000000000029E-2</c:v>
                </c:pt>
                <c:pt idx="3">
                  <c:v>3.7989999999999968E-2</c:v>
                </c:pt>
                <c:pt idx="4">
                  <c:v>2.6029999999999998E-2</c:v>
                </c:pt>
                <c:pt idx="5">
                  <c:v>1.863999999999999E-2</c:v>
                </c:pt>
                <c:pt idx="6">
                  <c:v>1.3449999999999962E-2</c:v>
                </c:pt>
                <c:pt idx="7">
                  <c:v>9.0500000000000025E-3</c:v>
                </c:pt>
                <c:pt idx="8">
                  <c:v>3.7300000000000111E-3</c:v>
                </c:pt>
                <c:pt idx="9">
                  <c:v>-3.4000000000000696E-4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6C-45D5-AFD1-B8E7A1253CF1}"/>
            </c:ext>
          </c:extLst>
        </c:ser>
        <c:ser>
          <c:idx val="1"/>
          <c:order val="1"/>
          <c:tx>
            <c:v>GaN Systems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1211062545488975E-2"/>
                  <c:y val="8.9333407792111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6C-45D5-AFD1-B8E7A1253CF1}"/>
                </c:ext>
              </c:extLst>
            </c:dLbl>
            <c:dLbl>
              <c:idx val="3"/>
              <c:layout>
                <c:manualLayout>
                  <c:x val="-6.8470181244551204E-2"/>
                  <c:y val="2.6085143612367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6C-45D5-AFD1-B8E7A1253CF1}"/>
                </c:ext>
              </c:extLst>
            </c:dLbl>
            <c:dLbl>
              <c:idx val="4"/>
              <c:layout>
                <c:manualLayout>
                  <c:x val="-6.3482368395772509E-2"/>
                  <c:y val="4.3106420208112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6C-45D5-AFD1-B8E7A1253CF1}"/>
                </c:ext>
              </c:extLst>
            </c:dLbl>
            <c:dLbl>
              <c:idx val="5"/>
              <c:layout>
                <c:manualLayout>
                  <c:x val="-5.0082039702833182E-2"/>
                  <c:y val="3.826957800487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6C-45D5-AFD1-B8E7A1253CF1}"/>
                </c:ext>
              </c:extLst>
            </c:dLbl>
            <c:dLbl>
              <c:idx val="6"/>
              <c:layout>
                <c:manualLayout>
                  <c:x val="-5.5069852551611884E-2"/>
                  <c:y val="5.52908546006217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6C-45D5-AFD1-B8E7A1253CF1}"/>
                </c:ext>
              </c:extLst>
            </c:dLbl>
            <c:dLbl>
              <c:idx val="7"/>
              <c:layout>
                <c:manualLayout>
                  <c:x val="-4.5526242140169169E-2"/>
                  <c:y val="3.9323914297946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6C-45D5-AFD1-B8E7A1253CF1}"/>
                </c:ext>
              </c:extLst>
            </c:dLbl>
            <c:dLbl>
              <c:idx val="8"/>
              <c:layout>
                <c:manualLayout>
                  <c:x val="-2.3579865605542868E-2"/>
                  <c:y val="-4.5782468680776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6C-45D5-AFD1-B8E7A1253CF1}"/>
                </c:ext>
              </c:extLst>
            </c:dLbl>
            <c:dLbl>
              <c:idx val="9"/>
              <c:layout>
                <c:manualLayout>
                  <c:x val="-3.8543304151878982E-2"/>
                  <c:y val="-6.09124923214385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C6C-45D5-AFD1-B8E7A1253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'06.10'!$H$2:$H$11</c:f>
              <c:numCache>
                <c:formatCode>0.000%</c:formatCode>
                <c:ptCount val="10"/>
                <c:pt idx="0">
                  <c:v>0.21109</c:v>
                </c:pt>
                <c:pt idx="1">
                  <c:v>9.4979999999999953E-2</c:v>
                </c:pt>
                <c:pt idx="2">
                  <c:v>5.1839999999999997E-2</c:v>
                </c:pt>
                <c:pt idx="3">
                  <c:v>3.1420000000000003E-2</c:v>
                </c:pt>
                <c:pt idx="4">
                  <c:v>1.9680000000000031E-2</c:v>
                </c:pt>
                <c:pt idx="5">
                  <c:v>1.5750000000000042E-2</c:v>
                </c:pt>
                <c:pt idx="6">
                  <c:v>1.0579999999999923E-2</c:v>
                </c:pt>
                <c:pt idx="7">
                  <c:v>6.9900000000000517E-3</c:v>
                </c:pt>
                <c:pt idx="8">
                  <c:v>3.7699999999999401E-3</c:v>
                </c:pt>
                <c:pt idx="9">
                  <c:v>1.2199999999999989E-3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C6C-45D5-AFD1-B8E7A1253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02320"/>
        <c:axId val="646906608"/>
      </c:scatterChart>
      <c:valAx>
        <c:axId val="645602320"/>
        <c:scaling>
          <c:orientation val="minMax"/>
          <c:max val="1.0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906608"/>
        <c:crosses val="autoZero"/>
        <c:crossBetween val="midCat"/>
      </c:valAx>
      <c:valAx>
        <c:axId val="646906608"/>
        <c:scaling>
          <c:orientation val="minMax"/>
          <c:max val="6.0000000000000012E-2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60232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628649</xdr:colOff>
      <xdr:row>15</xdr:row>
      <xdr:rowOff>38100</xdr:rowOff>
    </xdr:from>
    <xdr:to>
      <xdr:col>13</xdr:col>
      <xdr:colOff>95250</xdr:colOff>
      <xdr:row>46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19481</xdr:colOff>
      <xdr:row>8</xdr:row>
      <xdr:rowOff>166687</xdr:rowOff>
    </xdr:from>
    <xdr:to>
      <xdr:col>34</xdr:col>
      <xdr:colOff>47624</xdr:colOff>
      <xdr:row>47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500062</xdr:colOff>
      <xdr:row>48</xdr:row>
      <xdr:rowOff>95250</xdr:rowOff>
    </xdr:from>
    <xdr:to>
      <xdr:col>32</xdr:col>
      <xdr:colOff>562843</xdr:colOff>
      <xdr:row>83</xdr:row>
      <xdr:rowOff>142875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571933</xdr:colOff>
      <xdr:row>40</xdr:row>
      <xdr:rowOff>71438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571500</xdr:colOff>
      <xdr:row>1</xdr:row>
      <xdr:rowOff>68035</xdr:rowOff>
    </xdr:from>
    <xdr:to>
      <xdr:col>39</xdr:col>
      <xdr:colOff>531112</xdr:colOff>
      <xdr:row>39</xdr:row>
      <xdr:rowOff>139473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46</xdr:row>
      <xdr:rowOff>180975</xdr:rowOff>
    </xdr:from>
    <xdr:to>
      <xdr:col>17</xdr:col>
      <xdr:colOff>114300</xdr:colOff>
      <xdr:row>68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0.24481</cdr:x>
      <cdr:y>0.10191</cdr:y>
    </cdr:from>
    <cdr:to>
      <cdr:x>0.2453</cdr:x>
      <cdr:y>0.86366</cdr:y>
    </cdr:to>
    <cdr:cxnSp macro="">
      <cdr:nvCxnSpPr>
        <cdr:cNvPr id="3" name="Conector reto 2"/>
        <cdr:cNvCxnSpPr/>
      </cdr:nvCxnSpPr>
      <cdr:spPr>
        <a:xfrm xmlns:a="http://schemas.openxmlformats.org/drawingml/2006/main" flipH="1" flipV="1">
          <a:off x="2838259" y="745008"/>
          <a:ext cx="5634" cy="5568706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0.10596</cdr:x>
      <cdr:y>0.16892</cdr:y>
    </cdr:from>
    <cdr:to>
      <cdr:x>0.24131</cdr:x>
      <cdr:y>0.25826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1235777" y="1234849"/>
          <a:ext cx="1578429" cy="653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3600">
              <a:solidFill>
                <a:srgbClr val="FF0000"/>
              </a:solidFill>
            </a:rPr>
            <a:t>DCM</a:t>
          </a:r>
        </a:p>
      </cdr:txBody>
    </cdr:sp>
  </cdr:relSizeAnchor>
  <cdr:relSizeAnchor xmlns:cdr="http://schemas.openxmlformats.org/drawingml/2006/chartDrawing">
    <cdr:from>
      <cdr:x>0.27621</cdr:x>
      <cdr:y>0.16888</cdr:y>
    </cdr:from>
    <cdr:to>
      <cdr:x>0.41156</cdr:x>
      <cdr:y>0.25823</cdr:y>
    </cdr:to>
    <cdr:sp macro="" textlink="">
      <cdr:nvSpPr>
        <cdr:cNvPr id="9" name="CaixaDeTexto 1"/>
        <cdr:cNvSpPr txBox="1"/>
      </cdr:nvSpPr>
      <cdr:spPr>
        <a:xfrm xmlns:a="http://schemas.openxmlformats.org/drawingml/2006/main">
          <a:off x="3221265" y="1234621"/>
          <a:ext cx="1578429" cy="653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3600">
              <a:solidFill>
                <a:srgbClr val="FF0000"/>
              </a:solidFill>
            </a:rPr>
            <a:t>CCM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0.24412</cdr:x>
      <cdr:y>0.10191</cdr:y>
    </cdr:from>
    <cdr:to>
      <cdr:x>0.24481</cdr:x>
      <cdr:y>0.8618</cdr:y>
    </cdr:to>
    <cdr:cxnSp macro="">
      <cdr:nvCxnSpPr>
        <cdr:cNvPr id="3" name="Conector reto 2"/>
        <cdr:cNvCxnSpPr/>
      </cdr:nvCxnSpPr>
      <cdr:spPr>
        <a:xfrm xmlns:a="http://schemas.openxmlformats.org/drawingml/2006/main" flipV="1">
          <a:off x="2830285" y="745007"/>
          <a:ext cx="7974" cy="5555101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0.10596</cdr:x>
      <cdr:y>0.16892</cdr:y>
    </cdr:from>
    <cdr:to>
      <cdr:x>0.24131</cdr:x>
      <cdr:y>0.25826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1235777" y="1234849"/>
          <a:ext cx="1578429" cy="653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3600">
              <a:solidFill>
                <a:srgbClr val="FF0000"/>
              </a:solidFill>
            </a:rPr>
            <a:t>DCM</a:t>
          </a:r>
        </a:p>
      </cdr:txBody>
    </cdr:sp>
  </cdr:relSizeAnchor>
  <cdr:relSizeAnchor xmlns:cdr="http://schemas.openxmlformats.org/drawingml/2006/chartDrawing">
    <cdr:from>
      <cdr:x>0.27621</cdr:x>
      <cdr:y>0.16888</cdr:y>
    </cdr:from>
    <cdr:to>
      <cdr:x>0.41156</cdr:x>
      <cdr:y>0.25823</cdr:y>
    </cdr:to>
    <cdr:sp macro="" textlink="">
      <cdr:nvSpPr>
        <cdr:cNvPr id="9" name="CaixaDeTexto 1"/>
        <cdr:cNvSpPr txBox="1"/>
      </cdr:nvSpPr>
      <cdr:spPr>
        <a:xfrm xmlns:a="http://schemas.openxmlformats.org/drawingml/2006/main">
          <a:off x="3221265" y="1234621"/>
          <a:ext cx="1578429" cy="653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3600">
              <a:solidFill>
                <a:srgbClr val="FF0000"/>
              </a:solidFill>
            </a:rPr>
            <a:t>CCM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23</xdr:col>
      <xdr:colOff>62781</xdr:colOff>
      <xdr:row>37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</xdr:row>
      <xdr:rowOff>114300</xdr:rowOff>
    </xdr:from>
    <xdr:to>
      <xdr:col>24</xdr:col>
      <xdr:colOff>392258</xdr:colOff>
      <xdr:row>32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519546</xdr:colOff>
      <xdr:row>1</xdr:row>
      <xdr:rowOff>69273</xdr:rowOff>
    </xdr:from>
    <xdr:to>
      <xdr:col>50</xdr:col>
      <xdr:colOff>387929</xdr:colOff>
      <xdr:row>32</xdr:row>
      <xdr:rowOff>88323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536863</xdr:colOff>
      <xdr:row>35</xdr:row>
      <xdr:rowOff>138545</xdr:rowOff>
    </xdr:from>
    <xdr:to>
      <xdr:col>24</xdr:col>
      <xdr:colOff>405246</xdr:colOff>
      <xdr:row>66</xdr:row>
      <xdr:rowOff>157595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588819</xdr:colOff>
      <xdr:row>35</xdr:row>
      <xdr:rowOff>86591</xdr:rowOff>
    </xdr:from>
    <xdr:to>
      <xdr:col>50</xdr:col>
      <xdr:colOff>457202</xdr:colOff>
      <xdr:row>66</xdr:row>
      <xdr:rowOff>105641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0.24481</cdr:x>
      <cdr:y>0.10191</cdr:y>
    </cdr:from>
    <cdr:to>
      <cdr:x>0.24481</cdr:x>
      <cdr:y>0.86133</cdr:y>
    </cdr:to>
    <cdr:cxnSp macro="">
      <cdr:nvCxnSpPr>
        <cdr:cNvPr id="3" name="Conector reto 2"/>
        <cdr:cNvCxnSpPr/>
      </cdr:nvCxnSpPr>
      <cdr:spPr>
        <a:xfrm xmlns:a="http://schemas.openxmlformats.org/drawingml/2006/main" flipV="1">
          <a:off x="2855027" y="744992"/>
          <a:ext cx="0" cy="5551714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0.10596</cdr:x>
      <cdr:y>0.16892</cdr:y>
    </cdr:from>
    <cdr:to>
      <cdr:x>0.24131</cdr:x>
      <cdr:y>0.25826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1235777" y="1234849"/>
          <a:ext cx="1578429" cy="653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3600">
              <a:solidFill>
                <a:srgbClr val="FF0000"/>
              </a:solidFill>
            </a:rPr>
            <a:t>DCM</a:t>
          </a:r>
        </a:p>
      </cdr:txBody>
    </cdr:sp>
  </cdr:relSizeAnchor>
  <cdr:relSizeAnchor xmlns:cdr="http://schemas.openxmlformats.org/drawingml/2006/chartDrawing">
    <cdr:from>
      <cdr:x>0.27621</cdr:x>
      <cdr:y>0.16888</cdr:y>
    </cdr:from>
    <cdr:to>
      <cdr:x>0.41156</cdr:x>
      <cdr:y>0.25823</cdr:y>
    </cdr:to>
    <cdr:sp macro="" textlink="">
      <cdr:nvSpPr>
        <cdr:cNvPr id="9" name="CaixaDeTexto 1"/>
        <cdr:cNvSpPr txBox="1"/>
      </cdr:nvSpPr>
      <cdr:spPr>
        <a:xfrm xmlns:a="http://schemas.openxmlformats.org/drawingml/2006/main">
          <a:off x="3221265" y="1234621"/>
          <a:ext cx="1578429" cy="653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3600">
              <a:solidFill>
                <a:srgbClr val="FF0000"/>
              </a:solidFill>
            </a:rPr>
            <a:t>CCM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628649</xdr:colOff>
      <xdr:row>15</xdr:row>
      <xdr:rowOff>38100</xdr:rowOff>
    </xdr:from>
    <xdr:to>
      <xdr:col>13</xdr:col>
      <xdr:colOff>95250</xdr:colOff>
      <xdr:row>46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19481</xdr:colOff>
      <xdr:row>8</xdr:row>
      <xdr:rowOff>166687</xdr:rowOff>
    </xdr:from>
    <xdr:to>
      <xdr:col>34</xdr:col>
      <xdr:colOff>47624</xdr:colOff>
      <xdr:row>47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500062</xdr:colOff>
      <xdr:row>48</xdr:row>
      <xdr:rowOff>95250</xdr:rowOff>
    </xdr:from>
    <xdr:to>
      <xdr:col>32</xdr:col>
      <xdr:colOff>562843</xdr:colOff>
      <xdr:row>83</xdr:row>
      <xdr:rowOff>142875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0.24481</cdr:x>
      <cdr:y>0.10191</cdr:y>
    </cdr:from>
    <cdr:to>
      <cdr:x>0.24481</cdr:x>
      <cdr:y>0.86133</cdr:y>
    </cdr:to>
    <cdr:cxnSp macro="">
      <cdr:nvCxnSpPr>
        <cdr:cNvPr id="3" name="Conector reto 2"/>
        <cdr:cNvCxnSpPr/>
      </cdr:nvCxnSpPr>
      <cdr:spPr>
        <a:xfrm xmlns:a="http://schemas.openxmlformats.org/drawingml/2006/main" flipV="1">
          <a:off x="2855027" y="744992"/>
          <a:ext cx="0" cy="5551714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0.10596</cdr:x>
      <cdr:y>0.16892</cdr:y>
    </cdr:from>
    <cdr:to>
      <cdr:x>0.24131</cdr:x>
      <cdr:y>0.25826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1235777" y="1234849"/>
          <a:ext cx="1578429" cy="653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3600">
              <a:solidFill>
                <a:srgbClr val="FF0000"/>
              </a:solidFill>
            </a:rPr>
            <a:t>DCM</a:t>
          </a:r>
        </a:p>
      </cdr:txBody>
    </cdr:sp>
  </cdr:relSizeAnchor>
  <cdr:relSizeAnchor xmlns:cdr="http://schemas.openxmlformats.org/drawingml/2006/chartDrawing">
    <cdr:from>
      <cdr:x>0.27621</cdr:x>
      <cdr:y>0.16888</cdr:y>
    </cdr:from>
    <cdr:to>
      <cdr:x>0.41156</cdr:x>
      <cdr:y>0.25823</cdr:y>
    </cdr:to>
    <cdr:sp macro="" textlink="">
      <cdr:nvSpPr>
        <cdr:cNvPr id="9" name="CaixaDeTexto 1"/>
        <cdr:cNvSpPr txBox="1"/>
      </cdr:nvSpPr>
      <cdr:spPr>
        <a:xfrm xmlns:a="http://schemas.openxmlformats.org/drawingml/2006/main">
          <a:off x="3221265" y="1234621"/>
          <a:ext cx="1578429" cy="653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3600">
              <a:solidFill>
                <a:srgbClr val="FF0000"/>
              </a:solidFill>
            </a:rPr>
            <a:t>CCM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628649</xdr:colOff>
      <xdr:row>15</xdr:row>
      <xdr:rowOff>38100</xdr:rowOff>
    </xdr:from>
    <xdr:to>
      <xdr:col>13</xdr:col>
      <xdr:colOff>95250</xdr:colOff>
      <xdr:row>46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19481</xdr:colOff>
      <xdr:row>8</xdr:row>
      <xdr:rowOff>166687</xdr:rowOff>
    </xdr:from>
    <xdr:to>
      <xdr:col>34</xdr:col>
      <xdr:colOff>47624</xdr:colOff>
      <xdr:row>47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500062</xdr:colOff>
      <xdr:row>48</xdr:row>
      <xdr:rowOff>95250</xdr:rowOff>
    </xdr:from>
    <xdr:to>
      <xdr:col>32</xdr:col>
      <xdr:colOff>562843</xdr:colOff>
      <xdr:row>83</xdr:row>
      <xdr:rowOff>142875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1190625</xdr:colOff>
      <xdr:row>49</xdr:row>
      <xdr:rowOff>29936</xdr:rowOff>
    </xdr:from>
    <xdr:to>
      <xdr:col>10</xdr:col>
      <xdr:colOff>312964</xdr:colOff>
      <xdr:row>74</xdr:row>
      <xdr:rowOff>68035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0.24481</cdr:x>
      <cdr:y>0.10191</cdr:y>
    </cdr:from>
    <cdr:to>
      <cdr:x>0.24481</cdr:x>
      <cdr:y>0.86133</cdr:y>
    </cdr:to>
    <cdr:cxnSp macro="">
      <cdr:nvCxnSpPr>
        <cdr:cNvPr id="3" name="Conector reto 2"/>
        <cdr:cNvCxnSpPr/>
      </cdr:nvCxnSpPr>
      <cdr:spPr>
        <a:xfrm xmlns:a="http://schemas.openxmlformats.org/drawingml/2006/main" flipV="1">
          <a:off x="2855027" y="744992"/>
          <a:ext cx="0" cy="5551714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0.10596</cdr:x>
      <cdr:y>0.16892</cdr:y>
    </cdr:from>
    <cdr:to>
      <cdr:x>0.24131</cdr:x>
      <cdr:y>0.25826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1235777" y="1234849"/>
          <a:ext cx="1578429" cy="653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3600">
              <a:solidFill>
                <a:srgbClr val="FF0000"/>
              </a:solidFill>
            </a:rPr>
            <a:t>DCM</a:t>
          </a:r>
        </a:p>
      </cdr:txBody>
    </cdr:sp>
  </cdr:relSizeAnchor>
  <cdr:relSizeAnchor xmlns:cdr="http://schemas.openxmlformats.org/drawingml/2006/chartDrawing">
    <cdr:from>
      <cdr:x>0.27621</cdr:x>
      <cdr:y>0.16888</cdr:y>
    </cdr:from>
    <cdr:to>
      <cdr:x>0.41156</cdr:x>
      <cdr:y>0.25823</cdr:y>
    </cdr:to>
    <cdr:sp macro="" textlink="">
      <cdr:nvSpPr>
        <cdr:cNvPr id="9" name="CaixaDeTexto 1"/>
        <cdr:cNvSpPr txBox="1"/>
      </cdr:nvSpPr>
      <cdr:spPr>
        <a:xfrm xmlns:a="http://schemas.openxmlformats.org/drawingml/2006/main">
          <a:off x="3221265" y="1234621"/>
          <a:ext cx="1578429" cy="653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3600">
              <a:solidFill>
                <a:srgbClr val="FF0000"/>
              </a:solidFill>
            </a:rPr>
            <a:t>CCM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33</xdr:row>
      <xdr:rowOff>161925</xdr:rowOff>
    </xdr:from>
    <xdr:to>
      <xdr:col>5</xdr:col>
      <xdr:colOff>885319</xdr:colOff>
      <xdr:row>43</xdr:row>
      <xdr:rowOff>85496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3075" y="6448425"/>
          <a:ext cx="4047619" cy="18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376918</xdr:colOff>
      <xdr:row>18</xdr:row>
      <xdr:rowOff>85725</xdr:rowOff>
    </xdr:from>
    <xdr:to>
      <xdr:col>13</xdr:col>
      <xdr:colOff>103415</xdr:colOff>
      <xdr:row>39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240065</xdr:colOff>
      <xdr:row>42</xdr:row>
      <xdr:rowOff>37077</xdr:rowOff>
    </xdr:from>
    <xdr:to>
      <xdr:col>15</xdr:col>
      <xdr:colOff>284888</xdr:colOff>
      <xdr:row>78</xdr:row>
      <xdr:rowOff>144814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404812</xdr:colOff>
      <xdr:row>41</xdr:row>
      <xdr:rowOff>119062</xdr:rowOff>
    </xdr:from>
    <xdr:to>
      <xdr:col>37</xdr:col>
      <xdr:colOff>392485</xdr:colOff>
      <xdr:row>78</xdr:row>
      <xdr:rowOff>36299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0.29558</cdr:x>
      <cdr:y>0.08065</cdr:y>
    </cdr:from>
    <cdr:to>
      <cdr:x>0.29558</cdr:x>
      <cdr:y>0.89634</cdr:y>
    </cdr:to>
    <cdr:cxnSp macro="">
      <cdr:nvCxnSpPr>
        <cdr:cNvPr id="3" name="Conector reto 2"/>
        <cdr:cNvCxnSpPr/>
      </cdr:nvCxnSpPr>
      <cdr:spPr>
        <a:xfrm xmlns:a="http://schemas.openxmlformats.org/drawingml/2006/main" flipH="1" flipV="1">
          <a:off x="3825103" y="561819"/>
          <a:ext cx="1" cy="568187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0.19645</cdr:x>
      <cdr:y>0.11263</cdr:y>
    </cdr:from>
    <cdr:to>
      <cdr:x>0.31737</cdr:x>
      <cdr:y>0.20639</cdr:y>
    </cdr:to>
    <cdr:sp macro="" textlink="">
      <cdr:nvSpPr>
        <cdr:cNvPr id="7" name="CaixaDeTexto 1"/>
        <cdr:cNvSpPr txBox="1"/>
      </cdr:nvSpPr>
      <cdr:spPr>
        <a:xfrm xmlns:a="http://schemas.openxmlformats.org/drawingml/2006/main">
          <a:off x="2536655" y="784517"/>
          <a:ext cx="1561324" cy="6531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3600">
              <a:solidFill>
                <a:srgbClr val="FF0000"/>
              </a:solidFill>
            </a:rPr>
            <a:t>DCM</a:t>
          </a:r>
        </a:p>
      </cdr:txBody>
    </cdr:sp>
  </cdr:relSizeAnchor>
  <cdr:relSizeAnchor xmlns:cdr="http://schemas.openxmlformats.org/drawingml/2006/chartDrawing">
    <cdr:from>
      <cdr:x>0.30027</cdr:x>
      <cdr:y>0.11258</cdr:y>
    </cdr:from>
    <cdr:to>
      <cdr:x>0.42118</cdr:x>
      <cdr:y>0.20635</cdr:y>
    </cdr:to>
    <cdr:sp macro="" textlink="">
      <cdr:nvSpPr>
        <cdr:cNvPr id="8" name="CaixaDeTexto 1"/>
        <cdr:cNvSpPr txBox="1"/>
      </cdr:nvSpPr>
      <cdr:spPr>
        <a:xfrm xmlns:a="http://schemas.openxmlformats.org/drawingml/2006/main">
          <a:off x="3877111" y="784225"/>
          <a:ext cx="1561322" cy="6531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3600">
              <a:solidFill>
                <a:srgbClr val="FF0000"/>
              </a:solidFill>
            </a:rPr>
            <a:t>CCM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55" zoomScaleNormal="55" workbookViewId="0">
      <selection activeCell="G11" sqref="G2:G11"/>
    </sheetView>
  </sheetViews>
  <sheetFormatPr defaultRowHeight="15" x14ac:dyDescent="0.25"/>
  <cols>
    <col min="1" max="1" width="20" bestFit="1" customWidth="1"/>
    <col min="2" max="2" width="17.5703125" bestFit="1" customWidth="1"/>
    <col min="3" max="3" width="22.28515625" bestFit="1" customWidth="1"/>
    <col min="4" max="4" width="17.7109375" bestFit="1" customWidth="1"/>
    <col min="5" max="5" width="22.28515625" bestFit="1" customWidth="1"/>
    <col min="6" max="6" width="25.28515625" bestFit="1" customWidth="1"/>
    <col min="7" max="7" width="22.28515625" bestFit="1" customWidth="1"/>
    <col min="8" max="8" width="25.5703125" bestFit="1" customWidth="1"/>
    <col min="9" max="9" width="16" bestFit="1" customWidth="1"/>
  </cols>
  <sheetData>
    <row r="1" spans="1:9" x14ac:dyDescent="0.25">
      <c r="A1" s="1" t="s">
        <v>1</v>
      </c>
      <c r="B1" s="2" t="s">
        <v>12</v>
      </c>
      <c r="C1" s="2" t="s">
        <v>0</v>
      </c>
      <c r="D1" s="2" t="s">
        <v>13</v>
      </c>
      <c r="E1" s="2" t="s">
        <v>6</v>
      </c>
      <c r="F1" s="2" t="s">
        <v>15</v>
      </c>
      <c r="G1" s="2" t="s">
        <v>14</v>
      </c>
      <c r="H1" s="2" t="s">
        <v>16</v>
      </c>
      <c r="I1" s="2" t="s">
        <v>6</v>
      </c>
    </row>
    <row r="2" spans="1:9" x14ac:dyDescent="0.25">
      <c r="A2" s="3">
        <v>0.1</v>
      </c>
      <c r="B2" s="4">
        <v>0.94684999999999997</v>
      </c>
      <c r="C2" s="5">
        <v>0.72560000000000002</v>
      </c>
      <c r="D2" s="5">
        <f>B2-C2</f>
        <v>0.22124999999999995</v>
      </c>
      <c r="E2" s="6" t="s">
        <v>2</v>
      </c>
      <c r="F2" s="7">
        <v>0.94396000000000002</v>
      </c>
      <c r="G2" s="5">
        <v>0.73287000000000002</v>
      </c>
      <c r="H2" s="5">
        <f>F2-G2</f>
        <v>0.21109</v>
      </c>
      <c r="I2" s="6" t="s">
        <v>7</v>
      </c>
    </row>
    <row r="3" spans="1:9" x14ac:dyDescent="0.25">
      <c r="A3" s="3">
        <v>0.2</v>
      </c>
      <c r="B3" s="4">
        <v>0.96887000000000001</v>
      </c>
      <c r="C3" s="5">
        <v>0.86112999999999995</v>
      </c>
      <c r="D3" s="5">
        <f t="shared" ref="D3:D11" si="0">B3-C3</f>
        <v>0.10774000000000006</v>
      </c>
      <c r="E3" s="6" t="s">
        <v>2</v>
      </c>
      <c r="F3" s="7">
        <v>0.96175999999999995</v>
      </c>
      <c r="G3" s="5">
        <v>0.86677999999999999</v>
      </c>
      <c r="H3" s="5">
        <f t="shared" ref="H3:H11" si="1">F3-G3</f>
        <v>9.4979999999999953E-2</v>
      </c>
      <c r="I3" s="6" t="s">
        <v>8</v>
      </c>
    </row>
    <row r="4" spans="1:9" x14ac:dyDescent="0.25">
      <c r="A4" s="3">
        <v>0.3</v>
      </c>
      <c r="B4" s="4">
        <v>0.96174000000000004</v>
      </c>
      <c r="C4" s="5">
        <v>0.90737000000000001</v>
      </c>
      <c r="D4" s="5">
        <f t="shared" si="0"/>
        <v>5.4370000000000029E-2</v>
      </c>
      <c r="E4" s="6" t="s">
        <v>3</v>
      </c>
      <c r="F4" s="7">
        <v>0.96087999999999996</v>
      </c>
      <c r="G4" s="5">
        <v>0.90903999999999996</v>
      </c>
      <c r="H4" s="5">
        <f t="shared" si="1"/>
        <v>5.1839999999999997E-2</v>
      </c>
      <c r="I4" s="6" t="s">
        <v>9</v>
      </c>
    </row>
    <row r="5" spans="1:9" x14ac:dyDescent="0.25">
      <c r="A5" s="3">
        <v>0.4</v>
      </c>
      <c r="B5" s="4">
        <v>0.96284999999999998</v>
      </c>
      <c r="C5" s="5">
        <v>0.92486000000000002</v>
      </c>
      <c r="D5" s="8">
        <f>B5-C5</f>
        <v>3.7989999999999968E-2</v>
      </c>
      <c r="E5" s="6" t="s">
        <v>4</v>
      </c>
      <c r="F5" s="7">
        <v>0.96296999999999999</v>
      </c>
      <c r="G5" s="5">
        <v>0.93154999999999999</v>
      </c>
      <c r="H5" s="8">
        <f t="shared" si="1"/>
        <v>3.1420000000000003E-2</v>
      </c>
      <c r="I5" s="6" t="s">
        <v>9</v>
      </c>
    </row>
    <row r="6" spans="1:9" x14ac:dyDescent="0.25">
      <c r="A6" s="3">
        <v>0.5</v>
      </c>
      <c r="B6" s="4">
        <v>0.96658999999999995</v>
      </c>
      <c r="C6" s="5">
        <v>0.94055999999999995</v>
      </c>
      <c r="D6" s="8">
        <f t="shared" si="0"/>
        <v>2.6029999999999998E-2</v>
      </c>
      <c r="E6" s="6" t="s">
        <v>4</v>
      </c>
      <c r="F6" s="7">
        <v>0.96462000000000003</v>
      </c>
      <c r="G6" s="5">
        <v>0.94494</v>
      </c>
      <c r="H6" s="8">
        <f t="shared" si="1"/>
        <v>1.9680000000000031E-2</v>
      </c>
      <c r="I6" s="6" t="s">
        <v>9</v>
      </c>
    </row>
    <row r="7" spans="1:9" x14ac:dyDescent="0.25">
      <c r="A7" s="3">
        <v>0.6</v>
      </c>
      <c r="B7" s="4">
        <v>0.96843999999999997</v>
      </c>
      <c r="C7" s="5">
        <v>0.94979999999999998</v>
      </c>
      <c r="D7" s="8">
        <f t="shared" si="0"/>
        <v>1.863999999999999E-2</v>
      </c>
      <c r="E7" s="6" t="s">
        <v>5</v>
      </c>
      <c r="F7" s="7">
        <v>0.96879999999999999</v>
      </c>
      <c r="G7" s="5">
        <v>0.95304999999999995</v>
      </c>
      <c r="H7" s="8">
        <f t="shared" si="1"/>
        <v>1.5750000000000042E-2</v>
      </c>
      <c r="I7" s="6" t="s">
        <v>10</v>
      </c>
    </row>
    <row r="8" spans="1:9" x14ac:dyDescent="0.25">
      <c r="A8" s="3">
        <v>0.7</v>
      </c>
      <c r="B8" s="4">
        <v>0.96904999999999997</v>
      </c>
      <c r="C8" s="5">
        <v>0.9556</v>
      </c>
      <c r="D8" s="8">
        <f t="shared" si="0"/>
        <v>1.3449999999999962E-2</v>
      </c>
      <c r="E8" s="6" t="s">
        <v>5</v>
      </c>
      <c r="F8" s="7">
        <v>0.96941999999999995</v>
      </c>
      <c r="G8" s="5">
        <v>0.95884000000000003</v>
      </c>
      <c r="H8" s="8">
        <f t="shared" si="1"/>
        <v>1.0579999999999923E-2</v>
      </c>
      <c r="I8" s="9" t="s">
        <v>9</v>
      </c>
    </row>
    <row r="9" spans="1:9" x14ac:dyDescent="0.25">
      <c r="A9" s="3">
        <v>0.8</v>
      </c>
      <c r="B9" s="4">
        <v>0.96926999999999996</v>
      </c>
      <c r="C9" s="5">
        <v>0.96021999999999996</v>
      </c>
      <c r="D9" s="8">
        <f t="shared" si="0"/>
        <v>9.0500000000000025E-3</v>
      </c>
      <c r="E9" s="6" t="s">
        <v>4</v>
      </c>
      <c r="F9" s="7">
        <v>0.97009000000000001</v>
      </c>
      <c r="G9" s="5">
        <v>0.96309999999999996</v>
      </c>
      <c r="H9" s="8">
        <f t="shared" si="1"/>
        <v>6.9900000000000517E-3</v>
      </c>
      <c r="I9" s="9" t="s">
        <v>11</v>
      </c>
    </row>
    <row r="10" spans="1:9" x14ac:dyDescent="0.25">
      <c r="A10" s="3">
        <v>0.9</v>
      </c>
      <c r="B10" s="4">
        <v>0.96765999999999996</v>
      </c>
      <c r="C10" s="5">
        <v>0.96392999999999995</v>
      </c>
      <c r="D10" s="8">
        <f t="shared" si="0"/>
        <v>3.7300000000000111E-3</v>
      </c>
      <c r="E10" s="6" t="s">
        <v>4</v>
      </c>
      <c r="F10" s="7">
        <v>0.97011999999999998</v>
      </c>
      <c r="G10" s="5">
        <v>0.96635000000000004</v>
      </c>
      <c r="H10" s="8">
        <f t="shared" si="1"/>
        <v>3.7699999999999401E-3</v>
      </c>
      <c r="I10" s="9" t="s">
        <v>11</v>
      </c>
    </row>
    <row r="11" spans="1:9" x14ac:dyDescent="0.25">
      <c r="A11" s="3">
        <v>1</v>
      </c>
      <c r="B11" s="4">
        <v>0.96643000000000001</v>
      </c>
      <c r="C11" s="5">
        <v>0.96677000000000002</v>
      </c>
      <c r="D11" s="8">
        <f t="shared" si="0"/>
        <v>-3.4000000000000696E-4</v>
      </c>
      <c r="E11" s="10"/>
      <c r="F11" s="7">
        <v>0.97006000000000003</v>
      </c>
      <c r="G11" s="5">
        <v>0.96884000000000003</v>
      </c>
      <c r="H11" s="8">
        <f t="shared" si="1"/>
        <v>1.2199999999999989E-3</v>
      </c>
      <c r="I11" s="1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15" zoomScaleNormal="115" workbookViewId="0">
      <selection activeCell="D2" sqref="D2"/>
    </sheetView>
  </sheetViews>
  <sheetFormatPr defaultRowHeight="15" x14ac:dyDescent="0.25"/>
  <cols>
    <col min="1" max="1" width="20" bestFit="1" customWidth="1"/>
    <col min="2" max="2" width="17.85546875" bestFit="1" customWidth="1"/>
    <col min="3" max="3" width="13.85546875" bestFit="1" customWidth="1"/>
    <col min="4" max="4" width="18" bestFit="1" customWidth="1"/>
    <col min="5" max="5" width="16" bestFit="1" customWidth="1"/>
    <col min="6" max="6" width="25.28515625" bestFit="1" customWidth="1"/>
    <col min="7" max="7" width="21.42578125" bestFit="1" customWidth="1"/>
    <col min="8" max="8" width="25.5703125" bestFit="1" customWidth="1"/>
    <col min="9" max="9" width="16" bestFit="1" customWidth="1"/>
  </cols>
  <sheetData>
    <row r="1" spans="1:9" x14ac:dyDescent="0.25">
      <c r="A1" s="1" t="s">
        <v>1</v>
      </c>
      <c r="B1" s="2" t="s">
        <v>12</v>
      </c>
      <c r="C1" s="2" t="s">
        <v>0</v>
      </c>
      <c r="D1" s="2" t="s">
        <v>13</v>
      </c>
      <c r="E1" s="2" t="s">
        <v>6</v>
      </c>
      <c r="F1" s="2" t="s">
        <v>15</v>
      </c>
      <c r="G1" s="2" t="s">
        <v>14</v>
      </c>
      <c r="H1" s="2" t="s">
        <v>16</v>
      </c>
      <c r="I1" s="2" t="s">
        <v>6</v>
      </c>
    </row>
    <row r="2" spans="1:9" x14ac:dyDescent="0.25">
      <c r="A2" s="3">
        <v>0.1</v>
      </c>
      <c r="B2" s="12">
        <v>0.94684999999999997</v>
      </c>
      <c r="C2" s="13">
        <v>0.73655999999999999</v>
      </c>
      <c r="D2" s="5">
        <f>B2-C2</f>
        <v>0.21028999999999998</v>
      </c>
      <c r="E2" s="6" t="s">
        <v>2</v>
      </c>
      <c r="F2" s="7">
        <v>0.94396000000000002</v>
      </c>
      <c r="G2" s="5">
        <v>0.73287000000000002</v>
      </c>
      <c r="H2" s="5">
        <f>F2-G2</f>
        <v>0.21109</v>
      </c>
      <c r="I2" s="6" t="s">
        <v>7</v>
      </c>
    </row>
    <row r="3" spans="1:9" x14ac:dyDescent="0.25">
      <c r="A3" s="3">
        <v>0.2</v>
      </c>
      <c r="B3" s="12">
        <v>0.96887000000000001</v>
      </c>
      <c r="C3" s="13">
        <v>0.86636000000000002</v>
      </c>
      <c r="D3" s="5">
        <f t="shared" ref="D3:D11" si="0">B3-C3</f>
        <v>0.10250999999999999</v>
      </c>
      <c r="E3" s="6" t="s">
        <v>2</v>
      </c>
      <c r="F3" s="7">
        <v>0.96175999999999995</v>
      </c>
      <c r="G3" s="5">
        <v>0.86677999999999999</v>
      </c>
      <c r="H3" s="5">
        <f t="shared" ref="H3:H11" si="1">F3-G3</f>
        <v>9.4979999999999953E-2</v>
      </c>
      <c r="I3" s="6" t="s">
        <v>8</v>
      </c>
    </row>
    <row r="4" spans="1:9" x14ac:dyDescent="0.25">
      <c r="A4" s="3">
        <v>0.3</v>
      </c>
      <c r="B4" s="12">
        <v>0.96174000000000004</v>
      </c>
      <c r="C4" s="13">
        <v>0.91054999999999997</v>
      </c>
      <c r="D4" s="5">
        <f t="shared" si="0"/>
        <v>5.1190000000000069E-2</v>
      </c>
      <c r="E4" s="6" t="s">
        <v>3</v>
      </c>
      <c r="F4" s="7">
        <v>0.96087999999999996</v>
      </c>
      <c r="G4" s="5">
        <v>0.90903999999999996</v>
      </c>
      <c r="H4" s="5">
        <f t="shared" si="1"/>
        <v>5.1839999999999997E-2</v>
      </c>
      <c r="I4" s="6" t="s">
        <v>9</v>
      </c>
    </row>
    <row r="5" spans="1:9" x14ac:dyDescent="0.25">
      <c r="A5" s="3">
        <v>0.4</v>
      </c>
      <c r="B5" s="12">
        <v>0.96284999999999998</v>
      </c>
      <c r="C5" s="13">
        <v>0.92718999999999996</v>
      </c>
      <c r="D5" s="8">
        <f>B5-C5</f>
        <v>3.5660000000000025E-2</v>
      </c>
      <c r="E5" s="6" t="s">
        <v>4</v>
      </c>
      <c r="F5" s="7">
        <v>0.96296999999999999</v>
      </c>
      <c r="G5" s="5">
        <v>0.93154999999999999</v>
      </c>
      <c r="H5" s="8">
        <f t="shared" si="1"/>
        <v>3.1420000000000003E-2</v>
      </c>
      <c r="I5" s="6" t="s">
        <v>9</v>
      </c>
    </row>
    <row r="6" spans="1:9" x14ac:dyDescent="0.25">
      <c r="A6" s="3">
        <v>0.5</v>
      </c>
      <c r="B6" s="12">
        <v>0.96658999999999995</v>
      </c>
      <c r="C6" s="13">
        <v>0.94218000000000002</v>
      </c>
      <c r="D6" s="8">
        <f t="shared" si="0"/>
        <v>2.4409999999999932E-2</v>
      </c>
      <c r="E6" s="6" t="s">
        <v>4</v>
      </c>
      <c r="F6" s="7">
        <v>0.96462000000000003</v>
      </c>
      <c r="G6" s="5">
        <v>0.94494</v>
      </c>
      <c r="H6" s="8">
        <f t="shared" si="1"/>
        <v>1.9680000000000031E-2</v>
      </c>
      <c r="I6" s="6" t="s">
        <v>9</v>
      </c>
    </row>
    <row r="7" spans="1:9" x14ac:dyDescent="0.25">
      <c r="A7" s="3">
        <v>0.6</v>
      </c>
      <c r="B7" s="12">
        <v>0.96843999999999997</v>
      </c>
      <c r="C7" s="13">
        <v>0.95089000000000001</v>
      </c>
      <c r="D7" s="8">
        <f t="shared" si="0"/>
        <v>1.7549999999999955E-2</v>
      </c>
      <c r="E7" s="6" t="s">
        <v>5</v>
      </c>
      <c r="F7" s="7">
        <v>0.96879999999999999</v>
      </c>
      <c r="G7" s="5">
        <v>0.95304999999999995</v>
      </c>
      <c r="H7" s="8">
        <f t="shared" si="1"/>
        <v>1.5750000000000042E-2</v>
      </c>
      <c r="I7" s="6" t="s">
        <v>10</v>
      </c>
    </row>
    <row r="8" spans="1:9" x14ac:dyDescent="0.25">
      <c r="A8" s="3">
        <v>0.7</v>
      </c>
      <c r="B8" s="12">
        <v>0.96904999999999997</v>
      </c>
      <c r="C8" s="13">
        <v>0.95630000000000004</v>
      </c>
      <c r="D8" s="8">
        <f t="shared" si="0"/>
        <v>1.2749999999999928E-2</v>
      </c>
      <c r="E8" s="6" t="s">
        <v>5</v>
      </c>
      <c r="F8" s="7">
        <v>0.96941999999999995</v>
      </c>
      <c r="G8" s="5">
        <v>0.95884000000000003</v>
      </c>
      <c r="H8" s="8">
        <f t="shared" si="1"/>
        <v>1.0579999999999923E-2</v>
      </c>
      <c r="I8" s="9" t="s">
        <v>9</v>
      </c>
    </row>
    <row r="9" spans="1:9" x14ac:dyDescent="0.25">
      <c r="A9" s="3">
        <v>0.8</v>
      </c>
      <c r="B9" s="12">
        <v>0.96926999999999996</v>
      </c>
      <c r="C9" s="13">
        <v>0.96060999999999996</v>
      </c>
      <c r="D9" s="8">
        <f t="shared" si="0"/>
        <v>8.660000000000001E-3</v>
      </c>
      <c r="E9" s="6" t="s">
        <v>4</v>
      </c>
      <c r="F9" s="7">
        <v>0.97009000000000001</v>
      </c>
      <c r="G9" s="5">
        <v>0.96309999999999996</v>
      </c>
      <c r="H9" s="8">
        <f t="shared" si="1"/>
        <v>6.9900000000000517E-3</v>
      </c>
      <c r="I9" s="9" t="s">
        <v>11</v>
      </c>
    </row>
    <row r="10" spans="1:9" x14ac:dyDescent="0.25">
      <c r="A10" s="3">
        <v>0.9</v>
      </c>
      <c r="B10" s="12">
        <v>0.96765999999999996</v>
      </c>
      <c r="C10" s="13">
        <v>0.96528000000000003</v>
      </c>
      <c r="D10" s="8">
        <f t="shared" si="0"/>
        <v>2.3799999999999377E-3</v>
      </c>
      <c r="E10" s="6" t="s">
        <v>4</v>
      </c>
      <c r="F10" s="7">
        <v>0.97011999999999998</v>
      </c>
      <c r="G10" s="5">
        <v>0.96635000000000004</v>
      </c>
      <c r="H10" s="8">
        <f t="shared" si="1"/>
        <v>3.7699999999999401E-3</v>
      </c>
      <c r="I10" s="9" t="s">
        <v>11</v>
      </c>
    </row>
    <row r="11" spans="1:9" x14ac:dyDescent="0.25">
      <c r="A11" s="3">
        <v>1</v>
      </c>
      <c r="B11" s="12">
        <v>0.96643000000000001</v>
      </c>
      <c r="C11" s="13">
        <v>0.96677000000000002</v>
      </c>
      <c r="D11" s="8">
        <f t="shared" si="0"/>
        <v>-3.4000000000000696E-4</v>
      </c>
      <c r="E11" s="10"/>
      <c r="F11" s="7">
        <v>0.97006000000000003</v>
      </c>
      <c r="G11" s="5">
        <v>0.96884000000000003</v>
      </c>
      <c r="H11" s="8">
        <f t="shared" si="1"/>
        <v>1.2199999999999989E-3</v>
      </c>
      <c r="I11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Normal="100" workbookViewId="0">
      <selection activeCell="G2" sqref="G2:G11"/>
    </sheetView>
  </sheetViews>
  <sheetFormatPr defaultRowHeight="15" x14ac:dyDescent="0.25"/>
  <cols>
    <col min="1" max="1" width="20" bestFit="1" customWidth="1"/>
    <col min="2" max="2" width="17.85546875" bestFit="1" customWidth="1"/>
    <col min="3" max="3" width="13.85546875" bestFit="1" customWidth="1"/>
    <col min="4" max="4" width="18" bestFit="1" customWidth="1"/>
    <col min="5" max="5" width="16" bestFit="1" customWidth="1"/>
    <col min="6" max="6" width="25.28515625" bestFit="1" customWidth="1"/>
    <col min="7" max="7" width="21.42578125" bestFit="1" customWidth="1"/>
    <col min="8" max="8" width="25.5703125" bestFit="1" customWidth="1"/>
    <col min="9" max="9" width="16" bestFit="1" customWidth="1"/>
  </cols>
  <sheetData>
    <row r="1" spans="1:9" x14ac:dyDescent="0.25">
      <c r="A1" s="1" t="s">
        <v>1</v>
      </c>
      <c r="B1" s="2" t="s">
        <v>12</v>
      </c>
      <c r="C1" s="2" t="s">
        <v>0</v>
      </c>
      <c r="D1" s="2" t="s">
        <v>13</v>
      </c>
      <c r="E1" s="2" t="s">
        <v>6</v>
      </c>
      <c r="F1" s="2" t="s">
        <v>15</v>
      </c>
      <c r="G1" s="2" t="s">
        <v>14</v>
      </c>
      <c r="H1" s="2" t="s">
        <v>16</v>
      </c>
      <c r="I1" s="2" t="s">
        <v>6</v>
      </c>
    </row>
    <row r="2" spans="1:9" x14ac:dyDescent="0.25">
      <c r="A2" s="3">
        <v>0.1</v>
      </c>
      <c r="B2" s="12">
        <v>0.94684999999999997</v>
      </c>
      <c r="C2" s="14">
        <v>0.77851000000000004</v>
      </c>
      <c r="D2" s="5">
        <f>B2-C2</f>
        <v>0.16833999999999993</v>
      </c>
      <c r="E2" s="6" t="s">
        <v>2</v>
      </c>
      <c r="F2" s="7">
        <v>0.94396000000000002</v>
      </c>
      <c r="G2" s="15">
        <v>0.78444000000000003</v>
      </c>
      <c r="H2" s="5">
        <f>F2-G2</f>
        <v>0.15952</v>
      </c>
      <c r="I2" s="6" t="s">
        <v>7</v>
      </c>
    </row>
    <row r="3" spans="1:9" x14ac:dyDescent="0.25">
      <c r="A3" s="3">
        <v>0.2</v>
      </c>
      <c r="B3" s="12">
        <v>0.96887000000000001</v>
      </c>
      <c r="C3" s="14">
        <v>0.88737999999999995</v>
      </c>
      <c r="D3" s="5">
        <f t="shared" ref="D3:D11" si="0">B3-C3</f>
        <v>8.1490000000000062E-2</v>
      </c>
      <c r="E3" s="6" t="s">
        <v>2</v>
      </c>
      <c r="F3" s="7">
        <v>0.96175999999999995</v>
      </c>
      <c r="G3" s="15">
        <v>0.89122000000000001</v>
      </c>
      <c r="H3" s="5">
        <f t="shared" ref="H3:H11" si="1">F3-G3</f>
        <v>7.0539999999999936E-2</v>
      </c>
      <c r="I3" s="6" t="s">
        <v>8</v>
      </c>
    </row>
    <row r="4" spans="1:9" x14ac:dyDescent="0.25">
      <c r="A4" s="3">
        <v>0.3</v>
      </c>
      <c r="B4" s="12">
        <v>0.96174000000000004</v>
      </c>
      <c r="C4" s="14">
        <v>0.92376999999999998</v>
      </c>
      <c r="D4" s="5">
        <f t="shared" si="0"/>
        <v>3.7970000000000059E-2</v>
      </c>
      <c r="E4" s="6" t="s">
        <v>3</v>
      </c>
      <c r="F4" s="7">
        <v>0.96087999999999996</v>
      </c>
      <c r="G4" s="15">
        <v>0.92459999999999998</v>
      </c>
      <c r="H4" s="5">
        <f t="shared" si="1"/>
        <v>3.6279999999999979E-2</v>
      </c>
      <c r="I4" s="6" t="s">
        <v>9</v>
      </c>
    </row>
    <row r="5" spans="1:9" x14ac:dyDescent="0.25">
      <c r="A5" s="3">
        <v>0.4</v>
      </c>
      <c r="B5" s="12">
        <v>0.96284999999999998</v>
      </c>
      <c r="C5" s="14">
        <v>0.93767</v>
      </c>
      <c r="D5" s="8">
        <f>B5-C5</f>
        <v>2.517999999999998E-2</v>
      </c>
      <c r="E5" s="6" t="s">
        <v>4</v>
      </c>
      <c r="F5" s="7">
        <v>0.96296999999999999</v>
      </c>
      <c r="G5" s="15">
        <v>0.94216</v>
      </c>
      <c r="H5" s="8">
        <f t="shared" si="1"/>
        <v>2.0809999999999995E-2</v>
      </c>
      <c r="I5" s="6" t="s">
        <v>9</v>
      </c>
    </row>
    <row r="6" spans="1:9" x14ac:dyDescent="0.25">
      <c r="A6" s="3">
        <v>0.5</v>
      </c>
      <c r="B6" s="12">
        <v>0.96658999999999995</v>
      </c>
      <c r="C6" s="14">
        <v>0.95030000000000003</v>
      </c>
      <c r="D6" s="8">
        <f t="shared" si="0"/>
        <v>1.6289999999999916E-2</v>
      </c>
      <c r="E6" s="6" t="s">
        <v>4</v>
      </c>
      <c r="F6" s="7">
        <v>0.96462000000000003</v>
      </c>
      <c r="G6" s="15">
        <v>0.95398000000000005</v>
      </c>
      <c r="H6" s="8">
        <f t="shared" si="1"/>
        <v>1.0639999999999983E-2</v>
      </c>
      <c r="I6" s="6" t="s">
        <v>9</v>
      </c>
    </row>
    <row r="7" spans="1:9" x14ac:dyDescent="0.25">
      <c r="A7" s="3">
        <v>0.6</v>
      </c>
      <c r="B7" s="12">
        <v>0.96843999999999997</v>
      </c>
      <c r="C7" s="14">
        <v>0.95720000000000005</v>
      </c>
      <c r="D7" s="8">
        <f t="shared" si="0"/>
        <v>1.1239999999999917E-2</v>
      </c>
      <c r="E7" s="6" t="s">
        <v>5</v>
      </c>
      <c r="F7" s="7">
        <v>0.96879999999999999</v>
      </c>
      <c r="G7" s="15">
        <v>0.95992</v>
      </c>
      <c r="H7" s="8">
        <f t="shared" si="1"/>
        <v>8.879999999999999E-3</v>
      </c>
      <c r="I7" s="6" t="s">
        <v>10</v>
      </c>
    </row>
    <row r="8" spans="1:9" x14ac:dyDescent="0.25">
      <c r="A8" s="3">
        <v>0.7</v>
      </c>
      <c r="B8" s="12">
        <v>0.96904999999999997</v>
      </c>
      <c r="C8" s="14">
        <v>0.96138000000000001</v>
      </c>
      <c r="D8" s="8">
        <f t="shared" si="0"/>
        <v>7.6699999999999546E-3</v>
      </c>
      <c r="E8" s="6" t="s">
        <v>5</v>
      </c>
      <c r="F8" s="7">
        <v>0.96941999999999995</v>
      </c>
      <c r="G8" s="15">
        <v>0.96406999999999998</v>
      </c>
      <c r="H8" s="8">
        <f t="shared" si="1"/>
        <v>5.3499999999999659E-3</v>
      </c>
      <c r="I8" s="9" t="s">
        <v>9</v>
      </c>
    </row>
    <row r="9" spans="1:9" x14ac:dyDescent="0.25">
      <c r="A9" s="3">
        <v>0.8</v>
      </c>
      <c r="B9" s="12">
        <v>0.96926999999999996</v>
      </c>
      <c r="C9" s="14">
        <v>0.96467000000000003</v>
      </c>
      <c r="D9" s="8">
        <f t="shared" si="0"/>
        <v>4.5999999999999375E-3</v>
      </c>
      <c r="E9" s="6" t="s">
        <v>4</v>
      </c>
      <c r="F9" s="7">
        <v>0.97009000000000001</v>
      </c>
      <c r="G9" s="15">
        <v>0.96697999999999995</v>
      </c>
      <c r="H9" s="8">
        <f t="shared" si="1"/>
        <v>3.1100000000000572E-3</v>
      </c>
      <c r="I9" s="9" t="s">
        <v>11</v>
      </c>
    </row>
    <row r="10" spans="1:9" x14ac:dyDescent="0.25">
      <c r="A10" s="3">
        <v>0.9</v>
      </c>
      <c r="B10" s="12">
        <v>0.96765999999999996</v>
      </c>
      <c r="C10" s="14">
        <v>0.96704000000000001</v>
      </c>
      <c r="D10" s="8">
        <f t="shared" si="0"/>
        <v>6.1999999999995392E-4</v>
      </c>
      <c r="E10" s="6" t="s">
        <v>4</v>
      </c>
      <c r="F10" s="7">
        <v>0.97011999999999998</v>
      </c>
      <c r="G10" s="15">
        <v>0.96909000000000001</v>
      </c>
      <c r="H10" s="8">
        <f t="shared" si="1"/>
        <v>1.0299999999999754E-3</v>
      </c>
      <c r="I10" s="9" t="s">
        <v>11</v>
      </c>
    </row>
    <row r="11" spans="1:9" x14ac:dyDescent="0.25">
      <c r="A11" s="3">
        <v>1</v>
      </c>
      <c r="B11" s="12">
        <v>0.96643000000000001</v>
      </c>
      <c r="C11" s="14">
        <v>0.96875999999999995</v>
      </c>
      <c r="D11" s="8">
        <f t="shared" si="0"/>
        <v>-2.3299999999999432E-3</v>
      </c>
      <c r="E11" s="10"/>
      <c r="F11" s="7">
        <v>0.97006000000000003</v>
      </c>
      <c r="G11" s="15">
        <v>0.97065000000000001</v>
      </c>
      <c r="H11" s="8">
        <f t="shared" si="1"/>
        <v>-5.8999999999997943E-4</v>
      </c>
      <c r="I11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I8" sqref="I8"/>
    </sheetView>
  </sheetViews>
  <sheetFormatPr defaultRowHeight="15" x14ac:dyDescent="0.25"/>
  <cols>
    <col min="2" max="2" width="13.140625" bestFit="1" customWidth="1"/>
    <col min="3" max="3" width="23.28515625" bestFit="1" customWidth="1"/>
    <col min="4" max="4" width="13.140625" bestFit="1" customWidth="1"/>
    <col min="5" max="5" width="14.85546875" bestFit="1" customWidth="1"/>
    <col min="6" max="6" width="23.28515625" bestFit="1" customWidth="1"/>
    <col min="7" max="7" width="13.85546875" bestFit="1" customWidth="1"/>
    <col min="8" max="9" width="28.42578125" bestFit="1" customWidth="1"/>
    <col min="10" max="10" width="11.140625" bestFit="1" customWidth="1"/>
    <col min="11" max="11" width="10.140625" bestFit="1" customWidth="1"/>
    <col min="12" max="12" width="22.85546875" bestFit="1" customWidth="1"/>
    <col min="13" max="13" width="9.5703125" bestFit="1" customWidth="1"/>
    <col min="14" max="14" width="8.85546875" bestFit="1" customWidth="1"/>
    <col min="15" max="15" width="16.85546875" bestFit="1" customWidth="1"/>
  </cols>
  <sheetData>
    <row r="1" spans="1:15" x14ac:dyDescent="0.25">
      <c r="A1" s="33" t="s">
        <v>32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x14ac:dyDescent="0.25">
      <c r="A2" s="10"/>
      <c r="B2" s="32" t="s">
        <v>25</v>
      </c>
      <c r="C2" s="32"/>
      <c r="D2" s="32"/>
      <c r="E2" s="33" t="s">
        <v>26</v>
      </c>
      <c r="F2" s="33"/>
      <c r="G2" s="33"/>
      <c r="H2" s="10"/>
      <c r="I2" s="10"/>
      <c r="J2" s="10"/>
      <c r="K2" s="10"/>
      <c r="L2" s="10"/>
      <c r="M2" s="10"/>
      <c r="N2" s="10"/>
      <c r="O2" s="10"/>
    </row>
    <row r="3" spans="1:15" x14ac:dyDescent="0.25">
      <c r="A3" s="2"/>
      <c r="B3" s="2" t="s">
        <v>23</v>
      </c>
      <c r="C3" s="2" t="s">
        <v>24</v>
      </c>
      <c r="D3" s="2" t="s">
        <v>20</v>
      </c>
      <c r="E3" s="2" t="s">
        <v>23</v>
      </c>
      <c r="F3" s="2" t="s">
        <v>24</v>
      </c>
      <c r="G3" s="2" t="s">
        <v>20</v>
      </c>
      <c r="H3" s="2" t="s">
        <v>27</v>
      </c>
      <c r="I3" s="2" t="s">
        <v>22</v>
      </c>
      <c r="J3" s="2" t="s">
        <v>29</v>
      </c>
      <c r="K3" s="2" t="s">
        <v>31</v>
      </c>
      <c r="L3" s="2" t="s">
        <v>28</v>
      </c>
      <c r="M3" s="2" t="s">
        <v>17</v>
      </c>
      <c r="N3" s="2" t="s">
        <v>18</v>
      </c>
      <c r="O3" s="2" t="s">
        <v>30</v>
      </c>
    </row>
    <row r="4" spans="1:15" x14ac:dyDescent="0.25">
      <c r="A4" s="18">
        <v>1</v>
      </c>
      <c r="B4" s="22">
        <v>84</v>
      </c>
      <c r="C4" s="9">
        <v>1.65</v>
      </c>
      <c r="D4" s="9">
        <f>0.15*C4</f>
        <v>0.24749999999999997</v>
      </c>
      <c r="E4" s="22">
        <v>80.5</v>
      </c>
      <c r="F4" s="9">
        <v>1.6</v>
      </c>
      <c r="G4" s="9">
        <f>0.15*F4</f>
        <v>0.24</v>
      </c>
      <c r="H4" s="13">
        <v>0.97006000000000003</v>
      </c>
      <c r="I4" s="15">
        <v>0.97072999999999998</v>
      </c>
      <c r="J4" s="7">
        <f>H4-I4</f>
        <v>-6.6999999999994841E-4</v>
      </c>
      <c r="K4" s="5">
        <v>-5.9000000000000003E-4</v>
      </c>
      <c r="L4" s="15">
        <v>0.97065000000000001</v>
      </c>
      <c r="M4" s="9">
        <v>15.8</v>
      </c>
      <c r="N4" s="9">
        <f>M4+273.15</f>
        <v>288.95</v>
      </c>
      <c r="O4" s="9">
        <v>50.9</v>
      </c>
    </row>
    <row r="5" spans="1:15" x14ac:dyDescent="0.25">
      <c r="A5" s="19">
        <v>0.9</v>
      </c>
      <c r="B5" s="9">
        <v>75</v>
      </c>
      <c r="C5" s="9">
        <v>1.5</v>
      </c>
      <c r="D5" s="9">
        <f>0.15*C5</f>
        <v>0.22499999999999998</v>
      </c>
      <c r="E5" s="9">
        <v>70</v>
      </c>
      <c r="F5" s="9">
        <v>1.45</v>
      </c>
      <c r="G5" s="9">
        <f>0.15*F5</f>
        <v>0.2175</v>
      </c>
      <c r="H5" s="13">
        <v>0.97011999999999998</v>
      </c>
      <c r="I5" s="15">
        <v>0.96955000000000002</v>
      </c>
      <c r="J5" s="7">
        <f t="shared" ref="J5:J13" si="0">H5-I5</f>
        <v>5.6999999999995943E-4</v>
      </c>
      <c r="K5" s="5">
        <v>1.0300000000000001E-3</v>
      </c>
      <c r="L5" s="15">
        <v>0.96909000000000001</v>
      </c>
      <c r="M5" s="9">
        <v>15.8</v>
      </c>
      <c r="N5" s="9">
        <f t="shared" ref="N5:N13" si="1">M5+273.15</f>
        <v>288.95</v>
      </c>
      <c r="O5" s="9">
        <v>50.9</v>
      </c>
    </row>
    <row r="6" spans="1:15" x14ac:dyDescent="0.25">
      <c r="A6" s="19">
        <v>0.8</v>
      </c>
      <c r="B6" s="20">
        <v>60</v>
      </c>
      <c r="C6" s="9">
        <v>1.35</v>
      </c>
      <c r="D6" s="9">
        <f t="shared" ref="D6:D13" si="2">0.15*C6</f>
        <v>0.20250000000000001</v>
      </c>
      <c r="E6" s="9">
        <v>55</v>
      </c>
      <c r="F6" s="9">
        <v>1.25</v>
      </c>
      <c r="G6" s="9">
        <f t="shared" ref="G6:G9" si="3">0.15*F6</f>
        <v>0.1875</v>
      </c>
      <c r="H6" s="13">
        <v>0.97009000000000001</v>
      </c>
      <c r="I6" s="15">
        <v>0.96782000000000001</v>
      </c>
      <c r="J6" s="7">
        <f t="shared" si="0"/>
        <v>2.2699999999999942E-3</v>
      </c>
      <c r="K6" s="5">
        <v>3.1099999999999999E-3</v>
      </c>
      <c r="L6" s="15">
        <v>0.96697999999999995</v>
      </c>
      <c r="M6" s="9">
        <v>15.6</v>
      </c>
      <c r="N6" s="9">
        <f t="shared" si="1"/>
        <v>288.75</v>
      </c>
      <c r="O6" s="9">
        <v>50.9</v>
      </c>
    </row>
    <row r="7" spans="1:15" x14ac:dyDescent="0.25">
      <c r="A7" s="18">
        <v>0.7</v>
      </c>
      <c r="B7" s="21">
        <v>50</v>
      </c>
      <c r="C7" s="9">
        <v>1.2</v>
      </c>
      <c r="D7" s="9">
        <f t="shared" si="2"/>
        <v>0.18</v>
      </c>
      <c r="E7" s="9">
        <v>45</v>
      </c>
      <c r="F7" s="9">
        <v>1.1499999999999999</v>
      </c>
      <c r="G7" s="9">
        <f t="shared" si="3"/>
        <v>0.17249999999999999</v>
      </c>
      <c r="H7" s="13">
        <v>0.96941999999999995</v>
      </c>
      <c r="I7" s="15">
        <v>0.96455000000000002</v>
      </c>
      <c r="J7" s="7">
        <f t="shared" si="0"/>
        <v>4.8699999999999299E-3</v>
      </c>
      <c r="K7" s="5">
        <v>5.3499999999999997E-3</v>
      </c>
      <c r="L7" s="15">
        <v>0.96406999999999998</v>
      </c>
      <c r="M7" s="9">
        <v>15.9</v>
      </c>
      <c r="N7" s="9">
        <f t="shared" si="1"/>
        <v>289.04999999999995</v>
      </c>
      <c r="O7" s="9">
        <v>50.9</v>
      </c>
    </row>
    <row r="8" spans="1:15" x14ac:dyDescent="0.25">
      <c r="A8" s="19">
        <v>0.6</v>
      </c>
      <c r="B8" s="21">
        <v>45</v>
      </c>
      <c r="C8" s="9">
        <v>1.1499999999999999</v>
      </c>
      <c r="D8" s="9">
        <f t="shared" si="2"/>
        <v>0.17249999999999999</v>
      </c>
      <c r="E8" s="9">
        <v>40</v>
      </c>
      <c r="F8" s="9">
        <v>1.1000000000000001</v>
      </c>
      <c r="G8" s="9">
        <f t="shared" si="3"/>
        <v>0.16500000000000001</v>
      </c>
      <c r="H8" s="13">
        <v>0.96879999999999999</v>
      </c>
      <c r="I8" s="15">
        <v>0.96091000000000004</v>
      </c>
      <c r="J8" s="7">
        <f t="shared" si="0"/>
        <v>7.8899999999999526E-3</v>
      </c>
      <c r="K8" s="5">
        <v>8.8800000000000007E-3</v>
      </c>
      <c r="L8" s="15">
        <v>0.95992</v>
      </c>
      <c r="M8" s="9">
        <v>15.9</v>
      </c>
      <c r="N8" s="9">
        <f t="shared" si="1"/>
        <v>289.04999999999995</v>
      </c>
      <c r="O8" s="9">
        <v>50.9</v>
      </c>
    </row>
    <row r="9" spans="1:15" x14ac:dyDescent="0.25">
      <c r="A9" s="19">
        <v>0.5</v>
      </c>
      <c r="B9" s="21">
        <v>40</v>
      </c>
      <c r="C9" s="9">
        <v>1.1000000000000001</v>
      </c>
      <c r="D9" s="9">
        <f t="shared" si="2"/>
        <v>0.16500000000000001</v>
      </c>
      <c r="E9" s="9">
        <v>35</v>
      </c>
      <c r="F9" s="9">
        <v>1.05</v>
      </c>
      <c r="G9" s="9">
        <f t="shared" si="3"/>
        <v>0.1575</v>
      </c>
      <c r="H9" s="13">
        <v>0.96462000000000003</v>
      </c>
      <c r="I9" s="15">
        <v>0.95494999999999997</v>
      </c>
      <c r="J9" s="7">
        <f t="shared" si="0"/>
        <v>9.6700000000000674E-3</v>
      </c>
      <c r="K9" s="5">
        <v>1.064E-2</v>
      </c>
      <c r="L9" s="15">
        <v>0.95398000000000005</v>
      </c>
      <c r="M9" s="9">
        <v>16</v>
      </c>
      <c r="N9" s="9">
        <f t="shared" si="1"/>
        <v>289.14999999999998</v>
      </c>
      <c r="O9" s="9">
        <v>50.9</v>
      </c>
    </row>
    <row r="10" spans="1:15" x14ac:dyDescent="0.25">
      <c r="A10" s="18">
        <v>0.4</v>
      </c>
      <c r="B10" s="21">
        <v>35</v>
      </c>
      <c r="C10" s="9">
        <v>1.05</v>
      </c>
      <c r="D10" s="9">
        <f t="shared" si="2"/>
        <v>0.1575</v>
      </c>
      <c r="E10" s="9">
        <v>30</v>
      </c>
      <c r="F10" s="23">
        <v>1</v>
      </c>
      <c r="G10" s="9">
        <f>F10*D10</f>
        <v>0.1575</v>
      </c>
      <c r="H10" s="13">
        <v>0.96296999999999999</v>
      </c>
      <c r="I10" s="15">
        <v>0.94298999999999999</v>
      </c>
      <c r="J10" s="7">
        <f t="shared" si="0"/>
        <v>1.9979999999999998E-2</v>
      </c>
      <c r="K10" s="5">
        <v>2.0809999999999999E-2</v>
      </c>
      <c r="L10" s="15">
        <v>0.94216</v>
      </c>
      <c r="M10" s="9">
        <v>16</v>
      </c>
      <c r="N10" s="9">
        <f t="shared" si="1"/>
        <v>289.14999999999998</v>
      </c>
      <c r="O10" s="9">
        <v>50.9</v>
      </c>
    </row>
    <row r="11" spans="1:15" x14ac:dyDescent="0.25">
      <c r="A11" s="19">
        <v>0.3</v>
      </c>
      <c r="B11" s="21">
        <v>30</v>
      </c>
      <c r="C11" s="9">
        <v>1</v>
      </c>
      <c r="D11" s="9">
        <f t="shared" si="2"/>
        <v>0.15</v>
      </c>
      <c r="E11" s="9">
        <v>25</v>
      </c>
      <c r="F11" s="23">
        <v>1</v>
      </c>
      <c r="G11" s="9">
        <f t="shared" ref="G11:G13" si="4">F11*D11</f>
        <v>0.15</v>
      </c>
      <c r="H11" s="13">
        <v>0.96087999999999996</v>
      </c>
      <c r="I11" s="15">
        <v>0.92534000000000005</v>
      </c>
      <c r="J11" s="5">
        <f t="shared" si="0"/>
        <v>3.5539999999999905E-2</v>
      </c>
      <c r="K11" s="5">
        <v>3.628E-2</v>
      </c>
      <c r="L11" s="15">
        <v>0.92459999999999998</v>
      </c>
      <c r="M11" s="9">
        <v>15.9</v>
      </c>
      <c r="N11" s="9">
        <f t="shared" si="1"/>
        <v>289.04999999999995</v>
      </c>
      <c r="O11" s="9">
        <v>50.9</v>
      </c>
    </row>
    <row r="12" spans="1:15" x14ac:dyDescent="0.25">
      <c r="A12" s="19">
        <v>0.2</v>
      </c>
      <c r="B12" s="21">
        <v>25</v>
      </c>
      <c r="C12" s="9">
        <v>1</v>
      </c>
      <c r="D12" s="9">
        <f t="shared" si="2"/>
        <v>0.15</v>
      </c>
      <c r="E12" s="9">
        <v>20</v>
      </c>
      <c r="F12" s="23">
        <v>1</v>
      </c>
      <c r="G12" s="9">
        <f t="shared" si="4"/>
        <v>0.15</v>
      </c>
      <c r="H12" s="13">
        <v>0.96175999999999995</v>
      </c>
      <c r="I12" s="15">
        <v>0.89190000000000003</v>
      </c>
      <c r="J12" s="5">
        <f t="shared" si="0"/>
        <v>6.9859999999999922E-2</v>
      </c>
      <c r="K12" s="5">
        <v>7.0540000000000005E-2</v>
      </c>
      <c r="L12" s="15">
        <v>0.89122000000000001</v>
      </c>
      <c r="M12" s="9">
        <v>15.9</v>
      </c>
      <c r="N12" s="9">
        <f t="shared" si="1"/>
        <v>289.04999999999995</v>
      </c>
      <c r="O12" s="9">
        <v>50.9</v>
      </c>
    </row>
    <row r="13" spans="1:15" x14ac:dyDescent="0.25">
      <c r="A13" s="18">
        <v>0.1</v>
      </c>
      <c r="B13" s="21">
        <v>20</v>
      </c>
      <c r="C13" s="9">
        <v>1</v>
      </c>
      <c r="D13" s="9">
        <f t="shared" si="2"/>
        <v>0.15</v>
      </c>
      <c r="E13" s="9">
        <v>15</v>
      </c>
      <c r="F13" s="23">
        <v>1</v>
      </c>
      <c r="G13" s="9">
        <f t="shared" si="4"/>
        <v>0.15</v>
      </c>
      <c r="H13" s="13">
        <v>0.94396000000000002</v>
      </c>
      <c r="I13" s="15">
        <v>0.78525999999999996</v>
      </c>
      <c r="J13" s="5">
        <f t="shared" si="0"/>
        <v>0.15870000000000006</v>
      </c>
      <c r="K13" s="5">
        <v>0.15952</v>
      </c>
      <c r="L13" s="15">
        <v>0.78444000000000003</v>
      </c>
      <c r="M13" s="6">
        <v>15.9</v>
      </c>
      <c r="N13" s="9">
        <f t="shared" si="1"/>
        <v>289.04999999999995</v>
      </c>
      <c r="O13" s="9">
        <v>50.9</v>
      </c>
    </row>
    <row r="14" spans="1:15" x14ac:dyDescent="0.25">
      <c r="E14" s="24"/>
    </row>
    <row r="16" spans="1:15" x14ac:dyDescent="0.25">
      <c r="A16" s="33" t="s">
        <v>33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</row>
    <row r="17" spans="1:16" x14ac:dyDescent="0.25">
      <c r="A17" s="10"/>
      <c r="B17" s="32" t="s">
        <v>25</v>
      </c>
      <c r="C17" s="32"/>
      <c r="D17" s="32"/>
      <c r="E17" s="33" t="s">
        <v>26</v>
      </c>
      <c r="F17" s="33"/>
      <c r="G17" s="33"/>
      <c r="H17" s="10"/>
      <c r="I17" s="10"/>
      <c r="J17" s="10"/>
      <c r="K17" s="10"/>
      <c r="L17" s="10"/>
      <c r="M17" s="10"/>
      <c r="N17" s="10"/>
      <c r="O17" s="10"/>
    </row>
    <row r="18" spans="1:16" x14ac:dyDescent="0.25">
      <c r="A18" s="2"/>
      <c r="B18" s="2" t="s">
        <v>23</v>
      </c>
      <c r="C18" s="2" t="s">
        <v>24</v>
      </c>
      <c r="D18" s="2" t="s">
        <v>20</v>
      </c>
      <c r="E18" s="2" t="s">
        <v>23</v>
      </c>
      <c r="F18" s="2" t="s">
        <v>24</v>
      </c>
      <c r="G18" s="2" t="s">
        <v>20</v>
      </c>
      <c r="H18" s="2" t="s">
        <v>27</v>
      </c>
      <c r="I18" s="2" t="s">
        <v>22</v>
      </c>
      <c r="J18" s="2" t="s">
        <v>29</v>
      </c>
      <c r="K18" s="2" t="s">
        <v>31</v>
      </c>
      <c r="L18" s="2" t="s">
        <v>28</v>
      </c>
      <c r="M18" s="2" t="s">
        <v>17</v>
      </c>
      <c r="N18" s="2" t="s">
        <v>18</v>
      </c>
      <c r="O18" s="2" t="s">
        <v>30</v>
      </c>
    </row>
    <row r="19" spans="1:16" x14ac:dyDescent="0.25">
      <c r="A19" s="18">
        <v>1</v>
      </c>
      <c r="B19" s="22">
        <v>84</v>
      </c>
      <c r="C19" s="9">
        <v>1.65</v>
      </c>
      <c r="D19" s="9">
        <f>0.15*C19</f>
        <v>0.24749999999999997</v>
      </c>
      <c r="E19" s="22">
        <v>80.5</v>
      </c>
      <c r="F19" s="9">
        <v>1.65</v>
      </c>
      <c r="G19" s="9">
        <f>0.15*F19</f>
        <v>0.24749999999999997</v>
      </c>
      <c r="H19" s="13">
        <v>0.97006000000000003</v>
      </c>
      <c r="I19" s="15">
        <v>0.97072999999999998</v>
      </c>
      <c r="J19" s="7">
        <f>H19-I19</f>
        <v>-6.6999999999994841E-4</v>
      </c>
      <c r="K19" s="5">
        <f t="shared" ref="K19:K28" si="5">J4</f>
        <v>-6.6999999999994841E-4</v>
      </c>
      <c r="L19" s="15">
        <v>0.97065000000000001</v>
      </c>
      <c r="M19" s="9">
        <v>15.8</v>
      </c>
      <c r="N19" s="9">
        <f>M19+273.15</f>
        <v>288.95</v>
      </c>
      <c r="O19" s="9">
        <v>50.9</v>
      </c>
    </row>
    <row r="20" spans="1:16" x14ac:dyDescent="0.25">
      <c r="A20" s="19">
        <v>0.9</v>
      </c>
      <c r="B20" s="9">
        <v>75</v>
      </c>
      <c r="C20" s="9">
        <v>1.5</v>
      </c>
      <c r="D20" s="9">
        <f>0.15*C20</f>
        <v>0.22499999999999998</v>
      </c>
      <c r="E20" s="9">
        <v>70</v>
      </c>
      <c r="F20" s="9">
        <v>1.45</v>
      </c>
      <c r="G20" s="9">
        <f>0.15*F20</f>
        <v>0.2175</v>
      </c>
      <c r="H20" s="13">
        <v>0.97011999999999998</v>
      </c>
      <c r="I20" s="15">
        <v>0.96928000000000003</v>
      </c>
      <c r="J20" s="7">
        <f t="shared" ref="J20:J28" si="6">H20-I20</f>
        <v>8.399999999999519E-4</v>
      </c>
      <c r="K20" s="5">
        <f t="shared" si="5"/>
        <v>5.6999999999995943E-4</v>
      </c>
      <c r="L20" s="15">
        <v>0.96909000000000001</v>
      </c>
      <c r="M20" s="9">
        <v>15.8</v>
      </c>
      <c r="N20" s="9">
        <f t="shared" ref="N20:N28" si="7">M20+273.15</f>
        <v>288.95</v>
      </c>
      <c r="O20" s="27">
        <v>50</v>
      </c>
      <c r="P20" s="28" t="s">
        <v>34</v>
      </c>
    </row>
    <row r="21" spans="1:16" x14ac:dyDescent="0.25">
      <c r="A21" s="19">
        <v>0.8</v>
      </c>
      <c r="B21" s="20">
        <v>60</v>
      </c>
      <c r="C21" s="9">
        <v>1.35</v>
      </c>
      <c r="D21" s="9">
        <f t="shared" ref="D21:D28" si="8">0.15*C21</f>
        <v>0.20250000000000001</v>
      </c>
      <c r="E21" s="9">
        <v>55</v>
      </c>
      <c r="F21" s="9">
        <v>1.25</v>
      </c>
      <c r="G21" s="9">
        <f t="shared" ref="G21:G24" si="9">0.15*F21</f>
        <v>0.1875</v>
      </c>
      <c r="H21" s="13">
        <v>0.97009000000000001</v>
      </c>
      <c r="I21" s="15">
        <v>0.96750999999999998</v>
      </c>
      <c r="J21" s="7">
        <f t="shared" si="6"/>
        <v>2.5800000000000267E-3</v>
      </c>
      <c r="K21" s="5">
        <f t="shared" si="5"/>
        <v>2.2699999999999942E-3</v>
      </c>
      <c r="L21" s="15">
        <v>0.96697999999999995</v>
      </c>
      <c r="M21" s="9">
        <v>15.6</v>
      </c>
      <c r="N21" s="9">
        <f t="shared" si="7"/>
        <v>288.75</v>
      </c>
      <c r="O21" s="27">
        <v>50</v>
      </c>
      <c r="P21" s="16" t="s">
        <v>35</v>
      </c>
    </row>
    <row r="22" spans="1:16" x14ac:dyDescent="0.25">
      <c r="A22" s="18">
        <v>0.7</v>
      </c>
      <c r="B22" s="21">
        <v>50</v>
      </c>
      <c r="C22" s="9">
        <v>1.2</v>
      </c>
      <c r="D22" s="9">
        <f t="shared" si="8"/>
        <v>0.18</v>
      </c>
      <c r="E22" s="9">
        <v>45</v>
      </c>
      <c r="F22" s="9">
        <v>1.1499999999999999</v>
      </c>
      <c r="G22" s="9">
        <f t="shared" si="9"/>
        <v>0.17249999999999999</v>
      </c>
      <c r="H22" s="13">
        <v>0.96941999999999995</v>
      </c>
      <c r="I22" s="15">
        <v>0.96452000000000004</v>
      </c>
      <c r="J22" s="7">
        <f t="shared" si="6"/>
        <v>4.8999999999999044E-3</v>
      </c>
      <c r="K22" s="5">
        <f t="shared" si="5"/>
        <v>4.8699999999999299E-3</v>
      </c>
      <c r="L22" s="15">
        <v>0.96406999999999998</v>
      </c>
      <c r="M22" s="9">
        <v>15.9</v>
      </c>
      <c r="N22" s="9">
        <f t="shared" si="7"/>
        <v>289.04999999999995</v>
      </c>
      <c r="O22" s="27">
        <v>49.5</v>
      </c>
      <c r="P22" s="16" t="s">
        <v>36</v>
      </c>
    </row>
    <row r="23" spans="1:16" x14ac:dyDescent="0.25">
      <c r="A23" s="19">
        <v>0.6</v>
      </c>
      <c r="B23" s="21">
        <v>45</v>
      </c>
      <c r="C23" s="9">
        <v>1.1499999999999999</v>
      </c>
      <c r="D23" s="9">
        <f t="shared" si="8"/>
        <v>0.17249999999999999</v>
      </c>
      <c r="E23" s="9">
        <v>40</v>
      </c>
      <c r="F23" s="9">
        <v>1.1000000000000001</v>
      </c>
      <c r="G23" s="9">
        <f t="shared" si="9"/>
        <v>0.16500000000000001</v>
      </c>
      <c r="H23" s="13">
        <v>0.96879999999999999</v>
      </c>
      <c r="I23" s="15">
        <v>0.96026</v>
      </c>
      <c r="J23" s="7">
        <f t="shared" si="6"/>
        <v>8.539999999999992E-3</v>
      </c>
      <c r="K23" s="5">
        <f t="shared" si="5"/>
        <v>7.8899999999999526E-3</v>
      </c>
      <c r="L23" s="15">
        <v>0.95992</v>
      </c>
      <c r="M23" s="9">
        <v>15.9</v>
      </c>
      <c r="N23" s="9">
        <f t="shared" si="7"/>
        <v>289.04999999999995</v>
      </c>
      <c r="O23" s="27">
        <v>49.5</v>
      </c>
    </row>
    <row r="24" spans="1:16" x14ac:dyDescent="0.25">
      <c r="A24" s="19">
        <v>0.5</v>
      </c>
      <c r="B24" s="21">
        <v>40</v>
      </c>
      <c r="C24" s="9">
        <v>1.1000000000000001</v>
      </c>
      <c r="D24" s="9">
        <f t="shared" si="8"/>
        <v>0.16500000000000001</v>
      </c>
      <c r="E24" s="9">
        <v>35</v>
      </c>
      <c r="F24" s="9">
        <v>1.05</v>
      </c>
      <c r="G24" s="9">
        <f t="shared" si="9"/>
        <v>0.1575</v>
      </c>
      <c r="H24" s="13">
        <v>0.96462000000000003</v>
      </c>
      <c r="I24" s="15">
        <v>0.95416999999999996</v>
      </c>
      <c r="J24" s="7">
        <f t="shared" si="6"/>
        <v>1.045000000000007E-2</v>
      </c>
      <c r="K24" s="5">
        <f t="shared" si="5"/>
        <v>9.6700000000000674E-3</v>
      </c>
      <c r="L24" s="15">
        <v>0.95398000000000005</v>
      </c>
      <c r="M24" s="9">
        <v>16</v>
      </c>
      <c r="N24" s="9">
        <f t="shared" si="7"/>
        <v>289.14999999999998</v>
      </c>
      <c r="O24" s="27">
        <v>49.5</v>
      </c>
    </row>
    <row r="25" spans="1:16" x14ac:dyDescent="0.25">
      <c r="A25" s="18">
        <v>0.4</v>
      </c>
      <c r="B25" s="21">
        <v>35</v>
      </c>
      <c r="C25" s="9">
        <v>1.05</v>
      </c>
      <c r="D25" s="9">
        <f t="shared" si="8"/>
        <v>0.1575</v>
      </c>
      <c r="E25" s="9">
        <v>30</v>
      </c>
      <c r="F25" s="23">
        <v>1</v>
      </c>
      <c r="G25" s="9">
        <f>F25*D25</f>
        <v>0.1575</v>
      </c>
      <c r="H25" s="13">
        <v>0.96296999999999999</v>
      </c>
      <c r="I25" s="15">
        <v>0.94201999999999997</v>
      </c>
      <c r="J25" s="7">
        <f t="shared" si="6"/>
        <v>2.0950000000000024E-2</v>
      </c>
      <c r="K25" s="5">
        <f t="shared" si="5"/>
        <v>1.9979999999999998E-2</v>
      </c>
      <c r="L25" s="15">
        <v>0.94216</v>
      </c>
      <c r="M25" s="9">
        <v>16</v>
      </c>
      <c r="N25" s="9">
        <f t="shared" si="7"/>
        <v>289.14999999999998</v>
      </c>
      <c r="O25" s="27">
        <v>49.5</v>
      </c>
    </row>
    <row r="26" spans="1:16" x14ac:dyDescent="0.25">
      <c r="A26" s="19">
        <v>0.3</v>
      </c>
      <c r="B26" s="21">
        <v>30</v>
      </c>
      <c r="C26" s="9">
        <v>1</v>
      </c>
      <c r="D26" s="9">
        <f t="shared" si="8"/>
        <v>0.15</v>
      </c>
      <c r="E26" s="9">
        <v>25</v>
      </c>
      <c r="F26" s="23">
        <v>1</v>
      </c>
      <c r="G26" s="9">
        <f t="shared" ref="G26:G28" si="10">F26*D26</f>
        <v>0.15</v>
      </c>
      <c r="H26" s="13">
        <v>0.96087999999999996</v>
      </c>
      <c r="I26" s="15">
        <v>0.92403000000000002</v>
      </c>
      <c r="J26" s="13">
        <f t="shared" si="6"/>
        <v>3.6849999999999938E-2</v>
      </c>
      <c r="K26" s="5">
        <f t="shared" si="5"/>
        <v>3.5539999999999905E-2</v>
      </c>
      <c r="L26" s="15">
        <v>0.92459999999999998</v>
      </c>
      <c r="M26" s="9">
        <v>15.9</v>
      </c>
      <c r="N26" s="9">
        <f t="shared" si="7"/>
        <v>289.04999999999995</v>
      </c>
      <c r="O26" s="27">
        <v>49.5</v>
      </c>
    </row>
    <row r="27" spans="1:16" x14ac:dyDescent="0.25">
      <c r="A27" s="19">
        <v>0.2</v>
      </c>
      <c r="B27" s="21">
        <v>25</v>
      </c>
      <c r="C27" s="9">
        <v>1</v>
      </c>
      <c r="D27" s="9">
        <f t="shared" si="8"/>
        <v>0.15</v>
      </c>
      <c r="E27" s="9">
        <v>20</v>
      </c>
      <c r="F27" s="23">
        <v>1</v>
      </c>
      <c r="G27" s="9">
        <f t="shared" si="10"/>
        <v>0.15</v>
      </c>
      <c r="H27" s="13">
        <v>0.96175999999999995</v>
      </c>
      <c r="I27" s="15">
        <v>0.88995000000000002</v>
      </c>
      <c r="J27" s="13">
        <f t="shared" si="6"/>
        <v>7.1809999999999929E-2</v>
      </c>
      <c r="K27" s="5">
        <f t="shared" si="5"/>
        <v>6.9859999999999922E-2</v>
      </c>
      <c r="L27" s="15">
        <v>0.89122000000000001</v>
      </c>
      <c r="M27" s="9">
        <v>15.9</v>
      </c>
      <c r="N27" s="9">
        <f t="shared" si="7"/>
        <v>289.04999999999995</v>
      </c>
      <c r="O27" s="27">
        <v>49.5</v>
      </c>
    </row>
    <row r="28" spans="1:16" x14ac:dyDescent="0.25">
      <c r="A28" s="18">
        <v>0.1</v>
      </c>
      <c r="B28" s="21">
        <v>20</v>
      </c>
      <c r="C28" s="9">
        <v>1</v>
      </c>
      <c r="D28" s="9">
        <f t="shared" si="8"/>
        <v>0.15</v>
      </c>
      <c r="E28" s="9">
        <v>15</v>
      </c>
      <c r="F28" s="23">
        <v>1</v>
      </c>
      <c r="G28" s="9">
        <f t="shared" si="10"/>
        <v>0.15</v>
      </c>
      <c r="H28" s="13">
        <v>0.94396000000000002</v>
      </c>
      <c r="I28" s="15">
        <v>0.78130999999999995</v>
      </c>
      <c r="J28" s="13">
        <f t="shared" si="6"/>
        <v>0.16265000000000007</v>
      </c>
      <c r="K28" s="5">
        <f t="shared" si="5"/>
        <v>0.15870000000000006</v>
      </c>
      <c r="L28" s="15">
        <v>0.78444000000000003</v>
      </c>
      <c r="M28" s="6">
        <v>15.9</v>
      </c>
      <c r="N28" s="9">
        <f t="shared" si="7"/>
        <v>289.04999999999995</v>
      </c>
      <c r="O28" s="27">
        <v>49.5</v>
      </c>
    </row>
    <row r="29" spans="1:16" x14ac:dyDescent="0.25">
      <c r="I29" s="17"/>
      <c r="J29" s="25"/>
      <c r="K29" s="17"/>
    </row>
    <row r="30" spans="1:16" x14ac:dyDescent="0.25">
      <c r="A30" s="16" t="s">
        <v>38</v>
      </c>
      <c r="I30" s="17"/>
      <c r="J30" s="25"/>
      <c r="K30" s="17"/>
    </row>
    <row r="31" spans="1:16" x14ac:dyDescent="0.25">
      <c r="I31" s="17"/>
      <c r="J31" s="25"/>
      <c r="K31" s="17"/>
    </row>
    <row r="32" spans="1:16" x14ac:dyDescent="0.25">
      <c r="A32" t="s">
        <v>37</v>
      </c>
    </row>
    <row r="33" spans="1:1" x14ac:dyDescent="0.25">
      <c r="A33" t="s">
        <v>39</v>
      </c>
    </row>
    <row r="45" spans="1:1" x14ac:dyDescent="0.25">
      <c r="A45" t="s">
        <v>40</v>
      </c>
    </row>
    <row r="46" spans="1:1" x14ac:dyDescent="0.25">
      <c r="A46" t="s">
        <v>41</v>
      </c>
    </row>
    <row r="47" spans="1:1" x14ac:dyDescent="0.25">
      <c r="A47" s="16" t="s">
        <v>42</v>
      </c>
    </row>
    <row r="48" spans="1:1" x14ac:dyDescent="0.25">
      <c r="A48" t="s">
        <v>43</v>
      </c>
    </row>
    <row r="49" spans="2:3" x14ac:dyDescent="0.25">
      <c r="B49" s="11"/>
      <c r="C49" s="11"/>
    </row>
    <row r="50" spans="2:3" x14ac:dyDescent="0.25">
      <c r="B50" s="11"/>
      <c r="C50" s="11"/>
    </row>
    <row r="51" spans="2:3" x14ac:dyDescent="0.25">
      <c r="B51" s="11"/>
      <c r="C51" s="11"/>
    </row>
    <row r="52" spans="2:3" x14ac:dyDescent="0.25">
      <c r="B52" s="11"/>
      <c r="C52" s="11"/>
    </row>
  </sheetData>
  <mergeCells count="6">
    <mergeCell ref="B17:D17"/>
    <mergeCell ref="E17:G17"/>
    <mergeCell ref="B2:D2"/>
    <mergeCell ref="E2:G2"/>
    <mergeCell ref="A1:O1"/>
    <mergeCell ref="A16:O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D14" sqref="D14"/>
    </sheetView>
  </sheetViews>
  <sheetFormatPr defaultRowHeight="15" x14ac:dyDescent="0.25"/>
  <cols>
    <col min="1" max="1" width="25.85546875" customWidth="1"/>
    <col min="2" max="2" width="15.140625" customWidth="1"/>
    <col min="3" max="3" width="21.28515625" customWidth="1"/>
    <col min="4" max="4" width="19" customWidth="1"/>
    <col min="5" max="5" width="9.85546875" bestFit="1" customWidth="1"/>
    <col min="6" max="6" width="15" customWidth="1"/>
    <col min="7" max="7" width="9.85546875" bestFit="1" customWidth="1"/>
    <col min="8" max="8" width="13.140625" bestFit="1" customWidth="1"/>
  </cols>
  <sheetData>
    <row r="1" spans="1:8" x14ac:dyDescent="0.25">
      <c r="A1" s="35" t="s">
        <v>1</v>
      </c>
      <c r="B1" s="35" t="s">
        <v>44</v>
      </c>
      <c r="C1" s="33" t="s">
        <v>49</v>
      </c>
      <c r="D1" s="33"/>
      <c r="E1" s="33" t="s">
        <v>45</v>
      </c>
      <c r="F1" s="33"/>
      <c r="G1" s="33" t="s">
        <v>46</v>
      </c>
      <c r="H1" s="33"/>
    </row>
    <row r="2" spans="1:8" x14ac:dyDescent="0.25">
      <c r="A2" s="36"/>
      <c r="B2" s="36"/>
      <c r="C2" s="26" t="s">
        <v>48</v>
      </c>
      <c r="D2" s="26" t="s">
        <v>47</v>
      </c>
      <c r="E2" s="1" t="s">
        <v>48</v>
      </c>
      <c r="F2" s="26" t="s">
        <v>47</v>
      </c>
      <c r="G2" s="26" t="s">
        <v>48</v>
      </c>
      <c r="H2" s="26" t="s">
        <v>47</v>
      </c>
    </row>
    <row r="3" spans="1:8" x14ac:dyDescent="0.25">
      <c r="A3" s="18">
        <v>0.1</v>
      </c>
      <c r="B3" s="13">
        <v>0.94396000000000002</v>
      </c>
      <c r="C3" s="15">
        <v>0.73287000000000002</v>
      </c>
      <c r="D3" s="31">
        <f>B3-C3</f>
        <v>0.21109</v>
      </c>
      <c r="E3" s="15">
        <v>0.78444000000000003</v>
      </c>
      <c r="F3" s="31">
        <f>B3-E3</f>
        <v>0.15952</v>
      </c>
      <c r="G3" s="15">
        <v>0.78525999999999996</v>
      </c>
      <c r="H3" s="31">
        <v>0.15870000000000006</v>
      </c>
    </row>
    <row r="4" spans="1:8" x14ac:dyDescent="0.25">
      <c r="A4" s="19">
        <v>0.2</v>
      </c>
      <c r="B4" s="13">
        <v>0.96175999999999995</v>
      </c>
      <c r="C4" s="15">
        <v>0.86677999999999999</v>
      </c>
      <c r="D4" s="31">
        <f t="shared" ref="D4:D12" si="0">B4-C4</f>
        <v>9.4979999999999953E-2</v>
      </c>
      <c r="E4" s="15">
        <v>0.89122000000000001</v>
      </c>
      <c r="F4" s="31">
        <f t="shared" ref="F4:F12" si="1">B4-E4</f>
        <v>7.0539999999999936E-2</v>
      </c>
      <c r="G4" s="15">
        <v>0.89190000000000003</v>
      </c>
      <c r="H4" s="31">
        <v>6.9859999999999922E-2</v>
      </c>
    </row>
    <row r="5" spans="1:8" x14ac:dyDescent="0.25">
      <c r="A5" s="19">
        <v>0.3</v>
      </c>
      <c r="B5" s="13">
        <v>0.96087999999999996</v>
      </c>
      <c r="C5" s="15">
        <v>0.90903999999999996</v>
      </c>
      <c r="D5" s="31">
        <f t="shared" si="0"/>
        <v>5.1839999999999997E-2</v>
      </c>
      <c r="E5" s="15">
        <v>0.92459999999999998</v>
      </c>
      <c r="F5" s="31">
        <f t="shared" si="1"/>
        <v>3.6279999999999979E-2</v>
      </c>
      <c r="G5" s="15">
        <v>0.92534000000000005</v>
      </c>
      <c r="H5" s="31">
        <v>3.5539999999999905E-2</v>
      </c>
    </row>
    <row r="6" spans="1:8" x14ac:dyDescent="0.25">
      <c r="A6" s="18">
        <v>0.4</v>
      </c>
      <c r="B6" s="13">
        <v>0.96296999999999999</v>
      </c>
      <c r="C6" s="15">
        <v>0.93154999999999999</v>
      </c>
      <c r="D6" s="7">
        <f t="shared" si="0"/>
        <v>3.1420000000000003E-2</v>
      </c>
      <c r="E6" s="15">
        <v>0.94216</v>
      </c>
      <c r="F6" s="7">
        <f t="shared" si="1"/>
        <v>2.0809999999999995E-2</v>
      </c>
      <c r="G6" s="15">
        <v>0.94298999999999999</v>
      </c>
      <c r="H6" s="7">
        <v>1.9979999999999998E-2</v>
      </c>
    </row>
    <row r="7" spans="1:8" x14ac:dyDescent="0.25">
      <c r="A7" s="19">
        <v>0.5</v>
      </c>
      <c r="B7" s="13">
        <v>0.96462000000000003</v>
      </c>
      <c r="C7" s="15">
        <v>0.94494</v>
      </c>
      <c r="D7" s="7">
        <f t="shared" si="0"/>
        <v>1.9680000000000031E-2</v>
      </c>
      <c r="E7" s="15">
        <v>0.95398000000000005</v>
      </c>
      <c r="F7" s="7">
        <f t="shared" si="1"/>
        <v>1.0639999999999983E-2</v>
      </c>
      <c r="G7" s="15">
        <v>0.95494999999999997</v>
      </c>
      <c r="H7" s="7">
        <v>9.6700000000000674E-3</v>
      </c>
    </row>
    <row r="8" spans="1:8" x14ac:dyDescent="0.25">
      <c r="A8" s="19">
        <v>0.6</v>
      </c>
      <c r="B8" s="13">
        <v>0.96879999999999999</v>
      </c>
      <c r="C8" s="15">
        <v>0.95304999999999995</v>
      </c>
      <c r="D8" s="7">
        <f t="shared" si="0"/>
        <v>1.5750000000000042E-2</v>
      </c>
      <c r="E8" s="15">
        <v>0.95992</v>
      </c>
      <c r="F8" s="7">
        <f t="shared" si="1"/>
        <v>8.879999999999999E-3</v>
      </c>
      <c r="G8" s="15">
        <v>0.96091000000000004</v>
      </c>
      <c r="H8" s="7">
        <v>7.8899999999999526E-3</v>
      </c>
    </row>
    <row r="9" spans="1:8" x14ac:dyDescent="0.25">
      <c r="A9" s="18">
        <v>0.7</v>
      </c>
      <c r="B9" s="13">
        <v>0.96941999999999995</v>
      </c>
      <c r="C9" s="15">
        <v>0.95884000000000003</v>
      </c>
      <c r="D9" s="7">
        <f t="shared" si="0"/>
        <v>1.0579999999999923E-2</v>
      </c>
      <c r="E9" s="15">
        <v>0.96406999999999998</v>
      </c>
      <c r="F9" s="7">
        <f t="shared" si="1"/>
        <v>5.3499999999999659E-3</v>
      </c>
      <c r="G9" s="15">
        <v>0.96455000000000002</v>
      </c>
      <c r="H9" s="7">
        <v>4.8699999999999299E-3</v>
      </c>
    </row>
    <row r="10" spans="1:8" x14ac:dyDescent="0.25">
      <c r="A10" s="19">
        <v>0.8</v>
      </c>
      <c r="B10" s="13">
        <v>0.97009000000000001</v>
      </c>
      <c r="C10" s="15">
        <v>0.96309999999999996</v>
      </c>
      <c r="D10" s="7">
        <f t="shared" si="0"/>
        <v>6.9900000000000517E-3</v>
      </c>
      <c r="E10" s="15">
        <v>0.96697999999999995</v>
      </c>
      <c r="F10" s="7">
        <f t="shared" si="1"/>
        <v>3.1100000000000572E-3</v>
      </c>
      <c r="G10" s="15">
        <v>0.96782000000000001</v>
      </c>
      <c r="H10" s="7">
        <v>2.2699999999999942E-3</v>
      </c>
    </row>
    <row r="11" spans="1:8" x14ac:dyDescent="0.25">
      <c r="A11" s="19">
        <v>0.9</v>
      </c>
      <c r="B11" s="13">
        <v>0.97011999999999998</v>
      </c>
      <c r="C11" s="15">
        <v>0.96635000000000004</v>
      </c>
      <c r="D11" s="7">
        <f t="shared" si="0"/>
        <v>3.7699999999999401E-3</v>
      </c>
      <c r="E11" s="15">
        <v>0.96909000000000001</v>
      </c>
      <c r="F11" s="7">
        <f t="shared" si="1"/>
        <v>1.0299999999999754E-3</v>
      </c>
      <c r="G11" s="15">
        <v>0.96955000000000002</v>
      </c>
      <c r="H11" s="7">
        <v>5.6999999999995943E-4</v>
      </c>
    </row>
    <row r="12" spans="1:8" x14ac:dyDescent="0.25">
      <c r="A12" s="18">
        <v>1</v>
      </c>
      <c r="B12" s="13">
        <v>0.97006000000000003</v>
      </c>
      <c r="C12" s="15">
        <v>0.96884000000000003</v>
      </c>
      <c r="D12" s="7">
        <f t="shared" si="0"/>
        <v>1.2199999999999989E-3</v>
      </c>
      <c r="E12" s="15">
        <v>0.97065000000000001</v>
      </c>
      <c r="F12" s="7">
        <f t="shared" si="1"/>
        <v>-5.8999999999997943E-4</v>
      </c>
      <c r="G12" s="15">
        <v>0.97072999999999998</v>
      </c>
      <c r="H12" s="7">
        <v>-6.6999999999994841E-4</v>
      </c>
    </row>
    <row r="15" spans="1:8" x14ac:dyDescent="0.25">
      <c r="A15" s="34" t="s">
        <v>50</v>
      </c>
      <c r="B15" s="34"/>
      <c r="C15" s="34"/>
    </row>
    <row r="16" spans="1:8" x14ac:dyDescent="0.25">
      <c r="A16" s="29"/>
      <c r="B16" s="16" t="s">
        <v>51</v>
      </c>
    </row>
    <row r="17" spans="1:8" x14ac:dyDescent="0.25">
      <c r="A17" s="30"/>
      <c r="B17" s="16" t="s">
        <v>52</v>
      </c>
    </row>
    <row r="25" spans="1:8" x14ac:dyDescent="0.25">
      <c r="G25" s="17"/>
      <c r="H25" s="17"/>
    </row>
    <row r="26" spans="1:8" x14ac:dyDescent="0.25">
      <c r="G26" s="17"/>
      <c r="H26" s="17"/>
    </row>
    <row r="27" spans="1:8" x14ac:dyDescent="0.25">
      <c r="G27" s="17"/>
      <c r="H27" s="17"/>
    </row>
    <row r="28" spans="1:8" x14ac:dyDescent="0.25">
      <c r="G28" s="17"/>
      <c r="H28" s="17"/>
    </row>
    <row r="29" spans="1:8" x14ac:dyDescent="0.25">
      <c r="G29" s="17"/>
      <c r="H29" s="17"/>
    </row>
    <row r="30" spans="1:8" x14ac:dyDescent="0.25">
      <c r="G30" s="17"/>
      <c r="H30" s="17"/>
    </row>
    <row r="31" spans="1:8" x14ac:dyDescent="0.25">
      <c r="G31" s="17"/>
      <c r="H31" s="17"/>
    </row>
    <row r="32" spans="1:8" x14ac:dyDescent="0.25">
      <c r="G32" s="17"/>
      <c r="H32" s="17"/>
    </row>
    <row r="33" spans="7:8" x14ac:dyDescent="0.25">
      <c r="G33" s="17"/>
      <c r="H33" s="17"/>
    </row>
    <row r="34" spans="7:8" x14ac:dyDescent="0.25">
      <c r="G34" s="17"/>
      <c r="H34" s="17"/>
    </row>
  </sheetData>
  <mergeCells count="6">
    <mergeCell ref="C1:D1"/>
    <mergeCell ref="E1:F1"/>
    <mergeCell ref="G1:H1"/>
    <mergeCell ref="A15:C15"/>
    <mergeCell ref="A1:A2"/>
    <mergeCell ref="B1:B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5:C57"/>
  <sheetViews>
    <sheetView topLeftCell="A45" zoomScaleNormal="100" workbookViewId="0">
      <selection activeCell="B53" sqref="B53"/>
    </sheetView>
  </sheetViews>
  <sheetFormatPr defaultRowHeight="15" x14ac:dyDescent="0.25"/>
  <cols>
    <col min="3" max="3" width="12.7109375" bestFit="1" customWidth="1"/>
  </cols>
  <sheetData>
    <row r="45" spans="2:3" x14ac:dyDescent="0.25">
      <c r="B45" s="16" t="s">
        <v>19</v>
      </c>
    </row>
    <row r="47" spans="2:3" x14ac:dyDescent="0.25">
      <c r="B47">
        <v>0.5</v>
      </c>
      <c r="C47">
        <v>-25</v>
      </c>
    </row>
    <row r="48" spans="2:3" x14ac:dyDescent="0.25">
      <c r="B48">
        <v>0.7</v>
      </c>
      <c r="C48">
        <v>-10</v>
      </c>
    </row>
    <row r="49" spans="2:3" x14ac:dyDescent="0.25">
      <c r="B49">
        <v>1</v>
      </c>
      <c r="C49">
        <v>25</v>
      </c>
    </row>
    <row r="50" spans="2:3" x14ac:dyDescent="0.25">
      <c r="B50">
        <v>1.25</v>
      </c>
      <c r="C50">
        <v>50</v>
      </c>
    </row>
    <row r="51" spans="2:3" x14ac:dyDescent="0.25">
      <c r="B51">
        <v>1.45</v>
      </c>
      <c r="C51">
        <v>70</v>
      </c>
    </row>
    <row r="52" spans="2:3" x14ac:dyDescent="0.25">
      <c r="B52">
        <v>1.5</v>
      </c>
      <c r="C52">
        <v>75</v>
      </c>
    </row>
    <row r="53" spans="2:3" x14ac:dyDescent="0.25">
      <c r="B53">
        <v>1.65</v>
      </c>
      <c r="C53">
        <v>90</v>
      </c>
    </row>
    <row r="54" spans="2:3" x14ac:dyDescent="0.25">
      <c r="B54">
        <v>1.9</v>
      </c>
      <c r="C54">
        <v>110</v>
      </c>
    </row>
    <row r="56" spans="2:3" x14ac:dyDescent="0.25">
      <c r="B56" s="16" t="s">
        <v>21</v>
      </c>
      <c r="C56">
        <v>70</v>
      </c>
    </row>
    <row r="57" spans="2:3" x14ac:dyDescent="0.25">
      <c r="B57" s="16" t="s">
        <v>20</v>
      </c>
      <c r="C57">
        <f>(-131.69*C56^(5)+812.68*C56^(4)-1943.1*C56^(3)+2231.9*C56^(2)-1116.4*C56+171.44)</f>
        <v>-202474561166.56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G71" sqref="G7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Z32" sqref="Z3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06.10</vt:lpstr>
      <vt:lpstr>07.10</vt:lpstr>
      <vt:lpstr>07.10 - Rotina Otimizada</vt:lpstr>
      <vt:lpstr>T&amp;E GaN Systems</vt:lpstr>
      <vt:lpstr>Antes - Otimizada - Regressão 1</vt:lpstr>
      <vt:lpstr>Regressão Perdas</vt:lpstr>
      <vt:lpstr>Erro Absoluto CCM</vt:lpstr>
      <vt:lpstr>Regressão Eficiências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alexander.dutr@gmail.com</dc:creator>
  <cp:lastModifiedBy>alexander.dutr@gmail.com</cp:lastModifiedBy>
  <dcterms:created xsi:type="dcterms:W3CDTF">2022-10-06T22:13:09Z</dcterms:created>
  <dcterms:modified xsi:type="dcterms:W3CDTF">2022-10-13T19:45:14Z</dcterms:modified>
</cp:coreProperties>
</file>