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_MyFiles\_0_Desktop\460 Sizing Study\_Amesim Parameters\"/>
    </mc:Choice>
  </mc:AlternateContent>
  <bookViews>
    <workbookView xWindow="3510" yWindow="-15" windowWidth="9630" windowHeight="4470" tabRatio="554"/>
  </bookViews>
  <sheets>
    <sheet name="Motor Parameters" sheetId="1" r:id="rId1"/>
    <sheet name="Iso" sheetId="4" r:id="rId2"/>
    <sheet name="Attenuator" sheetId="5" r:id="rId3"/>
    <sheet name="Dump" sheetId="6" r:id="rId4"/>
    <sheet name="LPA" sheetId="7" r:id="rId5"/>
    <sheet name="Other" sheetId="3" r:id="rId6"/>
    <sheet name="6pp Cam &amp; Angles" sheetId="8" r:id="rId7"/>
    <sheet name="Revision History" sheetId="2" r:id="rId8"/>
  </sheets>
  <externalReferences>
    <externalReference r:id="rId9"/>
  </externalReferences>
  <definedNames>
    <definedName name="_xlnm.Print_Area" localSheetId="0">'Motor Parameters'!$A$1:$R$70</definedName>
  </definedNames>
  <calcPr calcId="171027"/>
</workbook>
</file>

<file path=xl/calcChain.xml><?xml version="1.0" encoding="utf-8"?>
<calcChain xmlns="http://schemas.openxmlformats.org/spreadsheetml/2006/main">
  <c r="R64" i="1" l="1"/>
  <c r="R48" i="1"/>
  <c r="R42" i="1"/>
  <c r="R40" i="1"/>
  <c r="R24" i="1" l="1"/>
  <c r="R32" i="1"/>
  <c r="R36" i="1"/>
</calcChain>
</file>

<file path=xl/sharedStrings.xml><?xml version="1.0" encoding="utf-8"?>
<sst xmlns="http://schemas.openxmlformats.org/spreadsheetml/2006/main" count="478" uniqueCount="179">
  <si>
    <t>Motor</t>
  </si>
  <si>
    <r>
      <t xml:space="preserve">No Load
</t>
    </r>
    <r>
      <rPr>
        <sz val="10"/>
        <rFont val="Arial"/>
        <family val="2"/>
      </rPr>
      <t>RPM</t>
    </r>
  </si>
  <si>
    <r>
      <t xml:space="preserve">No Load Current
</t>
    </r>
    <r>
      <rPr>
        <sz val="10"/>
        <rFont val="Arial"/>
        <family val="2"/>
      </rPr>
      <t>A</t>
    </r>
  </si>
  <si>
    <r>
      <rPr>
        <b/>
        <sz val="10"/>
        <rFont val="Arial"/>
        <family val="2"/>
      </rPr>
      <t>J</t>
    </r>
    <r>
      <rPr>
        <sz val="10"/>
        <rFont val="Arial"/>
        <family val="2"/>
      </rPr>
      <t xml:space="preserve">
Kg·m²</t>
    </r>
  </si>
  <si>
    <t>130 Watt</t>
  </si>
  <si>
    <t>Print Minimum</t>
  </si>
  <si>
    <t>Not Specified</t>
  </si>
  <si>
    <t>Kokusan</t>
  </si>
  <si>
    <t>330 Watt</t>
  </si>
  <si>
    <t>Not planned for the future, use the 580EV</t>
  </si>
  <si>
    <t>LG A8-Level</t>
  </si>
  <si>
    <t>Supplier</t>
  </si>
  <si>
    <t>Brose</t>
  </si>
  <si>
    <t>LG</t>
  </si>
  <si>
    <t>Last Updated on:</t>
  </si>
  <si>
    <t>Revision Level</t>
  </si>
  <si>
    <t>Date</t>
  </si>
  <si>
    <t>Distribution</t>
  </si>
  <si>
    <t xml:space="preserve">Changes
</t>
  </si>
  <si>
    <t>Initial Release of motor parameters for AmeSim use
&gt;&gt;All cell highlighted in yellow need verification</t>
  </si>
  <si>
    <t>J.Zeoli, Andreas Weigelt, Jorge Vogel, John Cassidy, TZ, JC, MR</t>
  </si>
  <si>
    <t xml:space="preserve">Future home of an Amesim One-Page summary of key simulation parameters </t>
  </si>
  <si>
    <t>Notes:</t>
  </si>
  <si>
    <t>Regional
Usage</t>
  </si>
  <si>
    <t>Europe and China</t>
  </si>
  <si>
    <t>US</t>
  </si>
  <si>
    <t>Global</t>
  </si>
  <si>
    <t>Key Stakeholders</t>
  </si>
  <si>
    <t>Helmut Gegalski</t>
  </si>
  <si>
    <t>Roman Hodik</t>
  </si>
  <si>
    <t>John Cassidy</t>
  </si>
  <si>
    <t>Julie Cousino</t>
  </si>
  <si>
    <t>Joe Zeoli</t>
  </si>
  <si>
    <t>Thomas Zettelmeyer</t>
  </si>
  <si>
    <t>Nominal
S18235903-A</t>
  </si>
  <si>
    <t>Owner Helmut Gegalski</t>
  </si>
  <si>
    <t>Nominal
S18235901-A</t>
  </si>
  <si>
    <t>ISO</t>
  </si>
  <si>
    <t>Flow at 
100 bar dP</t>
  </si>
  <si>
    <t>cc/s</t>
  </si>
  <si>
    <t>Nominal
18216504</t>
  </si>
  <si>
    <t>Most Iso's in china do not use the plan-A spring</t>
  </si>
  <si>
    <t>Motor Run Time hours</t>
  </si>
  <si>
    <t>Gary Knight</t>
  </si>
  <si>
    <t>Added in motor run time column, All motor parameters updated</t>
  </si>
  <si>
    <t>Updated 580EV motor parameters</t>
  </si>
  <si>
    <t>Flow at 
50 bar dP</t>
  </si>
  <si>
    <t>AmeSim</t>
  </si>
  <si>
    <t>Iso Sizing</t>
  </si>
  <si>
    <t>Measured at Ambient temperature</t>
  </si>
  <si>
    <t>Last Updated</t>
  </si>
  <si>
    <t>Attenuators</t>
  </si>
  <si>
    <t>No Att</t>
  </si>
  <si>
    <t>Fixed Orifice</t>
  </si>
  <si>
    <t>SO</t>
  </si>
  <si>
    <t>SO Mod 4</t>
  </si>
  <si>
    <t>Orifice Upper</t>
  </si>
  <si>
    <t>Orifice Lower</t>
  </si>
  <si>
    <t>f(x)</t>
  </si>
  <si>
    <t>Paramenter</t>
  </si>
  <si>
    <t>max flow coefficient</t>
  </si>
  <si>
    <t>Equation</t>
  </si>
  <si>
    <t>Flow Rate [cc/s]</t>
  </si>
  <si>
    <t>Pressure [bar]</t>
  </si>
  <si>
    <t>diameter at max opening [mm]</t>
  </si>
  <si>
    <t>(x-60)/20</t>
  </si>
  <si>
    <t>(x-45)/20</t>
  </si>
  <si>
    <t>PV</t>
  </si>
  <si>
    <t>Filename</t>
  </si>
  <si>
    <t>PV_EBC460_Atten_Tested.txt</t>
  </si>
  <si>
    <t>Can be used with the following configurations</t>
  </si>
  <si>
    <t>Mike Romanowski</t>
  </si>
  <si>
    <t>Bill Doyle</t>
  </si>
  <si>
    <t>Pete Luzenski</t>
  </si>
  <si>
    <t>9x9, 1.0</t>
  </si>
  <si>
    <t>8x8, 1.2</t>
  </si>
  <si>
    <t>8x8, 1.0</t>
  </si>
  <si>
    <t>9x8, 1.0</t>
  </si>
  <si>
    <t>Limiter</t>
  </si>
  <si>
    <t xml:space="preserve">Max  </t>
  </si>
  <si>
    <t>Min</t>
  </si>
  <si>
    <t>* Note top orifice is shut off by limiter</t>
  </si>
  <si>
    <t>**Data in italics is not used due to limiter parameters</t>
  </si>
  <si>
    <t>8 (0.35mm)
14 (0.5mm)
27 (0.7mm)</t>
  </si>
  <si>
    <t>Wolfgang Scwanke</t>
  </si>
  <si>
    <t>Any</t>
  </si>
  <si>
    <t>High Duty Cycles</t>
  </si>
  <si>
    <t>Do not use for future Simulation</t>
  </si>
  <si>
    <t>Att Piston Dia</t>
  </si>
  <si>
    <t>Fixed ISO Orifice</t>
  </si>
  <si>
    <t>Small car or small drum brake</t>
  </si>
  <si>
    <t>Large truck / large brakes</t>
  </si>
  <si>
    <t>Passenger car / light truck</t>
  </si>
  <si>
    <t>Switchable Orifice (SO)</t>
  </si>
  <si>
    <t>See configuration recommendations in table above</t>
  </si>
  <si>
    <t>Standard LPA Pistons</t>
  </si>
  <si>
    <t>cc</t>
  </si>
  <si>
    <t>SO HD</t>
  </si>
  <si>
    <t>Modified the attenuator sheet:  Added piston diameter (common PV dats file can be used by changing piston diameter)
Added standard LPA Piston Sizes
Updated 580W EV Motor Parameters</t>
  </si>
  <si>
    <t xml:space="preserve">Nominal
</t>
  </si>
  <si>
    <t>Nominal
18931217</t>
  </si>
  <si>
    <t>Nominal
18931205-A</t>
  </si>
  <si>
    <t>XYZ Watt
v7.3
32HD</t>
  </si>
  <si>
    <t>Used for HD with 1.2 ecc / 2pp</t>
  </si>
  <si>
    <t>Use with 6pp, 0.9 ecc</t>
  </si>
  <si>
    <t>580EV Watt
v6.10
32EV</t>
  </si>
  <si>
    <t>Open Questions</t>
  </si>
  <si>
    <t>Motor parameters chart states one eccentric, are these values good to use on all eccentrics.  E.g. V6.10, can we use this on 6pp 0.8ecc and a 2pp 1.0ecc?</t>
  </si>
  <si>
    <t>Use with 6pp 0.8ecc</t>
  </si>
  <si>
    <t>Do we need to update the spec numbers to match new WindChill Format?</t>
  </si>
  <si>
    <t>Where do the min parameters come from?</t>
  </si>
  <si>
    <t>Can we see the prints in windchill?  If yes, how?</t>
  </si>
  <si>
    <t>What about Brushless Motors?</t>
  </si>
  <si>
    <t>Which 130 watt motor to use for the future?</t>
  </si>
  <si>
    <t>When do we take off the regional specific motors and go to the Global Versions?</t>
  </si>
  <si>
    <t>What about IBC Motor?</t>
  </si>
  <si>
    <t>Which 330 Watt should be used for ESC sizing analysis for China</t>
  </si>
  <si>
    <t>X</t>
  </si>
  <si>
    <t>-2 sigma</t>
  </si>
  <si>
    <t>Nominal</t>
  </si>
  <si>
    <t>Use with 1.0 ecc, 8 mm pumps</t>
  </si>
  <si>
    <t>580 Watt
??</t>
  </si>
  <si>
    <t>Use with 2pp, 1.0 ecc, pumps?</t>
  </si>
  <si>
    <t xml:space="preserve">700 Watt
39EV </t>
  </si>
  <si>
    <t>Roman to update part numbers, with part numbers spec numbers can be found</t>
  </si>
  <si>
    <t>No longer needed</t>
  </si>
  <si>
    <t>Unknown at this time, 130W global now, 330W??</t>
  </si>
  <si>
    <t>Not yet</t>
  </si>
  <si>
    <t>Both can still be used</t>
  </si>
  <si>
    <t>Follow-up with John Cassidy</t>
  </si>
  <si>
    <r>
      <t xml:space="preserve">WP2
Current
</t>
    </r>
    <r>
      <rPr>
        <sz val="10"/>
        <rFont val="Arial"/>
        <family val="2"/>
      </rPr>
      <t>A</t>
    </r>
  </si>
  <si>
    <r>
      <t xml:space="preserve">WP2
Speed
</t>
    </r>
    <r>
      <rPr>
        <sz val="10"/>
        <rFont val="Arial"/>
        <family val="2"/>
      </rPr>
      <t>RPM</t>
    </r>
  </si>
  <si>
    <r>
      <t xml:space="preserve">WP2
Torque
</t>
    </r>
    <r>
      <rPr>
        <sz val="10"/>
        <rFont val="Arial"/>
        <family val="2"/>
      </rPr>
      <t>Nm</t>
    </r>
  </si>
  <si>
    <r>
      <t xml:space="preserve">WP1
Current
</t>
    </r>
    <r>
      <rPr>
        <sz val="10"/>
        <rFont val="Arial"/>
        <family val="2"/>
      </rPr>
      <t>A</t>
    </r>
  </si>
  <si>
    <r>
      <t xml:space="preserve">WP1
Speed
</t>
    </r>
    <r>
      <rPr>
        <sz val="10"/>
        <rFont val="Arial"/>
        <family val="2"/>
      </rPr>
      <t>RPM</t>
    </r>
  </si>
  <si>
    <r>
      <t xml:space="preserve">WP1
Torque
</t>
    </r>
    <r>
      <rPr>
        <sz val="10"/>
        <rFont val="Arial"/>
        <family val="2"/>
      </rPr>
      <t>Nm</t>
    </r>
  </si>
  <si>
    <r>
      <t xml:space="preserve">Stall Current
</t>
    </r>
    <r>
      <rPr>
        <sz val="10"/>
        <rFont val="Arial"/>
        <family val="2"/>
      </rPr>
      <t>A</t>
    </r>
  </si>
  <si>
    <t>WP = Working Point</t>
  </si>
  <si>
    <r>
      <t xml:space="preserve">Motor Temperature
</t>
    </r>
    <r>
      <rPr>
        <sz val="10"/>
        <rFont val="Arial"/>
        <family val="2"/>
      </rPr>
      <t>degC</t>
    </r>
  </si>
  <si>
    <r>
      <t xml:space="preserve">Stall
Torque
</t>
    </r>
    <r>
      <rPr>
        <sz val="10"/>
        <rFont val="Arial"/>
        <family val="2"/>
      </rPr>
      <t>N·m</t>
    </r>
  </si>
  <si>
    <t>Use part numbers / related objects / right click to view in CREO, specs are stored under part numbers</t>
  </si>
  <si>
    <t>??, need to add 580W with 1.0ecc, check against high pressures if ok can be used</t>
  </si>
  <si>
    <t>US (only use for GM, others may go to below motor soon)</t>
  </si>
  <si>
    <t>EBC460/EBC470 Fluid Delivery Product Portfolio
Motor Parameters for Simulations:  Voltage = 12.0 Volts</t>
  </si>
  <si>
    <r>
      <t xml:space="preserve">Eccentric
</t>
    </r>
    <r>
      <rPr>
        <sz val="10"/>
        <rFont val="Arial"/>
        <family val="2"/>
      </rPr>
      <t>mm</t>
    </r>
  </si>
  <si>
    <t>TBD</t>
  </si>
  <si>
    <t>LG C2-Level
A001F678</t>
  </si>
  <si>
    <t>N/A</t>
  </si>
  <si>
    <t>Parameter Source
(Update Part Numbers)</t>
  </si>
  <si>
    <t>580 Watt
18946501</t>
  </si>
  <si>
    <t>pressure drop</t>
  </si>
  <si>
    <t>50 bar</t>
  </si>
  <si>
    <t>(x-40)/10</t>
  </si>
  <si>
    <t>HD</t>
  </si>
  <si>
    <t>PV_EBC460_Atten_Tested_100barCap.txt file</t>
  </si>
  <si>
    <t xml:space="preserve">
250 Watt/ 10mm
EBC470</t>
  </si>
  <si>
    <t xml:space="preserve">
420 Watt/ 10mm
EBC470</t>
  </si>
  <si>
    <t>See spec table below from Roman Hodik, only A-sample data available</t>
  </si>
  <si>
    <t>Specs from 6/26/2017</t>
  </si>
  <si>
    <t>Motor Friction
Nm / RPM</t>
  </si>
  <si>
    <t>0.02 / 1000</t>
  </si>
  <si>
    <t>S18252306</t>
  </si>
  <si>
    <t>Only China?</t>
  </si>
  <si>
    <t>-2 sigma
(C1 Level)</t>
  </si>
  <si>
    <t>Nominal
(C1 Level)</t>
  </si>
  <si>
    <t>-2 sigma
(B1 Level)</t>
  </si>
  <si>
    <t>Nominal
(B1 Level)</t>
  </si>
  <si>
    <t>Measured on 2 smples</t>
  </si>
  <si>
    <t>Nominal
(B0 Level)</t>
  </si>
  <si>
    <t>Updated 18-Jun
Roman Hodik</t>
  </si>
  <si>
    <t>760W / 32mm
Case 2
average</t>
  </si>
  <si>
    <t>Use with 1.6 ecc, 9 mm pumps</t>
  </si>
  <si>
    <t>760W / 31mm
Case 4
average</t>
  </si>
  <si>
    <t>760W / 28mm
Case 5
average</t>
  </si>
  <si>
    <t>Simulated Motor performance</t>
  </si>
  <si>
    <t>700 Watt
39EV average performance</t>
  </si>
  <si>
    <t>Joe Starr</t>
  </si>
  <si>
    <t>0.6-0.8</t>
  </si>
  <si>
    <t>Updated Motor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</si>
</sst>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3" x14ac:knownFonts="1">
    <font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22"/>
      <name val="Arial"/>
      <family val="2"/>
    </font>
    <font>
      <i/>
      <sz val="10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rgb="FF0000FF"/>
      <name val="Arial"/>
      <family val="2"/>
    </font>
    <font>
      <b/>
      <sz val="10"/>
      <color rgb="FF0000FF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11" fontId="1" fillId="0" borderId="0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3" fillId="0" borderId="2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4" fontId="0" fillId="0" borderId="0" xfId="0" applyNumberFormat="1" applyFont="1" applyBorder="1" applyAlignment="1">
      <alignment horizontal="left" vertical="center"/>
    </xf>
    <xf numFmtId="0" fontId="4" fillId="2" borderId="12" xfId="0" applyFont="1" applyFill="1" applyBorder="1" applyAlignment="1">
      <alignment horizontal="center" wrapText="1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15" fontId="0" fillId="0" borderId="4" xfId="0" applyNumberFormat="1" applyBorder="1" applyAlignment="1">
      <alignment horizontal="center" vertical="top"/>
    </xf>
    <xf numFmtId="0" fontId="0" fillId="0" borderId="4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15" fontId="0" fillId="0" borderId="1" xfId="0" applyNumberFormat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164" fontId="0" fillId="0" borderId="1" xfId="0" applyNumberFormat="1" applyBorder="1" applyAlignment="1">
      <alignment horizontal="center" vertical="top"/>
    </xf>
    <xf numFmtId="164" fontId="0" fillId="0" borderId="1" xfId="0" applyNumberFormat="1" applyBorder="1" applyAlignment="1">
      <alignment vertical="top"/>
    </xf>
    <xf numFmtId="0" fontId="4" fillId="2" borderId="13" xfId="0" applyFont="1" applyFill="1" applyBorder="1" applyAlignment="1">
      <alignment horizontal="center" wrapText="1"/>
    </xf>
    <xf numFmtId="0" fontId="5" fillId="0" borderId="0" xfId="0" applyFont="1"/>
    <xf numFmtId="0" fontId="3" fillId="0" borderId="6" xfId="0" applyFont="1" applyFill="1" applyBorder="1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wrapText="1"/>
    </xf>
    <xf numFmtId="0" fontId="3" fillId="0" borderId="21" xfId="0" applyFont="1" applyBorder="1" applyAlignment="1">
      <alignment horizontal="center" wrapText="1"/>
    </xf>
    <xf numFmtId="0" fontId="0" fillId="0" borderId="4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0" xfId="0" applyBorder="1" applyAlignment="1">
      <alignment vertical="center"/>
    </xf>
    <xf numFmtId="0" fontId="0" fillId="0" borderId="8" xfId="0" applyBorder="1" applyAlignment="1">
      <alignment vertical="center"/>
    </xf>
    <xf numFmtId="2" fontId="0" fillId="0" borderId="4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11" fontId="0" fillId="0" borderId="31" xfId="0" applyNumberFormat="1" applyBorder="1" applyAlignment="1">
      <alignment horizontal="center" vertical="center"/>
    </xf>
    <xf numFmtId="0" fontId="0" fillId="0" borderId="32" xfId="0" applyBorder="1" applyAlignment="1">
      <alignment vertical="center"/>
    </xf>
    <xf numFmtId="0" fontId="0" fillId="0" borderId="34" xfId="0" applyBorder="1" applyAlignment="1">
      <alignment vertical="center"/>
    </xf>
    <xf numFmtId="0" fontId="3" fillId="0" borderId="0" xfId="0" applyFont="1"/>
    <xf numFmtId="2" fontId="0" fillId="0" borderId="1" xfId="0" applyNumberFormat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4" fontId="0" fillId="0" borderId="7" xfId="0" applyNumberFormat="1" applyFill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2" fontId="0" fillId="3" borderId="15" xfId="0" applyNumberFormat="1" applyFill="1" applyBorder="1" applyAlignment="1">
      <alignment horizontal="center"/>
    </xf>
    <xf numFmtId="0" fontId="0" fillId="3" borderId="26" xfId="0" applyFill="1" applyBorder="1"/>
    <xf numFmtId="2" fontId="0" fillId="3" borderId="9" xfId="0" applyNumberFormat="1" applyFill="1" applyBorder="1" applyAlignment="1">
      <alignment horizontal="center"/>
    </xf>
    <xf numFmtId="2" fontId="0" fillId="3" borderId="10" xfId="0" applyNumberFormat="1" applyFill="1" applyBorder="1" applyAlignment="1">
      <alignment horizontal="center"/>
    </xf>
    <xf numFmtId="0" fontId="0" fillId="3" borderId="36" xfId="0" applyFill="1" applyBorder="1"/>
    <xf numFmtId="11" fontId="0" fillId="0" borderId="1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top" wrapText="1"/>
    </xf>
    <xf numFmtId="0" fontId="0" fillId="3" borderId="12" xfId="0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164" fontId="0" fillId="3" borderId="35" xfId="0" applyNumberFormat="1" applyFill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2" xfId="0" applyFill="1" applyBorder="1"/>
    <xf numFmtId="0" fontId="0" fillId="3" borderId="29" xfId="0" applyFill="1" applyBorder="1"/>
    <xf numFmtId="0" fontId="0" fillId="3" borderId="17" xfId="0" applyFill="1" applyBorder="1"/>
    <xf numFmtId="0" fontId="0" fillId="3" borderId="4" xfId="0" applyFill="1" applyBorder="1"/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6" xfId="0" applyFill="1" applyBorder="1"/>
    <xf numFmtId="0" fontId="6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33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3" xfId="0" applyFill="1" applyBorder="1"/>
    <xf numFmtId="0" fontId="0" fillId="3" borderId="3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2" fontId="0" fillId="5" borderId="9" xfId="0" applyNumberFormat="1" applyFill="1" applyBorder="1" applyAlignment="1">
      <alignment horizontal="center"/>
    </xf>
    <xf numFmtId="164" fontId="0" fillId="5" borderId="0" xfId="0" applyNumberFormat="1" applyFill="1" applyBorder="1" applyAlignment="1">
      <alignment horizontal="center"/>
    </xf>
    <xf numFmtId="0" fontId="0" fillId="5" borderId="26" xfId="0" applyFill="1" applyBorder="1"/>
    <xf numFmtId="0" fontId="0" fillId="5" borderId="0" xfId="0" applyFill="1"/>
    <xf numFmtId="2" fontId="0" fillId="4" borderId="0" xfId="0" applyNumberFormat="1" applyFill="1" applyBorder="1" applyAlignment="1">
      <alignment horizontal="center"/>
    </xf>
    <xf numFmtId="0" fontId="0" fillId="4" borderId="26" xfId="0" applyFill="1" applyBorder="1"/>
    <xf numFmtId="164" fontId="0" fillId="4" borderId="0" xfId="0" applyNumberFormat="1" applyFill="1" applyBorder="1" applyAlignment="1">
      <alignment horizontal="center"/>
    </xf>
    <xf numFmtId="164" fontId="0" fillId="4" borderId="35" xfId="0" applyNumberFormat="1" applyFill="1" applyBorder="1" applyAlignment="1">
      <alignment horizontal="center"/>
    </xf>
    <xf numFmtId="0" fontId="0" fillId="4" borderId="36" xfId="0" applyFill="1" applyBorder="1"/>
    <xf numFmtId="2" fontId="0" fillId="0" borderId="1" xfId="0" applyNumberFormat="1" applyBorder="1" applyAlignment="1">
      <alignment horizontal="center" vertical="top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8" fontId="0" fillId="0" borderId="0" xfId="0" applyNumberFormat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2" fontId="0" fillId="0" borderId="4" xfId="0" applyNumberFormat="1" applyBorder="1" applyAlignment="1">
      <alignment horizontal="center" vertical="top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1" fontId="1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 wrapText="1"/>
    </xf>
    <xf numFmtId="11" fontId="0" fillId="0" borderId="29" xfId="0" applyNumberFormat="1" applyBorder="1" applyAlignment="1">
      <alignment horizontal="center" vertical="center"/>
    </xf>
    <xf numFmtId="11" fontId="0" fillId="0" borderId="11" xfId="0" applyNumberForma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11" fontId="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64" fontId="0" fillId="0" borderId="3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11" fontId="0" fillId="0" borderId="33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164" fontId="0" fillId="0" borderId="11" xfId="0" applyNumberFormat="1" applyFill="1" applyBorder="1" applyAlignment="1">
      <alignment horizontal="center" vertical="center"/>
    </xf>
    <xf numFmtId="2" fontId="0" fillId="0" borderId="11" xfId="0" applyNumberFormat="1" applyFill="1" applyBorder="1" applyAlignment="1">
      <alignment horizontal="center" vertical="center"/>
    </xf>
    <xf numFmtId="11" fontId="1" fillId="0" borderId="24" xfId="0" applyNumberFormat="1" applyFont="1" applyFill="1" applyBorder="1" applyAlignment="1">
      <alignment horizontal="center" vertical="center"/>
    </xf>
    <xf numFmtId="0" fontId="0" fillId="0" borderId="30" xfId="0" applyFill="1" applyBorder="1" applyAlignment="1">
      <alignment vertical="center"/>
    </xf>
    <xf numFmtId="0" fontId="0" fillId="3" borderId="32" xfId="0" applyFill="1" applyBorder="1" applyAlignment="1">
      <alignment vertical="center"/>
    </xf>
    <xf numFmtId="0" fontId="0" fillId="3" borderId="30" xfId="0" applyFont="1" applyFill="1" applyBorder="1" applyAlignment="1">
      <alignment vertical="center"/>
    </xf>
    <xf numFmtId="0" fontId="0" fillId="3" borderId="30" xfId="0" applyFill="1" applyBorder="1" applyAlignment="1">
      <alignment vertical="center"/>
    </xf>
    <xf numFmtId="0" fontId="0" fillId="0" borderId="32" xfId="0" applyFill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164" fontId="0" fillId="3" borderId="4" xfId="0" applyNumberFormat="1" applyFill="1" applyBorder="1" applyAlignment="1">
      <alignment horizontal="center" vertical="center"/>
    </xf>
    <xf numFmtId="2" fontId="0" fillId="3" borderId="4" xfId="0" applyNumberFormat="1" applyFill="1" applyBorder="1" applyAlignment="1">
      <alignment horizontal="center" vertical="center"/>
    </xf>
    <xf numFmtId="11" fontId="0" fillId="3" borderId="29" xfId="0" applyNumberFormat="1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 wrapText="1"/>
    </xf>
    <xf numFmtId="0" fontId="0" fillId="3" borderId="3" xfId="0" quotePrefix="1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27" xfId="0" quotePrefix="1" applyFill="1" applyBorder="1" applyAlignment="1">
      <alignment horizontal="center" vertical="center" wrapText="1"/>
    </xf>
    <xf numFmtId="0" fontId="0" fillId="3" borderId="1" xfId="0" quotePrefix="1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/>
    </xf>
    <xf numFmtId="164" fontId="0" fillId="3" borderId="11" xfId="0" applyNumberFormat="1" applyFill="1" applyBorder="1" applyAlignment="1">
      <alignment horizontal="center" vertical="center"/>
    </xf>
    <xf numFmtId="2" fontId="0" fillId="3" borderId="11" xfId="0" applyNumberFormat="1" applyFill="1" applyBorder="1" applyAlignment="1">
      <alignment horizontal="center" vertical="center"/>
    </xf>
    <xf numFmtId="11" fontId="0" fillId="3" borderId="24" xfId="0" applyNumberFormat="1" applyFill="1" applyBorder="1" applyAlignment="1">
      <alignment horizontal="center" vertical="center"/>
    </xf>
    <xf numFmtId="0" fontId="0" fillId="3" borderId="4" xfId="0" quotePrefix="1" applyFill="1" applyBorder="1" applyAlignment="1">
      <alignment horizontal="center" vertical="center" wrapText="1"/>
    </xf>
    <xf numFmtId="0" fontId="0" fillId="3" borderId="7" xfId="0" quotePrefix="1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/>
    </xf>
    <xf numFmtId="0" fontId="0" fillId="0" borderId="8" xfId="0" applyFill="1" applyBorder="1" applyAlignment="1">
      <alignment vertical="center"/>
    </xf>
    <xf numFmtId="11" fontId="0" fillId="0" borderId="4" xfId="0" applyNumberFormat="1" applyBorder="1" applyAlignment="1">
      <alignment horizontal="center" vertical="center"/>
    </xf>
    <xf numFmtId="11" fontId="0" fillId="0" borderId="7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1" fontId="0" fillId="0" borderId="24" xfId="0" applyNumberFormat="1" applyFill="1" applyBorder="1" applyAlignment="1">
      <alignment horizontal="center" vertical="center"/>
    </xf>
    <xf numFmtId="0" fontId="0" fillId="7" borderId="27" xfId="0" quotePrefix="1" applyFill="1" applyBorder="1" applyAlignment="1">
      <alignment horizontal="center" vertical="center" wrapText="1"/>
    </xf>
    <xf numFmtId="0" fontId="0" fillId="7" borderId="7" xfId="0" applyFont="1" applyFill="1" applyBorder="1" applyAlignment="1">
      <alignment horizontal="center" vertical="center"/>
    </xf>
    <xf numFmtId="2" fontId="0" fillId="7" borderId="7" xfId="0" applyNumberFormat="1" applyFont="1" applyFill="1" applyBorder="1" applyAlignment="1">
      <alignment horizontal="center" vertical="center"/>
    </xf>
    <xf numFmtId="164" fontId="0" fillId="7" borderId="7" xfId="0" applyNumberFormat="1" applyFont="1" applyFill="1" applyBorder="1" applyAlignment="1">
      <alignment horizontal="center" vertical="center"/>
    </xf>
    <xf numFmtId="11" fontId="0" fillId="7" borderId="22" xfId="0" applyNumberFormat="1" applyFont="1" applyFill="1" applyBorder="1" applyAlignment="1">
      <alignment horizontal="center" vertical="center"/>
    </xf>
    <xf numFmtId="0" fontId="0" fillId="7" borderId="8" xfId="0" applyFont="1" applyFill="1" applyBorder="1" applyAlignment="1">
      <alignment vertical="center"/>
    </xf>
    <xf numFmtId="0" fontId="0" fillId="7" borderId="11" xfId="0" applyFont="1" applyFill="1" applyBorder="1" applyAlignment="1">
      <alignment horizontal="center" vertical="center" wrapText="1"/>
    </xf>
    <xf numFmtId="0" fontId="0" fillId="7" borderId="28" xfId="0" applyFill="1" applyBorder="1" applyAlignment="1">
      <alignment horizontal="center" vertical="center" wrapText="1"/>
    </xf>
    <xf numFmtId="0" fontId="0" fillId="7" borderId="11" xfId="0" applyFont="1" applyFill="1" applyBorder="1" applyAlignment="1">
      <alignment horizontal="center" vertical="center"/>
    </xf>
    <xf numFmtId="164" fontId="0" fillId="7" borderId="11" xfId="0" applyNumberFormat="1" applyFont="1" applyFill="1" applyBorder="1" applyAlignment="1">
      <alignment horizontal="center" vertical="center"/>
    </xf>
    <xf numFmtId="2" fontId="0" fillId="7" borderId="11" xfId="0" applyNumberFormat="1" applyFont="1" applyFill="1" applyBorder="1" applyAlignment="1">
      <alignment horizontal="center" vertical="center"/>
    </xf>
    <xf numFmtId="11" fontId="0" fillId="7" borderId="24" xfId="0" applyNumberFormat="1" applyFont="1" applyFill="1" applyBorder="1" applyAlignment="1">
      <alignment horizontal="center" vertical="center"/>
    </xf>
    <xf numFmtId="0" fontId="0" fillId="7" borderId="32" xfId="0" applyFill="1" applyBorder="1" applyAlignment="1">
      <alignment vertical="center"/>
    </xf>
    <xf numFmtId="0" fontId="0" fillId="7" borderId="3" xfId="0" quotePrefix="1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/>
    </xf>
    <xf numFmtId="164" fontId="0" fillId="7" borderId="3" xfId="0" applyNumberFormat="1" applyFill="1" applyBorder="1" applyAlignment="1">
      <alignment horizontal="center" vertical="center"/>
    </xf>
    <xf numFmtId="2" fontId="0" fillId="7" borderId="3" xfId="0" applyNumberFormat="1" applyFill="1" applyBorder="1" applyAlignment="1">
      <alignment horizontal="center" vertical="center"/>
    </xf>
    <xf numFmtId="11" fontId="0" fillId="7" borderId="33" xfId="0" applyNumberFormat="1" applyFill="1" applyBorder="1" applyAlignment="1">
      <alignment horizontal="center" vertical="center"/>
    </xf>
    <xf numFmtId="0" fontId="0" fillId="7" borderId="30" xfId="0" applyFill="1" applyBorder="1" applyAlignment="1">
      <alignment vertical="center"/>
    </xf>
    <xf numFmtId="0" fontId="0" fillId="7" borderId="11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/>
    </xf>
    <xf numFmtId="164" fontId="0" fillId="7" borderId="11" xfId="0" applyNumberFormat="1" applyFill="1" applyBorder="1" applyAlignment="1">
      <alignment horizontal="center" vertical="center"/>
    </xf>
    <xf numFmtId="2" fontId="0" fillId="7" borderId="11" xfId="0" applyNumberFormat="1" applyFill="1" applyBorder="1" applyAlignment="1">
      <alignment horizontal="center" vertical="center"/>
    </xf>
    <xf numFmtId="11" fontId="1" fillId="7" borderId="24" xfId="0" applyNumberFormat="1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/>
    </xf>
    <xf numFmtId="164" fontId="0" fillId="7" borderId="7" xfId="0" applyNumberFormat="1" applyFill="1" applyBorder="1" applyAlignment="1">
      <alignment horizontal="center" vertical="center"/>
    </xf>
    <xf numFmtId="2" fontId="0" fillId="7" borderId="7" xfId="0" applyNumberFormat="1" applyFill="1" applyBorder="1" applyAlignment="1">
      <alignment horizontal="center" vertical="center"/>
    </xf>
    <xf numFmtId="11" fontId="1" fillId="7" borderId="22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11" fontId="0" fillId="7" borderId="23" xfId="0" applyNumberFormat="1" applyFill="1" applyBorder="1" applyAlignment="1">
      <alignment horizontal="center" vertical="center"/>
    </xf>
    <xf numFmtId="0" fontId="0" fillId="7" borderId="0" xfId="0" applyFill="1"/>
    <xf numFmtId="0" fontId="0" fillId="7" borderId="7" xfId="0" quotePrefix="1" applyFill="1" applyBorder="1" applyAlignment="1">
      <alignment horizontal="center" vertical="center" wrapText="1"/>
    </xf>
    <xf numFmtId="11" fontId="0" fillId="7" borderId="7" xfId="0" applyNumberFormat="1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164" fontId="0" fillId="7" borderId="28" xfId="0" applyNumberFormat="1" applyFill="1" applyBorder="1" applyAlignment="1">
      <alignment horizontal="center" vertical="center"/>
    </xf>
    <xf numFmtId="2" fontId="0" fillId="7" borderId="28" xfId="0" applyNumberFormat="1" applyFill="1" applyBorder="1" applyAlignment="1">
      <alignment horizontal="center" vertical="center"/>
    </xf>
    <xf numFmtId="11" fontId="0" fillId="7" borderId="31" xfId="0" applyNumberFormat="1" applyFill="1" applyBorder="1" applyAlignment="1">
      <alignment horizontal="center" vertical="center"/>
    </xf>
    <xf numFmtId="0" fontId="0" fillId="7" borderId="4" xfId="0" quotePrefix="1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/>
    </xf>
    <xf numFmtId="164" fontId="0" fillId="7" borderId="4" xfId="0" applyNumberFormat="1" applyFill="1" applyBorder="1" applyAlignment="1">
      <alignment horizontal="center" vertical="center"/>
    </xf>
    <xf numFmtId="2" fontId="0" fillId="7" borderId="4" xfId="0" applyNumberFormat="1" applyFill="1" applyBorder="1" applyAlignment="1">
      <alignment horizontal="center" vertical="center"/>
    </xf>
    <xf numFmtId="11" fontId="0" fillId="7" borderId="4" xfId="0" applyNumberFormat="1" applyFill="1" applyBorder="1" applyAlignment="1">
      <alignment horizontal="center" vertical="center"/>
    </xf>
    <xf numFmtId="0" fontId="0" fillId="7" borderId="30" xfId="0" applyFont="1" applyFill="1" applyBorder="1" applyAlignment="1">
      <alignment vertical="center"/>
    </xf>
    <xf numFmtId="0" fontId="0" fillId="7" borderId="3" xfId="0" applyFill="1" applyBorder="1" applyAlignment="1">
      <alignment horizontal="center" vertical="center" wrapText="1"/>
    </xf>
    <xf numFmtId="0" fontId="0" fillId="7" borderId="34" xfId="0" applyFill="1" applyBorder="1" applyAlignment="1">
      <alignment vertical="center"/>
    </xf>
    <xf numFmtId="11" fontId="0" fillId="0" borderId="11" xfId="0" applyNumberFormat="1" applyFill="1" applyBorder="1" applyAlignment="1">
      <alignment horizontal="center" vertical="center"/>
    </xf>
    <xf numFmtId="164" fontId="0" fillId="0" borderId="27" xfId="0" applyNumberFormat="1" applyFill="1" applyBorder="1" applyAlignment="1">
      <alignment horizontal="center" vertical="center"/>
    </xf>
    <xf numFmtId="2" fontId="0" fillId="0" borderId="27" xfId="0" applyNumberFormat="1" applyFill="1" applyBorder="1" applyAlignment="1">
      <alignment horizontal="center" vertical="center"/>
    </xf>
    <xf numFmtId="11" fontId="0" fillId="0" borderId="27" xfId="0" applyNumberFormat="1" applyFill="1" applyBorder="1" applyAlignment="1">
      <alignment horizontal="center" vertical="center"/>
    </xf>
    <xf numFmtId="11" fontId="1" fillId="0" borderId="11" xfId="0" applyNumberFormat="1" applyFont="1" applyFill="1" applyBorder="1" applyAlignment="1">
      <alignment horizontal="center" vertical="center"/>
    </xf>
    <xf numFmtId="11" fontId="0" fillId="0" borderId="7" xfId="0" applyNumberFormat="1" applyFont="1" applyFill="1" applyBorder="1" applyAlignment="1">
      <alignment horizontal="center" vertical="center"/>
    </xf>
    <xf numFmtId="0" fontId="0" fillId="0" borderId="8" xfId="0" applyFont="1" applyFill="1" applyBorder="1" applyAlignment="1">
      <alignment vertical="center"/>
    </xf>
    <xf numFmtId="11" fontId="0" fillId="0" borderId="11" xfId="0" applyNumberFormat="1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3" borderId="39" xfId="0" applyFill="1" applyBorder="1" applyAlignment="1">
      <alignment horizontal="center"/>
    </xf>
    <xf numFmtId="0" fontId="0" fillId="8" borderId="28" xfId="0" applyFill="1" applyBorder="1" applyAlignment="1">
      <alignment horizontal="center" vertical="center"/>
    </xf>
    <xf numFmtId="164" fontId="0" fillId="8" borderId="28" xfId="0" applyNumberFormat="1" applyFill="1" applyBorder="1" applyAlignment="1">
      <alignment horizontal="center" vertical="center"/>
    </xf>
    <xf numFmtId="2" fontId="0" fillId="8" borderId="28" xfId="0" applyNumberFormat="1" applyFill="1" applyBorder="1" applyAlignment="1">
      <alignment horizontal="center" vertical="center"/>
    </xf>
    <xf numFmtId="11" fontId="0" fillId="8" borderId="11" xfId="0" applyNumberForma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164" fontId="0" fillId="8" borderId="7" xfId="0" applyNumberFormat="1" applyFill="1" applyBorder="1" applyAlignment="1">
      <alignment horizontal="center" vertical="center"/>
    </xf>
    <xf numFmtId="2" fontId="0" fillId="8" borderId="7" xfId="0" applyNumberFormat="1" applyFill="1" applyBorder="1" applyAlignment="1">
      <alignment horizontal="center" vertical="center"/>
    </xf>
    <xf numFmtId="11" fontId="0" fillId="8" borderId="7" xfId="0" applyNumberFormat="1" applyFill="1" applyBorder="1" applyAlignment="1">
      <alignment horizontal="center" vertical="center"/>
    </xf>
    <xf numFmtId="164" fontId="0" fillId="3" borderId="3" xfId="0" applyNumberFormat="1" applyFill="1" applyBorder="1" applyAlignment="1">
      <alignment horizontal="center" vertical="center"/>
    </xf>
    <xf numFmtId="2" fontId="0" fillId="3" borderId="3" xfId="0" applyNumberFormat="1" applyFill="1" applyBorder="1" applyAlignment="1">
      <alignment horizontal="center" vertical="center"/>
    </xf>
    <xf numFmtId="11" fontId="0" fillId="3" borderId="33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3" borderId="34" xfId="0" applyFill="1" applyBorder="1" applyAlignment="1">
      <alignment vertical="center"/>
    </xf>
    <xf numFmtId="0" fontId="0" fillId="8" borderId="7" xfId="0" applyFont="1" applyFill="1" applyBorder="1" applyAlignment="1">
      <alignment horizontal="center" vertical="center"/>
    </xf>
    <xf numFmtId="164" fontId="0" fillId="8" borderId="7" xfId="0" applyNumberFormat="1" applyFont="1" applyFill="1" applyBorder="1" applyAlignment="1">
      <alignment horizontal="center" vertical="center"/>
    </xf>
    <xf numFmtId="2" fontId="0" fillId="8" borderId="7" xfId="0" applyNumberFormat="1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164" fontId="0" fillId="8" borderId="11" xfId="0" applyNumberFormat="1" applyFont="1" applyFill="1" applyBorder="1" applyAlignment="1">
      <alignment horizontal="center" vertical="center"/>
    </xf>
    <xf numFmtId="2" fontId="0" fillId="8" borderId="11" xfId="0" applyNumberFormat="1" applyFont="1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164" fontId="0" fillId="8" borderId="3" xfId="0" applyNumberFormat="1" applyFill="1" applyBorder="1" applyAlignment="1">
      <alignment horizontal="center" vertical="center"/>
    </xf>
    <xf numFmtId="2" fontId="0" fillId="8" borderId="3" xfId="0" applyNumberFormat="1" applyFill="1" applyBorder="1" applyAlignment="1">
      <alignment horizontal="center" vertical="center"/>
    </xf>
    <xf numFmtId="164" fontId="0" fillId="8" borderId="11" xfId="0" applyNumberFormat="1" applyFill="1" applyBorder="1" applyAlignment="1">
      <alignment horizontal="center" vertical="center"/>
    </xf>
    <xf numFmtId="2" fontId="0" fillId="8" borderId="11" xfId="0" applyNumberForma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wrapText="1"/>
    </xf>
    <xf numFmtId="0" fontId="0" fillId="9" borderId="27" xfId="0" quotePrefix="1" applyFill="1" applyBorder="1" applyAlignment="1">
      <alignment horizontal="center" vertical="center" wrapText="1"/>
    </xf>
    <xf numFmtId="0" fontId="0" fillId="9" borderId="11" xfId="0" applyFont="1" applyFill="1" applyBorder="1" applyAlignment="1">
      <alignment horizontal="center" vertical="center" wrapText="1"/>
    </xf>
    <xf numFmtId="0" fontId="0" fillId="9" borderId="3" xfId="0" quotePrefix="1" applyFill="1" applyBorder="1" applyAlignment="1">
      <alignment horizontal="center" vertical="center" wrapText="1"/>
    </xf>
    <xf numFmtId="0" fontId="0" fillId="9" borderId="11" xfId="0" applyFill="1" applyBorder="1" applyAlignment="1">
      <alignment horizontal="center" vertical="center" wrapText="1"/>
    </xf>
    <xf numFmtId="0" fontId="0" fillId="10" borderId="27" xfId="0" quotePrefix="1" applyFill="1" applyBorder="1" applyAlignment="1">
      <alignment horizontal="center" vertical="center" wrapText="1"/>
    </xf>
    <xf numFmtId="0" fontId="0" fillId="10" borderId="11" xfId="0" applyFill="1" applyBorder="1" applyAlignment="1">
      <alignment horizontal="center" vertical="center" wrapText="1"/>
    </xf>
    <xf numFmtId="0" fontId="0" fillId="10" borderId="3" xfId="0" quotePrefix="1" applyFill="1" applyBorder="1" applyAlignment="1">
      <alignment horizontal="center" vertical="center" wrapText="1"/>
    </xf>
    <xf numFmtId="0" fontId="0" fillId="10" borderId="11" xfId="0" applyFont="1" applyFill="1" applyBorder="1" applyAlignment="1">
      <alignment horizontal="center" vertical="center" wrapText="1"/>
    </xf>
    <xf numFmtId="0" fontId="0" fillId="10" borderId="11" xfId="0" applyFill="1" applyBorder="1" applyAlignment="1">
      <alignment horizontal="center" vertical="center"/>
    </xf>
    <xf numFmtId="164" fontId="0" fillId="10" borderId="11" xfId="0" applyNumberFormat="1" applyFill="1" applyBorder="1" applyAlignment="1">
      <alignment horizontal="center" vertical="center"/>
    </xf>
    <xf numFmtId="2" fontId="0" fillId="10" borderId="11" xfId="0" applyNumberFormat="1" applyFill="1" applyBorder="1" applyAlignment="1">
      <alignment horizontal="center" vertical="center"/>
    </xf>
    <xf numFmtId="0" fontId="2" fillId="0" borderId="0" xfId="0" applyFont="1" applyAlignment="1">
      <alignment horizontal="center" vertical="top" wrapText="1"/>
    </xf>
    <xf numFmtId="0" fontId="0" fillId="0" borderId="8" xfId="0" applyFill="1" applyBorder="1" applyAlignment="1">
      <alignment vertical="center" wrapText="1"/>
    </xf>
    <xf numFmtId="0" fontId="0" fillId="3" borderId="3" xfId="0" applyFill="1" applyBorder="1" applyAlignment="1">
      <alignment horizontal="center" vertical="center" wrapText="1"/>
    </xf>
    <xf numFmtId="1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14" xfId="0" applyFont="1" applyBorder="1" applyAlignment="1">
      <alignment horizontal="center" wrapText="1"/>
    </xf>
    <xf numFmtId="0" fontId="0" fillId="0" borderId="3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11" fontId="0" fillId="0" borderId="33" xfId="0" applyNumberForma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1" fontId="0" fillId="0" borderId="27" xfId="0" applyNumberFormat="1" applyFont="1" applyBorder="1" applyAlignment="1">
      <alignment horizontal="center" vertical="center"/>
    </xf>
    <xf numFmtId="1" fontId="0" fillId="0" borderId="28" xfId="0" applyNumberFormat="1" applyFont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3" borderId="28" xfId="0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 wrapText="1"/>
    </xf>
    <xf numFmtId="1" fontId="0" fillId="3" borderId="3" xfId="0" applyNumberFormat="1" applyFont="1" applyFill="1" applyBorder="1" applyAlignment="1">
      <alignment horizontal="center" vertical="center"/>
    </xf>
    <xf numFmtId="1" fontId="0" fillId="3" borderId="28" xfId="0" applyNumberFormat="1" applyFont="1" applyFill="1" applyBorder="1" applyAlignment="1">
      <alignment horizontal="center" vertical="center"/>
    </xf>
    <xf numFmtId="1" fontId="0" fillId="0" borderId="27" xfId="0" applyNumberFormat="1" applyFont="1" applyFill="1" applyBorder="1" applyAlignment="1">
      <alignment horizontal="center" vertical="center"/>
    </xf>
    <xf numFmtId="1" fontId="0" fillId="0" borderId="28" xfId="0" applyNumberFormat="1" applyFont="1" applyFill="1" applyBorder="1" applyAlignment="1">
      <alignment horizontal="center" vertical="center"/>
    </xf>
    <xf numFmtId="1" fontId="0" fillId="0" borderId="3" xfId="0" applyNumberFormat="1" applyFont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0" fillId="8" borderId="27" xfId="0" applyFill="1" applyBorder="1" applyAlignment="1">
      <alignment horizontal="center" vertical="center" wrapText="1"/>
    </xf>
    <xf numFmtId="0" fontId="0" fillId="8" borderId="28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28" xfId="0" applyFill="1" applyBorder="1" applyAlignment="1">
      <alignment horizontal="center" vertical="center" wrapText="1"/>
    </xf>
    <xf numFmtId="0" fontId="3" fillId="7" borderId="18" xfId="0" applyFont="1" applyFill="1" applyBorder="1" applyAlignment="1">
      <alignment horizontal="center" vertical="center" wrapText="1"/>
    </xf>
    <xf numFmtId="0" fontId="3" fillId="7" borderId="19" xfId="0" applyFont="1" applyFill="1" applyBorder="1" applyAlignment="1">
      <alignment horizontal="center" vertical="center" wrapText="1"/>
    </xf>
    <xf numFmtId="0" fontId="3" fillId="7" borderId="20" xfId="0" applyFont="1" applyFill="1" applyBorder="1" applyAlignment="1">
      <alignment horizontal="center" vertical="center" wrapText="1"/>
    </xf>
    <xf numFmtId="1" fontId="0" fillId="0" borderId="27" xfId="0" applyNumberFormat="1" applyFill="1" applyBorder="1" applyAlignment="1">
      <alignment horizontal="center" vertical="center"/>
    </xf>
    <xf numFmtId="1" fontId="0" fillId="0" borderId="28" xfId="0" applyNumberFormat="1" applyFill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28" xfId="0" applyNumberFormat="1" applyBorder="1" applyAlignment="1">
      <alignment horizontal="center" vertical="center"/>
    </xf>
    <xf numFmtId="1" fontId="0" fillId="7" borderId="27" xfId="0" applyNumberFormat="1" applyFont="1" applyFill="1" applyBorder="1" applyAlignment="1">
      <alignment horizontal="center" vertical="center"/>
    </xf>
    <xf numFmtId="1" fontId="0" fillId="7" borderId="28" xfId="0" applyNumberFormat="1" applyFont="1" applyFill="1" applyBorder="1" applyAlignment="1">
      <alignment horizontal="center" vertical="center"/>
    </xf>
    <xf numFmtId="1" fontId="0" fillId="0" borderId="3" xfId="0" applyNumberFormat="1" applyFont="1" applyFill="1" applyBorder="1" applyAlignment="1">
      <alignment horizontal="center" vertical="center"/>
    </xf>
    <xf numFmtId="0" fontId="3" fillId="7" borderId="42" xfId="0" applyFont="1" applyFill="1" applyBorder="1" applyAlignment="1">
      <alignment horizontal="center" vertical="center"/>
    </xf>
    <xf numFmtId="0" fontId="3" fillId="7" borderId="40" xfId="0" applyFont="1" applyFill="1" applyBorder="1" applyAlignment="1">
      <alignment horizontal="center" vertical="center"/>
    </xf>
    <xf numFmtId="0" fontId="3" fillId="7" borderId="43" xfId="0" applyFont="1" applyFill="1" applyBorder="1" applyAlignment="1">
      <alignment horizontal="center" vertical="center"/>
    </xf>
    <xf numFmtId="0" fontId="3" fillId="7" borderId="44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3" fillId="7" borderId="45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1" fontId="0" fillId="0" borderId="27" xfId="0" applyNumberFormat="1" applyBorder="1" applyAlignment="1">
      <alignment horizontal="center" vertical="center"/>
    </xf>
    <xf numFmtId="0" fontId="0" fillId="7" borderId="3" xfId="0" applyFill="1" applyBorder="1" applyAlignment="1">
      <alignment horizontal="center" vertical="center" wrapText="1"/>
    </xf>
    <xf numFmtId="0" fontId="0" fillId="7" borderId="28" xfId="0" applyFill="1" applyBorder="1" applyAlignment="1">
      <alignment horizontal="center" vertical="center" wrapText="1"/>
    </xf>
    <xf numFmtId="0" fontId="0" fillId="7" borderId="27" xfId="0" applyFill="1" applyBorder="1" applyAlignment="1">
      <alignment horizontal="center" vertical="center" wrapText="1"/>
    </xf>
    <xf numFmtId="1" fontId="0" fillId="7" borderId="27" xfId="0" applyNumberFormat="1" applyFill="1" applyBorder="1" applyAlignment="1">
      <alignment horizontal="center" vertical="center"/>
    </xf>
    <xf numFmtId="1" fontId="0" fillId="7" borderId="28" xfId="0" applyNumberFormat="1" applyFill="1" applyBorder="1" applyAlignment="1">
      <alignment horizontal="center" vertical="center"/>
    </xf>
    <xf numFmtId="1" fontId="0" fillId="7" borderId="3" xfId="0" applyNumberFormat="1" applyFill="1" applyBorder="1" applyAlignment="1">
      <alignment horizontal="center" vertical="center"/>
    </xf>
    <xf numFmtId="0" fontId="2" fillId="0" borderId="0" xfId="0" applyFont="1" applyAlignment="1">
      <alignment horizontal="center" vertical="top" wrapText="1"/>
    </xf>
    <xf numFmtId="0" fontId="0" fillId="0" borderId="27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1" fillId="7" borderId="37" xfId="0" applyFont="1" applyFill="1" applyBorder="1" applyAlignment="1">
      <alignment horizontal="center" vertical="center" wrapText="1"/>
    </xf>
    <xf numFmtId="0" fontId="1" fillId="7" borderId="32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 wrapText="1"/>
    </xf>
    <xf numFmtId="0" fontId="3" fillId="7" borderId="28" xfId="0" applyFont="1" applyFill="1" applyBorder="1" applyAlignment="1">
      <alignment horizontal="center" vertical="center" wrapText="1"/>
    </xf>
    <xf numFmtId="0" fontId="8" fillId="6" borderId="15" xfId="0" applyFont="1" applyFill="1" applyBorder="1" applyAlignment="1">
      <alignment horizontal="center" vertical="center" wrapText="1"/>
    </xf>
    <xf numFmtId="0" fontId="8" fillId="6" borderId="9" xfId="0" applyFont="1" applyFill="1" applyBorder="1" applyAlignment="1">
      <alignment horizontal="center" vertical="center" wrapText="1"/>
    </xf>
    <xf numFmtId="0" fontId="8" fillId="6" borderId="10" xfId="0" applyFont="1" applyFill="1" applyBorder="1" applyAlignment="1">
      <alignment horizontal="center" vertical="center" wrapText="1"/>
    </xf>
    <xf numFmtId="1" fontId="1" fillId="7" borderId="27" xfId="0" applyNumberFormat="1" applyFont="1" applyFill="1" applyBorder="1" applyAlignment="1">
      <alignment horizontal="center" vertical="center"/>
    </xf>
    <xf numFmtId="1" fontId="1" fillId="7" borderId="28" xfId="0" applyNumberFormat="1" applyFont="1" applyFill="1" applyBorder="1" applyAlignment="1">
      <alignment horizontal="center" vertical="center"/>
    </xf>
    <xf numFmtId="0" fontId="3" fillId="10" borderId="18" xfId="0" applyFont="1" applyFill="1" applyBorder="1" applyAlignment="1">
      <alignment horizontal="center" vertical="center" wrapText="1"/>
    </xf>
    <xf numFmtId="0" fontId="3" fillId="10" borderId="19" xfId="0" applyFont="1" applyFill="1" applyBorder="1" applyAlignment="1">
      <alignment horizontal="center" vertical="center" wrapText="1"/>
    </xf>
    <xf numFmtId="0" fontId="3" fillId="10" borderId="20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3" fillId="10" borderId="10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27" xfId="0" applyFont="1" applyFill="1" applyBorder="1" applyAlignment="1">
      <alignment horizontal="center" vertical="center" wrapText="1"/>
    </xf>
    <xf numFmtId="0" fontId="0" fillId="3" borderId="35" xfId="0" applyFill="1" applyBorder="1" applyAlignment="1">
      <alignment horizontal="center" wrapText="1"/>
    </xf>
    <xf numFmtId="0" fontId="0" fillId="3" borderId="36" xfId="0" applyFill="1" applyBorder="1" applyAlignment="1">
      <alignment horizontal="center" wrapText="1"/>
    </xf>
    <xf numFmtId="0" fontId="0" fillId="4" borderId="35" xfId="0" applyFill="1" applyBorder="1" applyAlignment="1">
      <alignment horizontal="center" wrapText="1"/>
    </xf>
    <xf numFmtId="0" fontId="0" fillId="4" borderId="36" xfId="0" applyFill="1" applyBorder="1" applyAlignment="1">
      <alignment horizontal="center" wrapText="1"/>
    </xf>
    <xf numFmtId="0" fontId="0" fillId="0" borderId="23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3" borderId="2" xfId="0" applyFill="1" applyBorder="1" applyAlignment="1">
      <alignment horizontal="center" vertical="top"/>
    </xf>
    <xf numFmtId="0" fontId="0" fillId="3" borderId="3" xfId="0" applyFill="1" applyBorder="1" applyAlignment="1">
      <alignment horizontal="center" vertical="top"/>
    </xf>
    <xf numFmtId="0" fontId="0" fillId="3" borderId="4" xfId="0" applyFill="1" applyBorder="1" applyAlignment="1">
      <alignment horizontal="center" vertical="top"/>
    </xf>
    <xf numFmtId="0" fontId="0" fillId="0" borderId="0" xfId="0" applyAlignment="1">
      <alignment horizontal="center"/>
    </xf>
    <xf numFmtId="0" fontId="0" fillId="3" borderId="25" xfId="0" applyFill="1" applyBorder="1" applyAlignment="1">
      <alignment horizontal="left"/>
    </xf>
    <xf numFmtId="0" fontId="0" fillId="3" borderId="16" xfId="0" applyFill="1" applyBorder="1" applyAlignment="1">
      <alignment horizontal="left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9" fillId="4" borderId="27" xfId="0" applyFont="1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/>
    </xf>
    <xf numFmtId="164" fontId="9" fillId="4" borderId="11" xfId="0" applyNumberFormat="1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2" fontId="9" fillId="4" borderId="11" xfId="0" applyNumberFormat="1" applyFont="1" applyFill="1" applyBorder="1" applyAlignment="1">
      <alignment horizontal="center" vertical="center"/>
    </xf>
    <xf numFmtId="11" fontId="9" fillId="4" borderId="24" xfId="0" applyNumberFormat="1" applyFont="1" applyFill="1" applyBorder="1" applyAlignment="1">
      <alignment horizontal="center" vertical="center"/>
    </xf>
    <xf numFmtId="0" fontId="9" fillId="4" borderId="3" xfId="0" quotePrefix="1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/>
    </xf>
    <xf numFmtId="2" fontId="9" fillId="4" borderId="4" xfId="0" applyNumberFormat="1" applyFont="1" applyFill="1" applyBorder="1" applyAlignment="1">
      <alignment horizontal="center" vertical="center"/>
    </xf>
    <xf numFmtId="164" fontId="9" fillId="4" borderId="4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 vertical="center" wrapText="1"/>
    </xf>
    <xf numFmtId="0" fontId="0" fillId="0" borderId="27" xfId="0" quotePrefix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11" fontId="9" fillId="4" borderId="31" xfId="0" applyNumberFormat="1" applyFont="1" applyFill="1" applyBorder="1" applyAlignment="1">
      <alignment horizontal="center" vertical="center"/>
    </xf>
    <xf numFmtId="0" fontId="10" fillId="4" borderId="0" xfId="0" applyFont="1" applyFill="1" applyAlignment="1">
      <alignment wrapText="1"/>
    </xf>
    <xf numFmtId="0" fontId="0" fillId="0" borderId="3" xfId="0" quotePrefix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 vertical="center"/>
    </xf>
    <xf numFmtId="164" fontId="0" fillId="0" borderId="4" xfId="0" applyNumberFormat="1" applyFill="1" applyBorder="1" applyAlignment="1">
      <alignment horizontal="center" vertical="center"/>
    </xf>
    <xf numFmtId="11" fontId="0" fillId="0" borderId="29" xfId="0" applyNumberForma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11" fontId="0" fillId="0" borderId="31" xfId="0" applyNumberFormat="1" applyFill="1" applyBorder="1" applyAlignment="1">
      <alignment horizontal="center" vertical="center"/>
    </xf>
    <xf numFmtId="0" fontId="11" fillId="11" borderId="18" xfId="0" applyFont="1" applyFill="1" applyBorder="1" applyAlignment="1">
      <alignment horizontal="center" vertical="center" wrapText="1"/>
    </xf>
    <xf numFmtId="0" fontId="11" fillId="11" borderId="15" xfId="0" applyFont="1" applyFill="1" applyBorder="1" applyAlignment="1">
      <alignment horizontal="center" vertical="center"/>
    </xf>
    <xf numFmtId="0" fontId="11" fillId="11" borderId="27" xfId="0" applyFont="1" applyFill="1" applyBorder="1" applyAlignment="1">
      <alignment horizontal="center" vertical="center" wrapText="1"/>
    </xf>
    <xf numFmtId="0" fontId="12" fillId="11" borderId="27" xfId="0" quotePrefix="1" applyFont="1" applyFill="1" applyBorder="1" applyAlignment="1">
      <alignment horizontal="center" vertical="center" wrapText="1"/>
    </xf>
    <xf numFmtId="0" fontId="12" fillId="11" borderId="27" xfId="0" applyFont="1" applyFill="1" applyBorder="1" applyAlignment="1">
      <alignment horizontal="center" vertical="center" wrapText="1"/>
    </xf>
    <xf numFmtId="0" fontId="12" fillId="11" borderId="27" xfId="0" applyFont="1" applyFill="1" applyBorder="1" applyAlignment="1">
      <alignment horizontal="center" vertical="center"/>
    </xf>
    <xf numFmtId="1" fontId="12" fillId="11" borderId="27" xfId="0" applyNumberFormat="1" applyFont="1" applyFill="1" applyBorder="1" applyAlignment="1">
      <alignment horizontal="center" vertical="center"/>
    </xf>
    <xf numFmtId="0" fontId="12" fillId="11" borderId="8" xfId="0" applyFont="1" applyFill="1" applyBorder="1" applyAlignment="1">
      <alignment vertical="center"/>
    </xf>
    <xf numFmtId="0" fontId="11" fillId="11" borderId="19" xfId="0" applyFont="1" applyFill="1" applyBorder="1" applyAlignment="1">
      <alignment horizontal="center" vertical="center" wrapText="1"/>
    </xf>
    <xf numFmtId="0" fontId="11" fillId="11" borderId="9" xfId="0" applyFont="1" applyFill="1" applyBorder="1" applyAlignment="1">
      <alignment horizontal="center" vertical="center"/>
    </xf>
    <xf numFmtId="0" fontId="11" fillId="11" borderId="3" xfId="0" applyFont="1" applyFill="1" applyBorder="1" applyAlignment="1">
      <alignment horizontal="center" vertical="center" wrapText="1"/>
    </xf>
    <xf numFmtId="0" fontId="12" fillId="11" borderId="11" xfId="0" applyFont="1" applyFill="1" applyBorder="1" applyAlignment="1">
      <alignment horizontal="center" vertical="center" wrapText="1"/>
    </xf>
    <xf numFmtId="0" fontId="12" fillId="11" borderId="28" xfId="0" applyFont="1" applyFill="1" applyBorder="1" applyAlignment="1">
      <alignment horizontal="center" vertical="center" wrapText="1"/>
    </xf>
    <xf numFmtId="0" fontId="12" fillId="11" borderId="11" xfId="0" applyFont="1" applyFill="1" applyBorder="1" applyAlignment="1">
      <alignment horizontal="center" vertical="center"/>
    </xf>
    <xf numFmtId="164" fontId="12" fillId="11" borderId="11" xfId="0" applyNumberFormat="1" applyFont="1" applyFill="1" applyBorder="1" applyAlignment="1">
      <alignment horizontal="center" vertical="center"/>
    </xf>
    <xf numFmtId="2" fontId="12" fillId="11" borderId="11" xfId="0" applyNumberFormat="1" applyFont="1" applyFill="1" applyBorder="1" applyAlignment="1">
      <alignment horizontal="center" vertical="center"/>
    </xf>
    <xf numFmtId="11" fontId="12" fillId="11" borderId="24" xfId="0" applyNumberFormat="1" applyFont="1" applyFill="1" applyBorder="1" applyAlignment="1">
      <alignment horizontal="center" vertical="center"/>
    </xf>
    <xf numFmtId="11" fontId="12" fillId="11" borderId="31" xfId="0" applyNumberFormat="1" applyFont="1" applyFill="1" applyBorder="1" applyAlignment="1">
      <alignment horizontal="center" vertical="center"/>
    </xf>
    <xf numFmtId="1" fontId="12" fillId="11" borderId="28" xfId="0" applyNumberFormat="1" applyFont="1" applyFill="1" applyBorder="1" applyAlignment="1">
      <alignment horizontal="center" vertical="center"/>
    </xf>
    <xf numFmtId="0" fontId="12" fillId="11" borderId="32" xfId="0" applyFont="1" applyFill="1" applyBorder="1" applyAlignment="1">
      <alignment vertical="center"/>
    </xf>
    <xf numFmtId="0" fontId="12" fillId="11" borderId="3" xfId="0" quotePrefix="1" applyFont="1" applyFill="1" applyBorder="1" applyAlignment="1">
      <alignment horizontal="center" vertical="center" wrapText="1"/>
    </xf>
    <xf numFmtId="0" fontId="12" fillId="11" borderId="3" xfId="0" applyFont="1" applyFill="1" applyBorder="1" applyAlignment="1">
      <alignment horizontal="center" vertical="center" wrapText="1"/>
    </xf>
    <xf numFmtId="0" fontId="12" fillId="11" borderId="4" xfId="0" applyFont="1" applyFill="1" applyBorder="1" applyAlignment="1">
      <alignment horizontal="center" vertical="center"/>
    </xf>
    <xf numFmtId="2" fontId="12" fillId="11" borderId="4" xfId="0" applyNumberFormat="1" applyFont="1" applyFill="1" applyBorder="1" applyAlignment="1">
      <alignment horizontal="center" vertical="center"/>
    </xf>
    <xf numFmtId="164" fontId="12" fillId="11" borderId="4" xfId="0" applyNumberFormat="1" applyFont="1" applyFill="1" applyBorder="1" applyAlignment="1">
      <alignment horizontal="center" vertical="center"/>
    </xf>
    <xf numFmtId="11" fontId="12" fillId="11" borderId="29" xfId="0" applyNumberFormat="1" applyFont="1" applyFill="1" applyBorder="1" applyAlignment="1">
      <alignment horizontal="center" vertical="center"/>
    </xf>
    <xf numFmtId="11" fontId="12" fillId="11" borderId="33" xfId="0" applyNumberFormat="1" applyFont="1" applyFill="1" applyBorder="1" applyAlignment="1">
      <alignment horizontal="center" vertical="center"/>
    </xf>
    <xf numFmtId="1" fontId="12" fillId="11" borderId="3" xfId="0" applyNumberFormat="1" applyFont="1" applyFill="1" applyBorder="1" applyAlignment="1">
      <alignment horizontal="center" vertical="center"/>
    </xf>
    <xf numFmtId="0" fontId="12" fillId="11" borderId="30" xfId="0" applyFont="1" applyFill="1" applyBorder="1" applyAlignment="1">
      <alignment vertical="center"/>
    </xf>
    <xf numFmtId="0" fontId="11" fillId="11" borderId="20" xfId="0" applyFont="1" applyFill="1" applyBorder="1" applyAlignment="1">
      <alignment horizontal="center" vertical="center" wrapText="1"/>
    </xf>
    <xf numFmtId="0" fontId="11" fillId="11" borderId="10" xfId="0" applyFont="1" applyFill="1" applyBorder="1" applyAlignment="1">
      <alignment horizontal="center" vertical="center"/>
    </xf>
    <xf numFmtId="0" fontId="11" fillId="11" borderId="28" xfId="0" applyFont="1" applyFill="1" applyBorder="1" applyAlignment="1">
      <alignment horizontal="center" vertical="center" wrapText="1"/>
    </xf>
    <xf numFmtId="11" fontId="0" fillId="0" borderId="27" xfId="0" applyNumberFormat="1" applyFont="1" applyFill="1" applyBorder="1" applyAlignment="1">
      <alignment horizontal="center" vertical="center"/>
    </xf>
    <xf numFmtId="11" fontId="1" fillId="0" borderId="31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right"/>
    </xf>
    <xf numFmtId="14" fontId="0" fillId="4" borderId="0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jpeg"/><Relationship Id="rId1" Type="http://schemas.openxmlformats.org/officeDocument/2006/relationships/image" Target="../media/image8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43392</xdr:colOff>
      <xdr:row>80</xdr:row>
      <xdr:rowOff>116416</xdr:rowOff>
    </xdr:from>
    <xdr:to>
      <xdr:col>14</xdr:col>
      <xdr:colOff>101902</xdr:colOff>
      <xdr:row>101</xdr:row>
      <xdr:rowOff>125942</xdr:rowOff>
    </xdr:to>
    <xdr:pic>
      <xdr:nvPicPr>
        <xdr:cNvPr id="1029" name="Picture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78642" y="8678333"/>
          <a:ext cx="9187392" cy="3343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0</xdr:colOff>
          <xdr:row>0</xdr:row>
          <xdr:rowOff>0</xdr:rowOff>
        </xdr:from>
        <xdr:to>
          <xdr:col>22</xdr:col>
          <xdr:colOff>304800</xdr:colOff>
          <xdr:row>1</xdr:row>
          <xdr:rowOff>152400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371475</xdr:colOff>
          <xdr:row>0</xdr:row>
          <xdr:rowOff>0</xdr:rowOff>
        </xdr:from>
        <xdr:to>
          <xdr:col>24</xdr:col>
          <xdr:colOff>66675</xdr:colOff>
          <xdr:row>1</xdr:row>
          <xdr:rowOff>152400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9525</xdr:colOff>
          <xdr:row>1</xdr:row>
          <xdr:rowOff>180975</xdr:rowOff>
        </xdr:from>
        <xdr:to>
          <xdr:col>22</xdr:col>
          <xdr:colOff>314325</xdr:colOff>
          <xdr:row>2</xdr:row>
          <xdr:rowOff>314325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381000</xdr:colOff>
          <xdr:row>1</xdr:row>
          <xdr:rowOff>190500</xdr:rowOff>
        </xdr:from>
        <xdr:to>
          <xdr:col>24</xdr:col>
          <xdr:colOff>76200</xdr:colOff>
          <xdr:row>2</xdr:row>
          <xdr:rowOff>323850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15</xdr:col>
      <xdr:colOff>0</xdr:colOff>
      <xdr:row>81</xdr:row>
      <xdr:rowOff>31750</xdr:rowOff>
    </xdr:from>
    <xdr:to>
      <xdr:col>23</xdr:col>
      <xdr:colOff>124402</xdr:colOff>
      <xdr:row>93</xdr:row>
      <xdr:rowOff>126750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94167" y="20044833"/>
          <a:ext cx="8409524" cy="2000000"/>
        </a:xfrm>
        <a:prstGeom prst="rect">
          <a:avLst/>
        </a:prstGeom>
      </xdr:spPr>
    </xdr:pic>
    <xdr:clientData/>
  </xdr:twoCellAnchor>
  <xdr:oneCellAnchor>
    <xdr:from>
      <xdr:col>4</xdr:col>
      <xdr:colOff>510446</xdr:colOff>
      <xdr:row>54</xdr:row>
      <xdr:rowOff>186732</xdr:rowOff>
    </xdr:from>
    <xdr:ext cx="10016909" cy="937629"/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703CE3FB-7A68-46F6-BB43-787FA778D995}"/>
            </a:ext>
          </a:extLst>
        </xdr:cNvPr>
        <xdr:cNvSpPr/>
      </xdr:nvSpPr>
      <xdr:spPr>
        <a:xfrm rot="20344694">
          <a:off x="3139346" y="20703582"/>
          <a:ext cx="1001690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N/A yet. LG woking on a proposal.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42862</xdr:colOff>
      <xdr:row>0</xdr:row>
      <xdr:rowOff>85726</xdr:rowOff>
    </xdr:from>
    <xdr:to>
      <xdr:col>21</xdr:col>
      <xdr:colOff>71437</xdr:colOff>
      <xdr:row>29</xdr:row>
      <xdr:rowOff>89624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93987" y="85726"/>
          <a:ext cx="9196388" cy="4956898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209550</xdr:colOff>
      <xdr:row>0</xdr:row>
      <xdr:rowOff>0</xdr:rowOff>
    </xdr:from>
    <xdr:to>
      <xdr:col>16</xdr:col>
      <xdr:colOff>9526</xdr:colOff>
      <xdr:row>9</xdr:row>
      <xdr:rowOff>48078</xdr:rowOff>
    </xdr:to>
    <xdr:pic>
      <xdr:nvPicPr>
        <xdr:cNvPr id="3075" name="Picture 3">
          <a:extLst>
            <a:ext uri="{FF2B5EF4-FFF2-40B4-BE49-F238E27FC236}">
              <a16:creationId xmlns:a16="http://schemas.microsoft.com/office/drawing/2014/main" id="{00000000-0008-0000-02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458075" y="0"/>
          <a:ext cx="3457575" cy="2152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8</xdr:col>
      <xdr:colOff>342900</xdr:colOff>
      <xdr:row>20</xdr:row>
      <xdr:rowOff>109572</xdr:rowOff>
    </xdr:from>
    <xdr:to>
      <xdr:col>23</xdr:col>
      <xdr:colOff>152400</xdr:colOff>
      <xdr:row>35</xdr:row>
      <xdr:rowOff>80997</xdr:rowOff>
    </xdr:to>
    <xdr:pic>
      <xdr:nvPicPr>
        <xdr:cNvPr id="3073" name="Picture 1" descr="image001">
          <a:extLst>
            <a:ext uri="{FF2B5EF4-FFF2-40B4-BE49-F238E27FC236}">
              <a16:creationId xmlns:a16="http://schemas.microsoft.com/office/drawing/2014/main" id="{00000000-0008-0000-02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581775" y="3610010"/>
          <a:ext cx="8977313" cy="2352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228600</xdr:colOff>
      <xdr:row>0</xdr:row>
      <xdr:rowOff>66675</xdr:rowOff>
    </xdr:from>
    <xdr:to>
      <xdr:col>10</xdr:col>
      <xdr:colOff>257175</xdr:colOff>
      <xdr:row>8</xdr:row>
      <xdr:rowOff>83003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257925" y="66675"/>
          <a:ext cx="1247775" cy="1628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15</xdr:col>
      <xdr:colOff>0</xdr:colOff>
      <xdr:row>0</xdr:row>
      <xdr:rowOff>133350</xdr:rowOff>
    </xdr:from>
    <xdr:to>
      <xdr:col>19</xdr:col>
      <xdr:colOff>142875</xdr:colOff>
      <xdr:row>8</xdr:row>
      <xdr:rowOff>495754</xdr:rowOff>
    </xdr:to>
    <xdr:pic>
      <xdr:nvPicPr>
        <xdr:cNvPr id="3076" name="Picture 4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0296525" y="133350"/>
          <a:ext cx="2581275" cy="1962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oneCellAnchor>
    <xdr:from>
      <xdr:col>13</xdr:col>
      <xdr:colOff>299355</xdr:colOff>
      <xdr:row>6</xdr:row>
      <xdr:rowOff>20415</xdr:rowOff>
    </xdr:from>
    <xdr:ext cx="588046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9599837" y="1319897"/>
          <a:ext cx="58804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Limiter</a:t>
          </a:r>
        </a:p>
      </xdr:txBody>
    </xdr:sp>
    <xdr:clientData/>
  </xdr:oneCellAnchor>
  <xdr:twoCellAnchor editAs="oneCell">
    <xdr:from>
      <xdr:col>8</xdr:col>
      <xdr:colOff>176893</xdr:colOff>
      <xdr:row>9</xdr:row>
      <xdr:rowOff>61232</xdr:rowOff>
    </xdr:from>
    <xdr:to>
      <xdr:col>12</xdr:col>
      <xdr:colOff>424543</xdr:colOff>
      <xdr:row>17</xdr:row>
      <xdr:rowOff>99332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2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415768" y="1850571"/>
          <a:ext cx="2696936" cy="134438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10</xdr:col>
      <xdr:colOff>277813</xdr:colOff>
      <xdr:row>4</xdr:row>
      <xdr:rowOff>31750</xdr:rowOff>
    </xdr:from>
    <xdr:to>
      <xdr:col>10</xdr:col>
      <xdr:colOff>555625</xdr:colOff>
      <xdr:row>5</xdr:row>
      <xdr:rowOff>39688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CxnSpPr/>
      </xdr:nvCxnSpPr>
      <xdr:spPr>
        <a:xfrm>
          <a:off x="7739063" y="666750"/>
          <a:ext cx="277812" cy="166688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271462</xdr:colOff>
      <xdr:row>7</xdr:row>
      <xdr:rowOff>9524</xdr:rowOff>
    </xdr:from>
    <xdr:to>
      <xdr:col>9</xdr:col>
      <xdr:colOff>595312</xdr:colOff>
      <xdr:row>12</xdr:row>
      <xdr:rowOff>7937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/>
      </xdr:nvCxnSpPr>
      <xdr:spPr>
        <a:xfrm>
          <a:off x="7121525" y="1446212"/>
          <a:ext cx="323850" cy="792163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manowskiMJ/AppData/Local/Microsoft/Windows/Temporary%20Internet%20Files/Content.Outlook/ECLGB3FU/Amesim%20ESC%20Motor%20Parameters%20v0%208%20R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tor Parameters"/>
      <sheetName val="39EV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V81"/>
  <sheetViews>
    <sheetView tabSelected="1" zoomScale="80" zoomScaleNormal="80" workbookViewId="0">
      <selection activeCell="B80" sqref="B80"/>
    </sheetView>
  </sheetViews>
  <sheetFormatPr defaultColWidth="9.140625" defaultRowHeight="12.75" x14ac:dyDescent="0.2"/>
  <cols>
    <col min="1" max="1" width="3.28515625" customWidth="1"/>
    <col min="2" max="2" width="14.85546875" customWidth="1"/>
    <col min="3" max="3" width="11" bestFit="1" customWidth="1"/>
    <col min="4" max="4" width="10.28515625" customWidth="1"/>
    <col min="5" max="5" width="19.42578125" customWidth="1"/>
    <col min="6" max="6" width="15.5703125" customWidth="1"/>
    <col min="7" max="7" width="10.140625" bestFit="1" customWidth="1"/>
    <col min="8" max="8" width="12.85546875" customWidth="1"/>
    <col min="9" max="9" width="14.28515625" customWidth="1"/>
    <col min="10" max="15" width="12.85546875" customWidth="1"/>
    <col min="16" max="16" width="13.140625" customWidth="1"/>
    <col min="17" max="17" width="14" customWidth="1"/>
    <col min="18" max="18" width="12.7109375" bestFit="1" customWidth="1"/>
    <col min="19" max="19" width="12.7109375" customWidth="1"/>
    <col min="20" max="20" width="11.85546875" customWidth="1"/>
    <col min="21" max="21" width="41.28515625" customWidth="1"/>
    <col min="25" max="25" width="14.85546875" customWidth="1"/>
  </cols>
  <sheetData>
    <row r="1" spans="1:21" ht="42" customHeight="1" thickBot="1" x14ac:dyDescent="0.25">
      <c r="B1" s="309" t="s">
        <v>143</v>
      </c>
      <c r="C1" s="309"/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  <c r="O1" s="309"/>
      <c r="P1" s="309"/>
      <c r="Q1" s="309"/>
      <c r="R1" s="309"/>
      <c r="S1" s="242"/>
      <c r="T1" s="52"/>
    </row>
    <row r="2" spans="1:21" ht="43.5" customHeight="1" thickBot="1" x14ac:dyDescent="0.25">
      <c r="B2" s="9" t="s">
        <v>0</v>
      </c>
      <c r="C2" s="8" t="s">
        <v>11</v>
      </c>
      <c r="D2" s="28" t="s">
        <v>23</v>
      </c>
      <c r="E2" s="199" t="s">
        <v>148</v>
      </c>
      <c r="F2" s="6" t="s">
        <v>138</v>
      </c>
      <c r="G2" s="6" t="s">
        <v>144</v>
      </c>
      <c r="H2" s="6" t="s">
        <v>1</v>
      </c>
      <c r="I2" s="6" t="s">
        <v>2</v>
      </c>
      <c r="J2" s="6" t="s">
        <v>135</v>
      </c>
      <c r="K2" s="6" t="s">
        <v>134</v>
      </c>
      <c r="L2" s="6" t="s">
        <v>133</v>
      </c>
      <c r="M2" s="6" t="s">
        <v>132</v>
      </c>
      <c r="N2" s="6" t="s">
        <v>131</v>
      </c>
      <c r="O2" s="6" t="s">
        <v>130</v>
      </c>
      <c r="P2" s="6" t="s">
        <v>139</v>
      </c>
      <c r="Q2" s="6" t="s">
        <v>136</v>
      </c>
      <c r="R2" s="7" t="s">
        <v>3</v>
      </c>
      <c r="S2" s="247" t="s">
        <v>159</v>
      </c>
      <c r="T2" s="7" t="s">
        <v>42</v>
      </c>
      <c r="U2" s="25" t="s">
        <v>22</v>
      </c>
    </row>
    <row r="3" spans="1:21" ht="30" customHeight="1" x14ac:dyDescent="0.2">
      <c r="B3" s="314" t="s">
        <v>4</v>
      </c>
      <c r="C3" s="316" t="s">
        <v>7</v>
      </c>
      <c r="D3" s="274" t="s">
        <v>26</v>
      </c>
      <c r="E3" s="134" t="s">
        <v>118</v>
      </c>
      <c r="F3" s="299">
        <v>23</v>
      </c>
      <c r="G3" s="301">
        <v>0.65</v>
      </c>
      <c r="H3" s="29" t="s">
        <v>147</v>
      </c>
      <c r="I3" s="45" t="s">
        <v>147</v>
      </c>
      <c r="J3" s="29" t="s">
        <v>147</v>
      </c>
      <c r="K3" s="29" t="s">
        <v>147</v>
      </c>
      <c r="L3" s="29" t="s">
        <v>147</v>
      </c>
      <c r="M3" s="29" t="s">
        <v>147</v>
      </c>
      <c r="N3" s="29" t="s">
        <v>147</v>
      </c>
      <c r="O3" s="29" t="s">
        <v>147</v>
      </c>
      <c r="P3" s="33" t="s">
        <v>147</v>
      </c>
      <c r="Q3" s="45" t="s">
        <v>147</v>
      </c>
      <c r="R3" s="138"/>
      <c r="S3" s="138"/>
      <c r="T3" s="302"/>
      <c r="U3" s="38"/>
    </row>
    <row r="4" spans="1:21" ht="30" customHeight="1" thickBot="1" x14ac:dyDescent="0.25">
      <c r="A4" s="26"/>
      <c r="B4" s="314"/>
      <c r="C4" s="316"/>
      <c r="D4" s="274"/>
      <c r="E4" s="125" t="s">
        <v>34</v>
      </c>
      <c r="F4" s="300"/>
      <c r="G4" s="300"/>
      <c r="H4" s="34">
        <v>6800</v>
      </c>
      <c r="I4" s="43">
        <v>2.5</v>
      </c>
      <c r="J4" s="34">
        <v>0.32</v>
      </c>
      <c r="K4" s="34">
        <v>4200</v>
      </c>
      <c r="L4" s="34">
        <v>22</v>
      </c>
      <c r="M4" s="34" t="s">
        <v>147</v>
      </c>
      <c r="N4" s="34" t="s">
        <v>147</v>
      </c>
      <c r="O4" s="34" t="s">
        <v>147</v>
      </c>
      <c r="P4" s="35">
        <v>0.85</v>
      </c>
      <c r="Q4" s="43">
        <v>54</v>
      </c>
      <c r="R4" s="36">
        <v>4.1E-5</v>
      </c>
      <c r="S4" s="36" t="s">
        <v>160</v>
      </c>
      <c r="T4" s="286"/>
      <c r="U4" s="37" t="s">
        <v>35</v>
      </c>
    </row>
    <row r="5" spans="1:21" ht="30" customHeight="1" x14ac:dyDescent="0.2">
      <c r="B5" s="314"/>
      <c r="C5" s="316"/>
      <c r="D5" s="274"/>
      <c r="E5" s="129" t="s">
        <v>118</v>
      </c>
      <c r="F5" s="301">
        <v>85</v>
      </c>
      <c r="G5" s="301">
        <v>0.65</v>
      </c>
      <c r="H5" s="1"/>
      <c r="I5" s="42"/>
      <c r="J5" s="1"/>
      <c r="K5" s="1"/>
      <c r="L5" s="1"/>
      <c r="M5" s="1"/>
      <c r="N5" s="1"/>
      <c r="O5" s="1"/>
      <c r="P5" s="40"/>
      <c r="Q5" s="42"/>
      <c r="R5" s="51"/>
      <c r="S5" s="51"/>
      <c r="T5" s="285"/>
      <c r="U5" s="38"/>
    </row>
    <row r="6" spans="1:21" ht="30" customHeight="1" thickBot="1" x14ac:dyDescent="0.25">
      <c r="A6" s="26"/>
      <c r="B6" s="315"/>
      <c r="C6" s="317"/>
      <c r="D6" s="275"/>
      <c r="E6" s="125" t="s">
        <v>34</v>
      </c>
      <c r="F6" s="300"/>
      <c r="G6" s="300"/>
      <c r="H6" s="34"/>
      <c r="I6" s="43"/>
      <c r="J6" s="34"/>
      <c r="K6" s="34"/>
      <c r="L6" s="34"/>
      <c r="M6" s="34"/>
      <c r="N6" s="34"/>
      <c r="O6" s="34"/>
      <c r="P6" s="35"/>
      <c r="Q6" s="43"/>
      <c r="R6" s="36"/>
      <c r="S6" s="36"/>
      <c r="T6" s="286"/>
      <c r="U6" s="37"/>
    </row>
    <row r="7" spans="1:21" ht="30" customHeight="1" thickBot="1" x14ac:dyDescent="0.25">
      <c r="A7" s="26"/>
      <c r="B7" s="252" t="s">
        <v>8</v>
      </c>
      <c r="C7" s="253" t="s">
        <v>7</v>
      </c>
      <c r="D7" s="254" t="s">
        <v>162</v>
      </c>
      <c r="E7" s="244" t="s">
        <v>161</v>
      </c>
      <c r="F7" s="246">
        <v>23</v>
      </c>
      <c r="G7" s="246">
        <v>1</v>
      </c>
      <c r="H7" s="248">
        <v>7920</v>
      </c>
      <c r="I7" s="249">
        <v>6.3</v>
      </c>
      <c r="J7" s="248">
        <v>0.42</v>
      </c>
      <c r="K7" s="248">
        <v>5994</v>
      </c>
      <c r="L7" s="248">
        <v>35.6</v>
      </c>
      <c r="M7" s="248">
        <v>0.62</v>
      </c>
      <c r="N7" s="248">
        <v>5195</v>
      </c>
      <c r="O7" s="248">
        <v>50</v>
      </c>
      <c r="P7" s="250">
        <v>2.09</v>
      </c>
      <c r="Q7" s="249">
        <v>170</v>
      </c>
      <c r="R7" s="251">
        <v>7.4400000000000006E-5</v>
      </c>
      <c r="S7" s="251"/>
      <c r="T7" s="245"/>
      <c r="U7" s="38"/>
    </row>
    <row r="8" spans="1:21" s="176" customFormat="1" ht="30" customHeight="1" x14ac:dyDescent="0.2">
      <c r="A8" s="26"/>
      <c r="B8" s="314" t="s">
        <v>8</v>
      </c>
      <c r="C8" s="320" t="s">
        <v>12</v>
      </c>
      <c r="D8" s="322" t="s">
        <v>24</v>
      </c>
      <c r="E8" s="177" t="s">
        <v>118</v>
      </c>
      <c r="F8" s="305">
        <v>23</v>
      </c>
      <c r="G8" s="305">
        <v>1</v>
      </c>
      <c r="H8" s="167"/>
      <c r="I8" s="168"/>
      <c r="J8" s="167">
        <v>0.42</v>
      </c>
      <c r="K8" s="167"/>
      <c r="L8" s="167"/>
      <c r="M8" s="167">
        <v>0.62</v>
      </c>
      <c r="N8" s="167"/>
      <c r="O8" s="167"/>
      <c r="P8" s="169"/>
      <c r="Q8" s="168"/>
      <c r="R8" s="178"/>
      <c r="S8" s="178"/>
      <c r="T8" s="306"/>
      <c r="U8" s="147"/>
    </row>
    <row r="9" spans="1:21" s="176" customFormat="1" ht="30" customHeight="1" thickBot="1" x14ac:dyDescent="0.25">
      <c r="A9" s="26"/>
      <c r="B9" s="314"/>
      <c r="C9" s="320"/>
      <c r="D9" s="322"/>
      <c r="E9" s="149" t="s">
        <v>36</v>
      </c>
      <c r="F9" s="304"/>
      <c r="G9" s="304"/>
      <c r="H9" s="179">
        <v>7800</v>
      </c>
      <c r="I9" s="180">
        <v>5</v>
      </c>
      <c r="J9" s="179">
        <v>0.42</v>
      </c>
      <c r="K9" s="179"/>
      <c r="L9" s="179"/>
      <c r="M9" s="179">
        <v>0.62</v>
      </c>
      <c r="N9" s="179">
        <v>4200</v>
      </c>
      <c r="O9" s="179">
        <v>46</v>
      </c>
      <c r="P9" s="181">
        <v>1.65</v>
      </c>
      <c r="Q9" s="180">
        <v>130</v>
      </c>
      <c r="R9" s="182">
        <v>6.2710000000000001E-5</v>
      </c>
      <c r="S9" s="182"/>
      <c r="T9" s="307"/>
      <c r="U9" s="154" t="s">
        <v>35</v>
      </c>
    </row>
    <row r="10" spans="1:21" s="176" customFormat="1" ht="30" customHeight="1" x14ac:dyDescent="0.2">
      <c r="A10" s="26"/>
      <c r="B10" s="314"/>
      <c r="C10" s="320"/>
      <c r="D10" s="322"/>
      <c r="E10" s="183" t="s">
        <v>118</v>
      </c>
      <c r="F10" s="303">
        <v>85</v>
      </c>
      <c r="G10" s="305">
        <v>1</v>
      </c>
      <c r="H10" s="184"/>
      <c r="I10" s="185"/>
      <c r="J10" s="184">
        <v>0.42</v>
      </c>
      <c r="K10" s="184"/>
      <c r="L10" s="184"/>
      <c r="M10" s="184">
        <v>0.62</v>
      </c>
      <c r="N10" s="184"/>
      <c r="O10" s="184"/>
      <c r="P10" s="186"/>
      <c r="Q10" s="185"/>
      <c r="R10" s="187"/>
      <c r="S10" s="187"/>
      <c r="T10" s="308"/>
      <c r="U10" s="188"/>
    </row>
    <row r="11" spans="1:21" s="176" customFormat="1" ht="30" customHeight="1" thickBot="1" x14ac:dyDescent="0.25">
      <c r="A11" s="26"/>
      <c r="B11" s="314"/>
      <c r="C11" s="321"/>
      <c r="D11" s="323"/>
      <c r="E11" s="189" t="s">
        <v>36</v>
      </c>
      <c r="F11" s="304"/>
      <c r="G11" s="304"/>
      <c r="H11" s="156"/>
      <c r="I11" s="157"/>
      <c r="J11" s="179">
        <v>0.42</v>
      </c>
      <c r="K11" s="156"/>
      <c r="L11" s="156"/>
      <c r="M11" s="179">
        <v>0.62</v>
      </c>
      <c r="N11" s="156"/>
      <c r="O11" s="156"/>
      <c r="P11" s="158"/>
      <c r="Q11" s="157"/>
      <c r="R11" s="159"/>
      <c r="S11" s="159"/>
      <c r="T11" s="307"/>
      <c r="U11" s="190"/>
    </row>
    <row r="12" spans="1:21" ht="30" customHeight="1" x14ac:dyDescent="0.2">
      <c r="A12" s="26"/>
      <c r="B12" s="314"/>
      <c r="C12" s="318" t="s">
        <v>13</v>
      </c>
      <c r="D12" s="324" t="s">
        <v>142</v>
      </c>
      <c r="E12" s="135" t="s">
        <v>118</v>
      </c>
      <c r="F12" s="259">
        <v>23</v>
      </c>
      <c r="G12" s="259">
        <v>1</v>
      </c>
      <c r="H12" s="206">
        <v>7248</v>
      </c>
      <c r="I12" s="207">
        <v>5.4</v>
      </c>
      <c r="J12" s="206">
        <v>0.42</v>
      </c>
      <c r="K12" s="206">
        <v>5625</v>
      </c>
      <c r="L12" s="206">
        <v>32</v>
      </c>
      <c r="M12" s="206">
        <v>0.62</v>
      </c>
      <c r="N12" s="206">
        <v>4775</v>
      </c>
      <c r="O12" s="206">
        <v>44</v>
      </c>
      <c r="P12" s="208">
        <v>1.8</v>
      </c>
      <c r="Q12" s="207">
        <v>134</v>
      </c>
      <c r="R12" s="209"/>
      <c r="S12" s="209"/>
      <c r="T12" s="285">
        <v>250</v>
      </c>
      <c r="U12" s="32"/>
    </row>
    <row r="13" spans="1:21" ht="30" customHeight="1" thickBot="1" x14ac:dyDescent="0.25">
      <c r="A13" s="26"/>
      <c r="B13" s="314"/>
      <c r="C13" s="318"/>
      <c r="D13" s="325"/>
      <c r="E13" s="125" t="s">
        <v>40</v>
      </c>
      <c r="F13" s="258"/>
      <c r="G13" s="258"/>
      <c r="H13" s="202">
        <v>7530</v>
      </c>
      <c r="I13" s="203">
        <v>6</v>
      </c>
      <c r="J13" s="202">
        <v>0.42</v>
      </c>
      <c r="K13" s="202">
        <v>5875</v>
      </c>
      <c r="L13" s="202">
        <v>34</v>
      </c>
      <c r="M13" s="202">
        <v>0.62</v>
      </c>
      <c r="N13" s="202">
        <v>5019</v>
      </c>
      <c r="O13" s="202">
        <v>46</v>
      </c>
      <c r="P13" s="204">
        <v>2</v>
      </c>
      <c r="Q13" s="203">
        <v>141</v>
      </c>
      <c r="R13" s="205">
        <v>5.5000000000000002E-5</v>
      </c>
      <c r="S13" s="205"/>
      <c r="T13" s="286"/>
      <c r="U13" s="37"/>
    </row>
    <row r="14" spans="1:21" ht="30" customHeight="1" x14ac:dyDescent="0.2">
      <c r="A14" s="26"/>
      <c r="B14" s="314"/>
      <c r="C14" s="318"/>
      <c r="D14" s="325"/>
      <c r="E14" s="134" t="s">
        <v>118</v>
      </c>
      <c r="F14" s="257">
        <v>85</v>
      </c>
      <c r="G14" s="259">
        <v>1</v>
      </c>
      <c r="H14" s="29"/>
      <c r="I14" s="45"/>
      <c r="J14" s="29">
        <v>0.42</v>
      </c>
      <c r="K14" s="29"/>
      <c r="L14" s="29"/>
      <c r="M14" s="29">
        <v>0.62</v>
      </c>
      <c r="N14" s="29"/>
      <c r="O14" s="29"/>
      <c r="P14" s="33"/>
      <c r="Q14" s="45"/>
      <c r="R14" s="100"/>
      <c r="S14" s="100"/>
      <c r="T14" s="302"/>
      <c r="U14" s="31"/>
    </row>
    <row r="15" spans="1:21" ht="30" customHeight="1" thickBot="1" x14ac:dyDescent="0.25">
      <c r="A15" s="26"/>
      <c r="B15" s="314"/>
      <c r="C15" s="318"/>
      <c r="D15" s="326"/>
      <c r="E15" s="125" t="s">
        <v>40</v>
      </c>
      <c r="F15" s="258"/>
      <c r="G15" s="258"/>
      <c r="H15" s="34"/>
      <c r="I15" s="43"/>
      <c r="J15" s="34">
        <v>0.42</v>
      </c>
      <c r="K15" s="34"/>
      <c r="L15" s="34"/>
      <c r="M15" s="34">
        <v>0.62</v>
      </c>
      <c r="N15" s="34"/>
      <c r="O15" s="34"/>
      <c r="P15" s="35"/>
      <c r="Q15" s="43"/>
      <c r="R15" s="101"/>
      <c r="S15" s="101"/>
      <c r="T15" s="286"/>
      <c r="U15" s="37"/>
    </row>
    <row r="16" spans="1:21" ht="30" customHeight="1" x14ac:dyDescent="0.2">
      <c r="A16" s="26"/>
      <c r="B16" s="314"/>
      <c r="C16" s="318"/>
      <c r="D16" s="296" t="s">
        <v>24</v>
      </c>
      <c r="E16" s="231" t="s">
        <v>118</v>
      </c>
      <c r="F16" s="259">
        <v>23</v>
      </c>
      <c r="G16" s="259">
        <v>1</v>
      </c>
      <c r="H16" s="30">
        <v>7632</v>
      </c>
      <c r="I16" s="44">
        <v>4</v>
      </c>
      <c r="J16" s="30">
        <v>0.42</v>
      </c>
      <c r="K16" s="30">
        <v>5689</v>
      </c>
      <c r="L16" s="30">
        <v>28</v>
      </c>
      <c r="M16" s="30">
        <v>0.62</v>
      </c>
      <c r="N16" s="30">
        <v>4865</v>
      </c>
      <c r="O16" s="30">
        <v>41</v>
      </c>
      <c r="P16" s="41">
        <v>1.76</v>
      </c>
      <c r="Q16" s="44">
        <v>131</v>
      </c>
      <c r="R16" s="139"/>
      <c r="S16" s="139"/>
      <c r="T16" s="283">
        <v>731</v>
      </c>
      <c r="U16" s="137"/>
    </row>
    <row r="17" spans="1:22" ht="30" customHeight="1" thickBot="1" x14ac:dyDescent="0.25">
      <c r="A17" s="27"/>
      <c r="B17" s="314"/>
      <c r="C17" s="318"/>
      <c r="D17" s="297"/>
      <c r="E17" s="234" t="s">
        <v>101</v>
      </c>
      <c r="F17" s="258"/>
      <c r="G17" s="258"/>
      <c r="H17" s="112">
        <v>7800</v>
      </c>
      <c r="I17" s="113">
        <v>5</v>
      </c>
      <c r="J17" s="112">
        <v>0.42</v>
      </c>
      <c r="K17" s="112">
        <v>5800</v>
      </c>
      <c r="L17" s="112">
        <v>28</v>
      </c>
      <c r="M17" s="112">
        <v>0.62</v>
      </c>
      <c r="N17" s="112">
        <v>5000</v>
      </c>
      <c r="O17" s="112">
        <v>42</v>
      </c>
      <c r="P17" s="114">
        <v>1.85</v>
      </c>
      <c r="Q17" s="113">
        <v>135</v>
      </c>
      <c r="R17" s="191">
        <v>5.5000000000000002E-5</v>
      </c>
      <c r="S17" s="191"/>
      <c r="T17" s="284"/>
      <c r="U17" s="120"/>
    </row>
    <row r="18" spans="1:22" ht="30" customHeight="1" x14ac:dyDescent="0.2">
      <c r="A18" s="26"/>
      <c r="B18" s="314"/>
      <c r="C18" s="318"/>
      <c r="D18" s="297"/>
      <c r="E18" s="237" t="s">
        <v>118</v>
      </c>
      <c r="F18" s="257">
        <v>85</v>
      </c>
      <c r="G18" s="259">
        <v>1</v>
      </c>
      <c r="H18" s="91">
        <v>7785</v>
      </c>
      <c r="I18" s="122">
        <v>8.4</v>
      </c>
      <c r="J18" s="91">
        <v>0.42</v>
      </c>
      <c r="K18" s="91">
        <v>5944</v>
      </c>
      <c r="L18" s="91">
        <v>29</v>
      </c>
      <c r="M18" s="91">
        <v>0.62</v>
      </c>
      <c r="N18" s="91">
        <v>4781</v>
      </c>
      <c r="O18" s="91">
        <v>43</v>
      </c>
      <c r="P18" s="123">
        <v>1.5</v>
      </c>
      <c r="Q18" s="122">
        <v>207</v>
      </c>
      <c r="R18" s="124"/>
      <c r="S18" s="124"/>
      <c r="T18" s="265"/>
      <c r="U18" s="119"/>
    </row>
    <row r="19" spans="1:22" ht="30" customHeight="1" thickBot="1" x14ac:dyDescent="0.25">
      <c r="A19" s="27"/>
      <c r="B19" s="314"/>
      <c r="C19" s="319"/>
      <c r="D19" s="298"/>
      <c r="E19" s="236" t="s">
        <v>101</v>
      </c>
      <c r="F19" s="258"/>
      <c r="G19" s="258"/>
      <c r="H19" s="130">
        <v>7956</v>
      </c>
      <c r="I19" s="131">
        <v>10</v>
      </c>
      <c r="J19" s="130">
        <v>0.42</v>
      </c>
      <c r="K19" s="130">
        <v>5830</v>
      </c>
      <c r="L19" s="130">
        <v>28.2</v>
      </c>
      <c r="M19" s="130">
        <v>0.62</v>
      </c>
      <c r="N19" s="130">
        <v>4915</v>
      </c>
      <c r="O19" s="130">
        <v>44</v>
      </c>
      <c r="P19" s="132">
        <v>1.6</v>
      </c>
      <c r="Q19" s="131">
        <v>213</v>
      </c>
      <c r="R19" s="133"/>
      <c r="S19" s="133"/>
      <c r="T19" s="266"/>
      <c r="U19" s="117"/>
    </row>
    <row r="20" spans="1:22" ht="30" customHeight="1" thickBot="1" x14ac:dyDescent="0.25">
      <c r="A20" s="27"/>
      <c r="B20" s="281" t="s">
        <v>149</v>
      </c>
      <c r="C20" s="290" t="s">
        <v>13</v>
      </c>
      <c r="D20" s="293" t="s">
        <v>25</v>
      </c>
      <c r="E20" s="126" t="s">
        <v>118</v>
      </c>
      <c r="F20" s="228">
        <v>23</v>
      </c>
      <c r="G20" s="228">
        <v>0.8</v>
      </c>
      <c r="H20" s="223">
        <v>6631</v>
      </c>
      <c r="I20" s="224">
        <v>6</v>
      </c>
      <c r="J20" s="223">
        <v>1</v>
      </c>
      <c r="K20" s="223">
        <v>4294</v>
      </c>
      <c r="L20" s="223">
        <v>53</v>
      </c>
      <c r="M20" s="223">
        <v>1.8</v>
      </c>
      <c r="N20" s="223">
        <v>2834</v>
      </c>
      <c r="O20" s="223">
        <v>99</v>
      </c>
      <c r="P20" s="211"/>
      <c r="Q20" s="210"/>
      <c r="R20" s="212"/>
      <c r="S20" s="212"/>
      <c r="T20" s="213"/>
      <c r="U20" s="214"/>
    </row>
    <row r="21" spans="1:22" ht="30" customHeight="1" x14ac:dyDescent="0.2">
      <c r="A21" s="311" t="s">
        <v>117</v>
      </c>
      <c r="B21" s="281"/>
      <c r="C21" s="291"/>
      <c r="D21" s="294"/>
      <c r="E21" s="166" t="s">
        <v>5</v>
      </c>
      <c r="F21" s="229">
        <v>23</v>
      </c>
      <c r="G21" s="229">
        <v>0.8</v>
      </c>
      <c r="H21" s="206">
        <v>6794</v>
      </c>
      <c r="I21" s="207">
        <v>8</v>
      </c>
      <c r="J21" s="206">
        <v>1</v>
      </c>
      <c r="K21" s="206">
        <v>4383</v>
      </c>
      <c r="L21" s="206">
        <v>56</v>
      </c>
      <c r="M21" s="206">
        <v>1.8</v>
      </c>
      <c r="N21" s="206">
        <v>3125</v>
      </c>
      <c r="O21" s="206">
        <v>100</v>
      </c>
      <c r="P21" s="169">
        <v>2.9</v>
      </c>
      <c r="Q21" s="168"/>
      <c r="R21" s="170" t="s">
        <v>6</v>
      </c>
      <c r="S21" s="170"/>
      <c r="T21" s="327"/>
      <c r="U21" s="312" t="s">
        <v>9</v>
      </c>
    </row>
    <row r="22" spans="1:22" ht="30" customHeight="1" thickBot="1" x14ac:dyDescent="0.25">
      <c r="A22" s="311"/>
      <c r="B22" s="282"/>
      <c r="C22" s="292"/>
      <c r="D22" s="295"/>
      <c r="E22" s="171" t="s">
        <v>10</v>
      </c>
      <c r="F22" s="171"/>
      <c r="G22" s="171">
        <v>0.8</v>
      </c>
      <c r="H22" s="172">
        <v>6400</v>
      </c>
      <c r="I22" s="173">
        <v>6</v>
      </c>
      <c r="J22" s="172">
        <v>1</v>
      </c>
      <c r="K22" s="172"/>
      <c r="L22" s="172"/>
      <c r="M22" s="172">
        <v>1.8</v>
      </c>
      <c r="N22" s="172"/>
      <c r="O22" s="172"/>
      <c r="P22" s="174">
        <v>3.5</v>
      </c>
      <c r="Q22" s="173"/>
      <c r="R22" s="175">
        <v>9.1000000000000003E-5</v>
      </c>
      <c r="S22" s="175"/>
      <c r="T22" s="328"/>
      <c r="U22" s="313"/>
    </row>
    <row r="23" spans="1:22" ht="30" customHeight="1" x14ac:dyDescent="0.2">
      <c r="B23" s="267" t="s">
        <v>105</v>
      </c>
      <c r="C23" s="270" t="s">
        <v>13</v>
      </c>
      <c r="D23" s="273" t="s">
        <v>26</v>
      </c>
      <c r="E23" s="235" t="s">
        <v>118</v>
      </c>
      <c r="F23" s="259">
        <v>23</v>
      </c>
      <c r="G23" s="259">
        <v>0.8</v>
      </c>
      <c r="H23" s="136">
        <v>5790</v>
      </c>
      <c r="I23" s="192">
        <v>7</v>
      </c>
      <c r="J23" s="136">
        <v>1.5</v>
      </c>
      <c r="K23" s="136">
        <v>3482</v>
      </c>
      <c r="L23" s="136">
        <v>65</v>
      </c>
      <c r="M23" s="136">
        <v>2.75</v>
      </c>
      <c r="N23" s="136">
        <v>1929</v>
      </c>
      <c r="O23" s="136">
        <v>131</v>
      </c>
      <c r="P23" s="193">
        <v>4.28</v>
      </c>
      <c r="Q23" s="192">
        <v>221</v>
      </c>
      <c r="R23" s="194"/>
      <c r="S23" s="194"/>
      <c r="T23" s="283"/>
      <c r="U23" s="137"/>
    </row>
    <row r="24" spans="1:22" ht="30" customHeight="1" thickBot="1" x14ac:dyDescent="0.25">
      <c r="B24" s="268"/>
      <c r="C24" s="271"/>
      <c r="D24" s="274"/>
      <c r="E24" s="236" t="s">
        <v>146</v>
      </c>
      <c r="F24" s="258"/>
      <c r="G24" s="258"/>
      <c r="H24" s="112">
        <v>5900</v>
      </c>
      <c r="I24" s="113">
        <v>6</v>
      </c>
      <c r="J24" s="112">
        <v>1.5</v>
      </c>
      <c r="K24" s="112">
        <v>3580</v>
      </c>
      <c r="L24" s="112">
        <v>67</v>
      </c>
      <c r="M24" s="112">
        <v>2.75</v>
      </c>
      <c r="N24" s="112">
        <v>2000</v>
      </c>
      <c r="O24" s="112">
        <v>133</v>
      </c>
      <c r="P24" s="114">
        <v>4.37</v>
      </c>
      <c r="Q24" s="113">
        <v>229</v>
      </c>
      <c r="R24" s="195">
        <f>111.6*10^-6</f>
        <v>1.1159999999999999E-4</v>
      </c>
      <c r="S24" s="195"/>
      <c r="T24" s="284"/>
      <c r="U24" s="120" t="s">
        <v>108</v>
      </c>
    </row>
    <row r="25" spans="1:22" ht="30" customHeight="1" x14ac:dyDescent="0.2">
      <c r="B25" s="268"/>
      <c r="C25" s="271"/>
      <c r="D25" s="274"/>
      <c r="E25" s="237" t="s">
        <v>118</v>
      </c>
      <c r="F25" s="278">
        <v>85</v>
      </c>
      <c r="G25" s="310">
        <v>0.8</v>
      </c>
      <c r="H25" s="108">
        <v>6136</v>
      </c>
      <c r="I25" s="109">
        <v>7</v>
      </c>
      <c r="J25" s="108">
        <v>1.5</v>
      </c>
      <c r="K25" s="108">
        <v>3172</v>
      </c>
      <c r="L25" s="108">
        <v>73</v>
      </c>
      <c r="M25" s="108">
        <v>2.75</v>
      </c>
      <c r="N25" s="108">
        <v>892</v>
      </c>
      <c r="O25" s="108">
        <v>146</v>
      </c>
      <c r="P25" s="110">
        <v>3.02</v>
      </c>
      <c r="Q25" s="109">
        <v>183</v>
      </c>
      <c r="R25" s="111"/>
      <c r="S25" s="111"/>
      <c r="T25" s="285"/>
      <c r="U25" s="116"/>
    </row>
    <row r="26" spans="1:22" ht="30" customHeight="1" thickBot="1" x14ac:dyDescent="0.25">
      <c r="B26" s="269"/>
      <c r="C26" s="272"/>
      <c r="D26" s="275"/>
      <c r="E26" s="236" t="s">
        <v>146</v>
      </c>
      <c r="F26" s="279"/>
      <c r="G26" s="279"/>
      <c r="H26" s="112">
        <v>6253</v>
      </c>
      <c r="I26" s="113">
        <v>8</v>
      </c>
      <c r="J26" s="112">
        <v>1.5</v>
      </c>
      <c r="K26" s="112">
        <v>3227</v>
      </c>
      <c r="L26" s="112">
        <v>75</v>
      </c>
      <c r="M26" s="112">
        <v>2.75</v>
      </c>
      <c r="N26" s="112">
        <v>923</v>
      </c>
      <c r="O26" s="112">
        <v>148</v>
      </c>
      <c r="P26" s="114">
        <v>3.08</v>
      </c>
      <c r="Q26" s="113">
        <v>190</v>
      </c>
      <c r="R26" s="115"/>
      <c r="S26" s="115"/>
      <c r="T26" s="286"/>
      <c r="U26" s="116"/>
      <c r="V26" s="39"/>
    </row>
    <row r="27" spans="1:22" ht="30" customHeight="1" x14ac:dyDescent="0.2">
      <c r="B27" s="280" t="s">
        <v>121</v>
      </c>
      <c r="C27" s="335" t="s">
        <v>13</v>
      </c>
      <c r="D27" s="336" t="s">
        <v>26</v>
      </c>
      <c r="E27" s="142" t="s">
        <v>118</v>
      </c>
      <c r="F27" s="305">
        <v>23</v>
      </c>
      <c r="G27" s="305"/>
      <c r="H27" s="143"/>
      <c r="I27" s="143"/>
      <c r="J27" s="143"/>
      <c r="K27" s="143"/>
      <c r="L27" s="143"/>
      <c r="M27" s="143"/>
      <c r="N27" s="143"/>
      <c r="O27" s="143"/>
      <c r="P27" s="144"/>
      <c r="Q27" s="145"/>
      <c r="R27" s="146"/>
      <c r="S27" s="146"/>
      <c r="T27" s="287"/>
      <c r="U27" s="147"/>
    </row>
    <row r="28" spans="1:22" ht="30" customHeight="1" thickBot="1" x14ac:dyDescent="0.25">
      <c r="B28" s="281"/>
      <c r="C28" s="320"/>
      <c r="D28" s="322"/>
      <c r="E28" s="148" t="s">
        <v>99</v>
      </c>
      <c r="F28" s="304"/>
      <c r="G28" s="304"/>
      <c r="H28" s="150"/>
      <c r="I28" s="151"/>
      <c r="J28" s="150"/>
      <c r="K28" s="150"/>
      <c r="L28" s="150"/>
      <c r="M28" s="150"/>
      <c r="N28" s="150"/>
      <c r="O28" s="150"/>
      <c r="P28" s="152"/>
      <c r="Q28" s="151"/>
      <c r="R28" s="153"/>
      <c r="S28" s="153"/>
      <c r="T28" s="288"/>
      <c r="U28" s="154" t="s">
        <v>122</v>
      </c>
    </row>
    <row r="29" spans="1:22" ht="30" customHeight="1" x14ac:dyDescent="0.2">
      <c r="B29" s="281"/>
      <c r="C29" s="320"/>
      <c r="D29" s="322"/>
      <c r="E29" s="155" t="s">
        <v>118</v>
      </c>
      <c r="F29" s="305">
        <v>85</v>
      </c>
      <c r="G29" s="305"/>
      <c r="H29" s="156"/>
      <c r="I29" s="157"/>
      <c r="J29" s="156"/>
      <c r="K29" s="156"/>
      <c r="L29" s="156"/>
      <c r="M29" s="156"/>
      <c r="N29" s="156"/>
      <c r="O29" s="156"/>
      <c r="P29" s="158"/>
      <c r="Q29" s="157"/>
      <c r="R29" s="159"/>
      <c r="S29" s="159"/>
      <c r="T29" s="287"/>
      <c r="U29" s="160"/>
    </row>
    <row r="30" spans="1:22" ht="30" customHeight="1" thickBot="1" x14ac:dyDescent="0.25">
      <c r="B30" s="282"/>
      <c r="C30" s="321"/>
      <c r="D30" s="323"/>
      <c r="E30" s="161" t="s">
        <v>119</v>
      </c>
      <c r="F30" s="304"/>
      <c r="G30" s="304"/>
      <c r="H30" s="162"/>
      <c r="I30" s="163"/>
      <c r="J30" s="162"/>
      <c r="K30" s="162"/>
      <c r="L30" s="162"/>
      <c r="M30" s="162"/>
      <c r="N30" s="162"/>
      <c r="O30" s="162"/>
      <c r="P30" s="164"/>
      <c r="Q30" s="163"/>
      <c r="R30" s="165"/>
      <c r="S30" s="165"/>
      <c r="T30" s="288"/>
      <c r="U30" s="160"/>
      <c r="V30" s="39"/>
    </row>
    <row r="31" spans="1:22" ht="30" customHeight="1" x14ac:dyDescent="0.2">
      <c r="B31" s="267" t="s">
        <v>123</v>
      </c>
      <c r="C31" s="270" t="s">
        <v>13</v>
      </c>
      <c r="D31" s="273" t="s">
        <v>26</v>
      </c>
      <c r="E31" s="231" t="s">
        <v>118</v>
      </c>
      <c r="F31" s="259">
        <v>23</v>
      </c>
      <c r="G31" s="276">
        <v>0.9</v>
      </c>
      <c r="H31" s="215">
        <v>5752</v>
      </c>
      <c r="I31" s="215">
        <v>9</v>
      </c>
      <c r="J31" s="221">
        <v>1.5</v>
      </c>
      <c r="K31" s="215">
        <v>3833</v>
      </c>
      <c r="L31" s="215">
        <v>66</v>
      </c>
      <c r="M31" s="221">
        <v>2.75</v>
      </c>
      <c r="N31" s="215">
        <v>2530</v>
      </c>
      <c r="O31" s="215">
        <v>122</v>
      </c>
      <c r="P31" s="217">
        <v>5.09</v>
      </c>
      <c r="Q31" s="216">
        <v>241</v>
      </c>
      <c r="R31" s="196"/>
      <c r="S31" s="196"/>
      <c r="T31" s="262"/>
      <c r="U31" s="197"/>
    </row>
    <row r="32" spans="1:22" ht="30" customHeight="1" thickBot="1" x14ac:dyDescent="0.25">
      <c r="B32" s="268"/>
      <c r="C32" s="271"/>
      <c r="D32" s="274"/>
      <c r="E32" s="232" t="s">
        <v>99</v>
      </c>
      <c r="F32" s="258"/>
      <c r="G32" s="277"/>
      <c r="H32" s="218">
        <v>5870</v>
      </c>
      <c r="I32" s="219">
        <v>11</v>
      </c>
      <c r="J32" s="222">
        <v>1.5</v>
      </c>
      <c r="K32" s="218">
        <v>3900</v>
      </c>
      <c r="L32" s="218">
        <v>67</v>
      </c>
      <c r="M32" s="222">
        <v>2.75</v>
      </c>
      <c r="N32" s="218">
        <v>2600</v>
      </c>
      <c r="O32" s="218">
        <v>124</v>
      </c>
      <c r="P32" s="220">
        <v>5.2</v>
      </c>
      <c r="Q32" s="219">
        <v>250</v>
      </c>
      <c r="R32" s="115">
        <f>129.47*10^-6</f>
        <v>1.2946999999999999E-4</v>
      </c>
      <c r="S32" s="115"/>
      <c r="T32" s="263"/>
      <c r="U32" s="120" t="s">
        <v>104</v>
      </c>
    </row>
    <row r="33" spans="2:22" ht="30" customHeight="1" x14ac:dyDescent="0.2">
      <c r="B33" s="268"/>
      <c r="C33" s="271"/>
      <c r="D33" s="274"/>
      <c r="E33" s="233" t="s">
        <v>118</v>
      </c>
      <c r="F33" s="278">
        <v>85</v>
      </c>
      <c r="G33" s="276">
        <v>0.9</v>
      </c>
      <c r="H33" s="223">
        <v>6105</v>
      </c>
      <c r="I33" s="224">
        <v>11</v>
      </c>
      <c r="J33" s="223">
        <v>1.5</v>
      </c>
      <c r="K33" s="223">
        <v>3455</v>
      </c>
      <c r="L33" s="223">
        <v>73</v>
      </c>
      <c r="M33" s="223">
        <v>2.75</v>
      </c>
      <c r="N33" s="223">
        <v>1160</v>
      </c>
      <c r="O33" s="223">
        <v>136</v>
      </c>
      <c r="P33" s="225">
        <v>3.6</v>
      </c>
      <c r="Q33" s="224">
        <v>200</v>
      </c>
      <c r="R33" s="111"/>
      <c r="S33" s="111"/>
      <c r="T33" s="289"/>
      <c r="U33" s="116"/>
    </row>
    <row r="34" spans="2:22" ht="30" customHeight="1" thickBot="1" x14ac:dyDescent="0.25">
      <c r="B34" s="269"/>
      <c r="C34" s="272"/>
      <c r="D34" s="275"/>
      <c r="E34" s="234" t="s">
        <v>119</v>
      </c>
      <c r="F34" s="279"/>
      <c r="G34" s="277"/>
      <c r="H34" s="222">
        <v>6221</v>
      </c>
      <c r="I34" s="226">
        <v>13</v>
      </c>
      <c r="J34" s="222">
        <v>1.5</v>
      </c>
      <c r="K34" s="222">
        <v>3516</v>
      </c>
      <c r="L34" s="222">
        <v>75</v>
      </c>
      <c r="M34" s="222">
        <v>2.75</v>
      </c>
      <c r="N34" s="222">
        <v>1200</v>
      </c>
      <c r="O34" s="222">
        <v>138</v>
      </c>
      <c r="P34" s="227">
        <v>3.7</v>
      </c>
      <c r="Q34" s="226">
        <v>208</v>
      </c>
      <c r="R34" s="115"/>
      <c r="S34" s="115"/>
      <c r="T34" s="263"/>
      <c r="U34" s="116"/>
      <c r="V34" s="39"/>
    </row>
    <row r="35" spans="2:22" ht="30" customHeight="1" x14ac:dyDescent="0.2">
      <c r="B35" s="267" t="s">
        <v>102</v>
      </c>
      <c r="C35" s="270" t="s">
        <v>13</v>
      </c>
      <c r="D35" s="273" t="s">
        <v>26</v>
      </c>
      <c r="E35" s="235" t="s">
        <v>118</v>
      </c>
      <c r="F35" s="259">
        <v>23</v>
      </c>
      <c r="G35" s="276">
        <v>1.2</v>
      </c>
      <c r="H35" s="215">
        <v>6894</v>
      </c>
      <c r="I35" s="216">
        <v>7</v>
      </c>
      <c r="J35" s="215">
        <v>1.2</v>
      </c>
      <c r="K35" s="215">
        <v>4277</v>
      </c>
      <c r="L35" s="215">
        <v>67</v>
      </c>
      <c r="M35" s="215">
        <v>1.65</v>
      </c>
      <c r="N35" s="215">
        <v>3422</v>
      </c>
      <c r="O35" s="215">
        <v>92</v>
      </c>
      <c r="P35" s="217">
        <v>3.54</v>
      </c>
      <c r="Q35" s="216">
        <v>199</v>
      </c>
      <c r="R35" s="196"/>
      <c r="S35" s="196"/>
      <c r="T35" s="262"/>
      <c r="U35" s="197"/>
    </row>
    <row r="36" spans="2:22" ht="30" customHeight="1" thickBot="1" x14ac:dyDescent="0.25">
      <c r="B36" s="268"/>
      <c r="C36" s="271"/>
      <c r="D36" s="274"/>
      <c r="E36" s="238" t="s">
        <v>100</v>
      </c>
      <c r="F36" s="258"/>
      <c r="G36" s="277"/>
      <c r="H36" s="218">
        <v>7025</v>
      </c>
      <c r="I36" s="219">
        <v>8</v>
      </c>
      <c r="J36" s="218">
        <v>1.2</v>
      </c>
      <c r="K36" s="218">
        <v>4352</v>
      </c>
      <c r="L36" s="218">
        <v>68</v>
      </c>
      <c r="M36" s="218">
        <v>1.65</v>
      </c>
      <c r="N36" s="218">
        <v>3540</v>
      </c>
      <c r="O36" s="218">
        <v>93</v>
      </c>
      <c r="P36" s="220">
        <v>3.61</v>
      </c>
      <c r="Q36" s="219">
        <v>207</v>
      </c>
      <c r="R36" s="198">
        <f>100.84*10^-6</f>
        <v>1.0084E-4</v>
      </c>
      <c r="S36" s="198"/>
      <c r="T36" s="263"/>
      <c r="U36" s="120" t="s">
        <v>103</v>
      </c>
    </row>
    <row r="37" spans="2:22" ht="30" customHeight="1" x14ac:dyDescent="0.2">
      <c r="B37" s="268"/>
      <c r="C37" s="271"/>
      <c r="D37" s="274"/>
      <c r="E37" s="237" t="s">
        <v>118</v>
      </c>
      <c r="F37" s="278">
        <v>85</v>
      </c>
      <c r="G37" s="276">
        <v>1.2</v>
      </c>
      <c r="H37" s="215">
        <v>7306</v>
      </c>
      <c r="I37" s="216">
        <v>8</v>
      </c>
      <c r="J37" s="215">
        <v>1.2</v>
      </c>
      <c r="K37" s="215">
        <v>3856</v>
      </c>
      <c r="L37" s="215">
        <v>74</v>
      </c>
      <c r="M37" s="215">
        <v>1.65</v>
      </c>
      <c r="N37" s="215">
        <v>1580</v>
      </c>
      <c r="O37" s="215">
        <v>102</v>
      </c>
      <c r="P37" s="217">
        <v>2.4900000000000002</v>
      </c>
      <c r="Q37" s="216">
        <v>166</v>
      </c>
      <c r="R37" s="111"/>
      <c r="S37" s="111"/>
      <c r="T37" s="264"/>
      <c r="U37" s="116"/>
    </row>
    <row r="38" spans="2:22" ht="30" customHeight="1" thickBot="1" x14ac:dyDescent="0.25">
      <c r="B38" s="269"/>
      <c r="C38" s="272"/>
      <c r="D38" s="275"/>
      <c r="E38" s="236" t="s">
        <v>119</v>
      </c>
      <c r="F38" s="279"/>
      <c r="G38" s="277"/>
      <c r="H38" s="218">
        <v>7445</v>
      </c>
      <c r="I38" s="219">
        <v>10</v>
      </c>
      <c r="J38" s="218">
        <v>1.2</v>
      </c>
      <c r="K38" s="218">
        <v>3923</v>
      </c>
      <c r="L38" s="218">
        <v>76</v>
      </c>
      <c r="M38" s="218">
        <v>1.65</v>
      </c>
      <c r="N38" s="218">
        <v>1634</v>
      </c>
      <c r="O38" s="218">
        <v>103</v>
      </c>
      <c r="P38" s="220">
        <v>2.5499999999999998</v>
      </c>
      <c r="Q38" s="219">
        <v>172</v>
      </c>
      <c r="R38" s="115"/>
      <c r="S38" s="115"/>
      <c r="T38" s="256"/>
      <c r="U38" s="120"/>
      <c r="V38" s="39"/>
    </row>
    <row r="39" spans="2:22" ht="30" customHeight="1" x14ac:dyDescent="0.2">
      <c r="B39" s="329" t="s">
        <v>155</v>
      </c>
      <c r="C39" s="332" t="s">
        <v>13</v>
      </c>
      <c r="D39" s="273" t="s">
        <v>26</v>
      </c>
      <c r="E39" s="355" t="s">
        <v>163</v>
      </c>
      <c r="F39" s="259">
        <v>23</v>
      </c>
      <c r="G39" s="356">
        <v>1</v>
      </c>
      <c r="H39" s="357">
        <v>5428</v>
      </c>
      <c r="I39" s="357">
        <v>4.2</v>
      </c>
      <c r="J39" s="358">
        <v>0.7</v>
      </c>
      <c r="K39" s="357">
        <v>3050</v>
      </c>
      <c r="L39" s="357">
        <v>36.1</v>
      </c>
      <c r="M39" s="358">
        <v>1</v>
      </c>
      <c r="N39" s="357">
        <v>2351</v>
      </c>
      <c r="O39" s="357">
        <v>51.4</v>
      </c>
      <c r="P39" s="357">
        <v>1.82</v>
      </c>
      <c r="Q39" s="357">
        <v>111.5</v>
      </c>
      <c r="R39" s="136"/>
      <c r="S39" s="136"/>
      <c r="T39" s="255"/>
      <c r="U39" s="137"/>
      <c r="V39" s="39"/>
    </row>
    <row r="40" spans="2:22" ht="30" customHeight="1" thickBot="1" x14ac:dyDescent="0.25">
      <c r="B40" s="330"/>
      <c r="C40" s="333"/>
      <c r="D40" s="274"/>
      <c r="E40" s="359" t="s">
        <v>164</v>
      </c>
      <c r="F40" s="258"/>
      <c r="G40" s="360"/>
      <c r="H40" s="361">
        <v>5535</v>
      </c>
      <c r="I40" s="362">
        <v>4.6399999999999997</v>
      </c>
      <c r="J40" s="363">
        <v>0.7</v>
      </c>
      <c r="K40" s="361">
        <v>3166</v>
      </c>
      <c r="L40" s="361">
        <v>37.01</v>
      </c>
      <c r="M40" s="363">
        <v>1</v>
      </c>
      <c r="N40" s="361">
        <v>2495</v>
      </c>
      <c r="O40" s="361">
        <v>52.9</v>
      </c>
      <c r="P40" s="364">
        <v>1.9</v>
      </c>
      <c r="Q40" s="362">
        <v>116</v>
      </c>
      <c r="R40" s="365">
        <f>87.654/1000000</f>
        <v>8.7653999999999998E-5</v>
      </c>
      <c r="S40" s="141"/>
      <c r="T40" s="256"/>
      <c r="U40" s="117" t="s">
        <v>120</v>
      </c>
      <c r="V40" s="39"/>
    </row>
    <row r="41" spans="2:22" ht="30" customHeight="1" x14ac:dyDescent="0.2">
      <c r="B41" s="330"/>
      <c r="C41" s="333"/>
      <c r="D41" s="274"/>
      <c r="E41" s="366" t="s">
        <v>165</v>
      </c>
      <c r="F41" s="257">
        <v>85</v>
      </c>
      <c r="G41" s="259"/>
      <c r="H41" s="367">
        <v>5831</v>
      </c>
      <c r="I41" s="367">
        <v>4.3</v>
      </c>
      <c r="J41" s="367">
        <v>0.7</v>
      </c>
      <c r="K41" s="367">
        <v>2484</v>
      </c>
      <c r="L41" s="367">
        <v>39.200000000000003</v>
      </c>
      <c r="M41" s="367">
        <v>1</v>
      </c>
      <c r="N41" s="367">
        <v>1555</v>
      </c>
      <c r="O41" s="367">
        <v>56.9</v>
      </c>
      <c r="P41" s="368">
        <v>1.49</v>
      </c>
      <c r="Q41" s="369">
        <v>95</v>
      </c>
      <c r="R41" s="124"/>
      <c r="S41" s="124"/>
      <c r="T41" s="260"/>
      <c r="U41" s="118"/>
      <c r="V41" s="39"/>
    </row>
    <row r="42" spans="2:22" ht="30" customHeight="1" thickBot="1" x14ac:dyDescent="0.25">
      <c r="B42" s="331"/>
      <c r="C42" s="334"/>
      <c r="D42" s="275"/>
      <c r="E42" s="359" t="s">
        <v>166</v>
      </c>
      <c r="F42" s="258"/>
      <c r="G42" s="258"/>
      <c r="H42" s="361">
        <v>5906</v>
      </c>
      <c r="I42" s="361">
        <v>4.8099999999999996</v>
      </c>
      <c r="J42" s="361">
        <v>0.7</v>
      </c>
      <c r="K42" s="361">
        <v>2661</v>
      </c>
      <c r="L42" s="361">
        <v>40.28</v>
      </c>
      <c r="M42" s="361">
        <v>1</v>
      </c>
      <c r="N42" s="361">
        <v>1765</v>
      </c>
      <c r="O42" s="361">
        <v>58.54</v>
      </c>
      <c r="P42" s="364">
        <v>1.55</v>
      </c>
      <c r="Q42" s="362">
        <v>100</v>
      </c>
      <c r="R42" s="365">
        <f>87.654/1000000</f>
        <v>8.7653999999999998E-5</v>
      </c>
      <c r="S42" s="133"/>
      <c r="T42" s="261"/>
      <c r="U42" s="117"/>
      <c r="V42" s="39"/>
    </row>
    <row r="43" spans="2:22" ht="30" customHeight="1" x14ac:dyDescent="0.2">
      <c r="B43" s="329" t="s">
        <v>156</v>
      </c>
      <c r="C43" s="332" t="s">
        <v>13</v>
      </c>
      <c r="D43" s="273" t="s">
        <v>26</v>
      </c>
      <c r="E43" s="128" t="s">
        <v>118</v>
      </c>
      <c r="F43" s="259">
        <v>23</v>
      </c>
      <c r="G43" s="259"/>
      <c r="H43" s="136" t="s">
        <v>145</v>
      </c>
      <c r="I43" s="136" t="s">
        <v>145</v>
      </c>
      <c r="J43" s="136">
        <v>0.7</v>
      </c>
      <c r="K43" s="136" t="s">
        <v>145</v>
      </c>
      <c r="L43" s="136" t="s">
        <v>145</v>
      </c>
      <c r="M43" s="136">
        <v>1</v>
      </c>
      <c r="N43" s="136" t="s">
        <v>145</v>
      </c>
      <c r="O43" s="136" t="s">
        <v>145</v>
      </c>
      <c r="P43" s="136" t="s">
        <v>145</v>
      </c>
      <c r="Q43" s="136" t="s">
        <v>145</v>
      </c>
      <c r="R43" s="136"/>
      <c r="S43" s="136"/>
      <c r="T43" s="255"/>
      <c r="U43" s="243" t="s">
        <v>157</v>
      </c>
    </row>
    <row r="44" spans="2:22" ht="30" customHeight="1" thickBot="1" x14ac:dyDescent="0.25">
      <c r="B44" s="330"/>
      <c r="C44" s="333"/>
      <c r="D44" s="274"/>
      <c r="E44" s="236" t="s">
        <v>119</v>
      </c>
      <c r="F44" s="258"/>
      <c r="G44" s="258"/>
      <c r="H44" s="239">
        <v>8000</v>
      </c>
      <c r="I44" s="240">
        <v>6</v>
      </c>
      <c r="J44" s="239">
        <v>0.7</v>
      </c>
      <c r="K44" s="239">
        <v>4700</v>
      </c>
      <c r="L44" s="239">
        <v>50</v>
      </c>
      <c r="M44" s="239">
        <v>1</v>
      </c>
      <c r="N44" s="239">
        <v>4000</v>
      </c>
      <c r="O44" s="239">
        <v>75</v>
      </c>
      <c r="P44" s="241">
        <v>1.9</v>
      </c>
      <c r="Q44" s="240">
        <v>160</v>
      </c>
      <c r="R44" s="141">
        <v>9.6400000000000012E-5</v>
      </c>
      <c r="S44" s="141"/>
      <c r="T44" s="256"/>
      <c r="U44" s="117" t="s">
        <v>120</v>
      </c>
      <c r="V44" s="39"/>
    </row>
    <row r="45" spans="2:22" ht="30" customHeight="1" x14ac:dyDescent="0.2">
      <c r="B45" s="330"/>
      <c r="C45" s="333"/>
      <c r="D45" s="274"/>
      <c r="E45" s="126" t="s">
        <v>118</v>
      </c>
      <c r="F45" s="257">
        <v>85</v>
      </c>
      <c r="G45" s="259"/>
      <c r="H45" s="140" t="s">
        <v>145</v>
      </c>
      <c r="I45" s="140" t="s">
        <v>145</v>
      </c>
      <c r="J45" s="140" t="s">
        <v>145</v>
      </c>
      <c r="K45" s="140" t="s">
        <v>145</v>
      </c>
      <c r="L45" s="140" t="s">
        <v>145</v>
      </c>
      <c r="M45" s="140" t="s">
        <v>145</v>
      </c>
      <c r="N45" s="140" t="s">
        <v>145</v>
      </c>
      <c r="O45" s="140" t="s">
        <v>145</v>
      </c>
      <c r="P45" s="123" t="s">
        <v>145</v>
      </c>
      <c r="Q45" s="122" t="s">
        <v>145</v>
      </c>
      <c r="R45" s="124"/>
      <c r="S45" s="124"/>
      <c r="T45" s="260"/>
      <c r="U45" s="118"/>
    </row>
    <row r="46" spans="2:22" ht="30" customHeight="1" thickBot="1" x14ac:dyDescent="0.25">
      <c r="B46" s="331"/>
      <c r="C46" s="334"/>
      <c r="D46" s="275"/>
      <c r="E46" s="127" t="s">
        <v>119</v>
      </c>
      <c r="F46" s="258"/>
      <c r="G46" s="258"/>
      <c r="H46" s="130" t="s">
        <v>145</v>
      </c>
      <c r="I46" s="130" t="s">
        <v>145</v>
      </c>
      <c r="J46" s="130" t="s">
        <v>145</v>
      </c>
      <c r="K46" s="130" t="s">
        <v>145</v>
      </c>
      <c r="L46" s="130" t="s">
        <v>145</v>
      </c>
      <c r="M46" s="130" t="s">
        <v>145</v>
      </c>
      <c r="N46" s="130" t="s">
        <v>145</v>
      </c>
      <c r="O46" s="130" t="s">
        <v>145</v>
      </c>
      <c r="P46" s="132" t="s">
        <v>145</v>
      </c>
      <c r="Q46" s="131" t="s">
        <v>145</v>
      </c>
      <c r="R46" s="133"/>
      <c r="S46" s="133"/>
      <c r="T46" s="261"/>
      <c r="U46" s="117"/>
    </row>
    <row r="47" spans="2:22" ht="30" customHeight="1" x14ac:dyDescent="0.2">
      <c r="B47" s="329" t="s">
        <v>156</v>
      </c>
      <c r="C47" s="370" t="s">
        <v>13</v>
      </c>
      <c r="D47" s="371" t="s">
        <v>26</v>
      </c>
      <c r="E47" s="372" t="s">
        <v>118</v>
      </c>
      <c r="F47" s="310">
        <v>23</v>
      </c>
      <c r="G47" s="310"/>
      <c r="H47" s="136" t="s">
        <v>145</v>
      </c>
      <c r="I47" s="136" t="s">
        <v>145</v>
      </c>
      <c r="J47" s="136">
        <v>0.7</v>
      </c>
      <c r="K47" s="136" t="s">
        <v>145</v>
      </c>
      <c r="L47" s="136" t="s">
        <v>145</v>
      </c>
      <c r="M47" s="136">
        <v>1</v>
      </c>
      <c r="N47" s="136" t="s">
        <v>145</v>
      </c>
      <c r="O47" s="136" t="s">
        <v>145</v>
      </c>
      <c r="P47" s="136" t="s">
        <v>145</v>
      </c>
      <c r="Q47" s="136" t="s">
        <v>145</v>
      </c>
      <c r="R47" s="136"/>
      <c r="S47" s="136"/>
      <c r="T47" s="255"/>
      <c r="U47" s="137" t="s">
        <v>167</v>
      </c>
      <c r="V47" s="39"/>
    </row>
    <row r="48" spans="2:22" ht="30" customHeight="1" thickBot="1" x14ac:dyDescent="0.25">
      <c r="B48" s="330"/>
      <c r="C48" s="316"/>
      <c r="D48" s="373"/>
      <c r="E48" s="359" t="s">
        <v>168</v>
      </c>
      <c r="F48" s="279"/>
      <c r="G48" s="279"/>
      <c r="H48" s="361">
        <v>8280</v>
      </c>
      <c r="I48" s="362">
        <v>7.5</v>
      </c>
      <c r="J48" s="361">
        <v>0.7</v>
      </c>
      <c r="K48" s="361">
        <v>4981</v>
      </c>
      <c r="L48" s="361">
        <v>51.6</v>
      </c>
      <c r="M48" s="361">
        <v>1</v>
      </c>
      <c r="N48" s="361">
        <v>4080</v>
      </c>
      <c r="O48" s="361">
        <v>75.900000000000006</v>
      </c>
      <c r="P48" s="364">
        <v>2.09</v>
      </c>
      <c r="Q48" s="362">
        <v>209</v>
      </c>
      <c r="R48" s="365">
        <f>91.9/1000000</f>
        <v>9.1900000000000011E-5</v>
      </c>
      <c r="S48" s="374"/>
      <c r="T48" s="256"/>
      <c r="U48" s="117" t="s">
        <v>120</v>
      </c>
      <c r="V48" s="375" t="s">
        <v>169</v>
      </c>
    </row>
    <row r="49" spans="2:22" ht="30" customHeight="1" x14ac:dyDescent="0.2">
      <c r="B49" s="330"/>
      <c r="C49" s="316"/>
      <c r="D49" s="373"/>
      <c r="E49" s="376" t="s">
        <v>118</v>
      </c>
      <c r="F49" s="278">
        <v>85</v>
      </c>
      <c r="G49" s="310"/>
      <c r="H49" s="377" t="s">
        <v>145</v>
      </c>
      <c r="I49" s="377" t="s">
        <v>145</v>
      </c>
      <c r="J49" s="377" t="s">
        <v>145</v>
      </c>
      <c r="K49" s="377" t="s">
        <v>145</v>
      </c>
      <c r="L49" s="377" t="s">
        <v>145</v>
      </c>
      <c r="M49" s="377" t="s">
        <v>145</v>
      </c>
      <c r="N49" s="377" t="s">
        <v>145</v>
      </c>
      <c r="O49" s="377" t="s">
        <v>145</v>
      </c>
      <c r="P49" s="378" t="s">
        <v>145</v>
      </c>
      <c r="Q49" s="379" t="s">
        <v>145</v>
      </c>
      <c r="R49" s="380"/>
      <c r="S49" s="111"/>
      <c r="T49" s="260"/>
      <c r="U49" s="118"/>
      <c r="V49" s="39"/>
    </row>
    <row r="50" spans="2:22" ht="30" customHeight="1" thickBot="1" x14ac:dyDescent="0.25">
      <c r="B50" s="331"/>
      <c r="C50" s="317"/>
      <c r="D50" s="381"/>
      <c r="E50" s="382" t="s">
        <v>119</v>
      </c>
      <c r="F50" s="279"/>
      <c r="G50" s="279"/>
      <c r="H50" s="112" t="s">
        <v>145</v>
      </c>
      <c r="I50" s="112" t="s">
        <v>145</v>
      </c>
      <c r="J50" s="112" t="s">
        <v>145</v>
      </c>
      <c r="K50" s="112" t="s">
        <v>145</v>
      </c>
      <c r="L50" s="112" t="s">
        <v>145</v>
      </c>
      <c r="M50" s="112" t="s">
        <v>145</v>
      </c>
      <c r="N50" s="112" t="s">
        <v>145</v>
      </c>
      <c r="O50" s="112" t="s">
        <v>145</v>
      </c>
      <c r="P50" s="114" t="s">
        <v>145</v>
      </c>
      <c r="Q50" s="113" t="s">
        <v>145</v>
      </c>
      <c r="R50" s="141"/>
      <c r="S50" s="383"/>
      <c r="T50" s="261"/>
      <c r="U50" s="117"/>
      <c r="V50" s="39"/>
    </row>
    <row r="51" spans="2:22" ht="30" customHeight="1" x14ac:dyDescent="0.2">
      <c r="B51" s="384" t="s">
        <v>170</v>
      </c>
      <c r="C51" s="385" t="s">
        <v>13</v>
      </c>
      <c r="D51" s="386" t="s">
        <v>26</v>
      </c>
      <c r="E51" s="387" t="s">
        <v>118</v>
      </c>
      <c r="F51" s="388">
        <v>23</v>
      </c>
      <c r="G51" s="388"/>
      <c r="H51" s="389" t="s">
        <v>145</v>
      </c>
      <c r="I51" s="389" t="s">
        <v>145</v>
      </c>
      <c r="J51" s="389" t="s">
        <v>145</v>
      </c>
      <c r="K51" s="389" t="s">
        <v>145</v>
      </c>
      <c r="L51" s="389" t="s">
        <v>145</v>
      </c>
      <c r="M51" s="389" t="s">
        <v>145</v>
      </c>
      <c r="N51" s="389" t="s">
        <v>145</v>
      </c>
      <c r="O51" s="389" t="s">
        <v>145</v>
      </c>
      <c r="P51" s="389" t="s">
        <v>145</v>
      </c>
      <c r="Q51" s="389" t="s">
        <v>145</v>
      </c>
      <c r="R51" s="389"/>
      <c r="S51" s="389"/>
      <c r="T51" s="390"/>
      <c r="U51" s="391" t="s">
        <v>167</v>
      </c>
      <c r="V51" s="39"/>
    </row>
    <row r="52" spans="2:22" ht="30" customHeight="1" thickBot="1" x14ac:dyDescent="0.25">
      <c r="B52" s="392"/>
      <c r="C52" s="393"/>
      <c r="D52" s="394"/>
      <c r="E52" s="395" t="s">
        <v>119</v>
      </c>
      <c r="F52" s="396"/>
      <c r="G52" s="396"/>
      <c r="H52" s="397">
        <v>6370</v>
      </c>
      <c r="I52" s="398">
        <v>10.5</v>
      </c>
      <c r="J52" s="397">
        <v>1</v>
      </c>
      <c r="K52" s="397">
        <v>4450</v>
      </c>
      <c r="L52" s="397">
        <v>54.6</v>
      </c>
      <c r="M52" s="397">
        <v>2.2999999999999998</v>
      </c>
      <c r="N52" s="397">
        <v>2850</v>
      </c>
      <c r="O52" s="397">
        <v>119.8</v>
      </c>
      <c r="P52" s="399">
        <v>5.4</v>
      </c>
      <c r="Q52" s="398">
        <v>280</v>
      </c>
      <c r="R52" s="400"/>
      <c r="S52" s="401"/>
      <c r="T52" s="402"/>
      <c r="U52" s="403" t="s">
        <v>171</v>
      </c>
      <c r="V52" s="39"/>
    </row>
    <row r="53" spans="2:22" ht="30" customHeight="1" x14ac:dyDescent="0.2">
      <c r="B53" s="392"/>
      <c r="C53" s="393"/>
      <c r="D53" s="394"/>
      <c r="E53" s="404" t="s">
        <v>118</v>
      </c>
      <c r="F53" s="405">
        <v>85</v>
      </c>
      <c r="G53" s="388"/>
      <c r="H53" s="406" t="s">
        <v>145</v>
      </c>
      <c r="I53" s="406" t="s">
        <v>145</v>
      </c>
      <c r="J53" s="406" t="s">
        <v>145</v>
      </c>
      <c r="K53" s="406" t="s">
        <v>145</v>
      </c>
      <c r="L53" s="406" t="s">
        <v>145</v>
      </c>
      <c r="M53" s="406" t="s">
        <v>145</v>
      </c>
      <c r="N53" s="406" t="s">
        <v>145</v>
      </c>
      <c r="O53" s="406" t="s">
        <v>145</v>
      </c>
      <c r="P53" s="407" t="s">
        <v>145</v>
      </c>
      <c r="Q53" s="408" t="s">
        <v>145</v>
      </c>
      <c r="R53" s="409"/>
      <c r="S53" s="410"/>
      <c r="T53" s="411"/>
      <c r="U53" s="412"/>
      <c r="V53" s="39"/>
    </row>
    <row r="54" spans="2:22" ht="30" customHeight="1" thickBot="1" x14ac:dyDescent="0.25">
      <c r="B54" s="413"/>
      <c r="C54" s="414"/>
      <c r="D54" s="415"/>
      <c r="E54" s="395" t="s">
        <v>119</v>
      </c>
      <c r="F54" s="396"/>
      <c r="G54" s="396"/>
      <c r="H54" s="397" t="s">
        <v>145</v>
      </c>
      <c r="I54" s="397" t="s">
        <v>145</v>
      </c>
      <c r="J54" s="397" t="s">
        <v>145</v>
      </c>
      <c r="K54" s="397" t="s">
        <v>145</v>
      </c>
      <c r="L54" s="397" t="s">
        <v>145</v>
      </c>
      <c r="M54" s="397" t="s">
        <v>145</v>
      </c>
      <c r="N54" s="397" t="s">
        <v>145</v>
      </c>
      <c r="O54" s="397" t="s">
        <v>145</v>
      </c>
      <c r="P54" s="399" t="s">
        <v>145</v>
      </c>
      <c r="Q54" s="398" t="s">
        <v>145</v>
      </c>
      <c r="R54" s="400"/>
      <c r="S54" s="401"/>
      <c r="T54" s="402"/>
      <c r="U54" s="403"/>
      <c r="V54" s="39"/>
    </row>
    <row r="55" spans="2:22" ht="30" customHeight="1" x14ac:dyDescent="0.2">
      <c r="B55" s="384" t="s">
        <v>172</v>
      </c>
      <c r="C55" s="385" t="s">
        <v>13</v>
      </c>
      <c r="D55" s="386" t="s">
        <v>26</v>
      </c>
      <c r="E55" s="387" t="s">
        <v>118</v>
      </c>
      <c r="F55" s="388">
        <v>23</v>
      </c>
      <c r="G55" s="388"/>
      <c r="H55" s="389" t="s">
        <v>145</v>
      </c>
      <c r="I55" s="389" t="s">
        <v>145</v>
      </c>
      <c r="J55" s="389" t="s">
        <v>145</v>
      </c>
      <c r="K55" s="389" t="s">
        <v>145</v>
      </c>
      <c r="L55" s="389" t="s">
        <v>145</v>
      </c>
      <c r="M55" s="389" t="s">
        <v>145</v>
      </c>
      <c r="N55" s="389" t="s">
        <v>145</v>
      </c>
      <c r="O55" s="389" t="s">
        <v>145</v>
      </c>
      <c r="P55" s="389" t="s">
        <v>145</v>
      </c>
      <c r="Q55" s="389" t="s">
        <v>145</v>
      </c>
      <c r="R55" s="389"/>
      <c r="S55" s="389"/>
      <c r="T55" s="390"/>
      <c r="U55" s="391" t="s">
        <v>167</v>
      </c>
    </row>
    <row r="56" spans="2:22" ht="30" customHeight="1" thickBot="1" x14ac:dyDescent="0.25">
      <c r="B56" s="392"/>
      <c r="C56" s="393"/>
      <c r="D56" s="394"/>
      <c r="E56" s="395" t="s">
        <v>119</v>
      </c>
      <c r="F56" s="396"/>
      <c r="G56" s="396"/>
      <c r="H56" s="397">
        <v>6290</v>
      </c>
      <c r="I56" s="398">
        <v>10</v>
      </c>
      <c r="J56" s="397">
        <v>1</v>
      </c>
      <c r="K56" s="397">
        <v>4427</v>
      </c>
      <c r="L56" s="397">
        <v>51.5</v>
      </c>
      <c r="M56" s="397">
        <v>2.2999999999999998</v>
      </c>
      <c r="N56" s="397">
        <v>2810</v>
      </c>
      <c r="O56" s="397">
        <v>111.8</v>
      </c>
      <c r="P56" s="399">
        <v>5.3</v>
      </c>
      <c r="Q56" s="398">
        <v>272</v>
      </c>
      <c r="R56" s="400"/>
      <c r="S56" s="401"/>
      <c r="T56" s="402"/>
      <c r="U56" s="403" t="s">
        <v>171</v>
      </c>
      <c r="V56" s="39"/>
    </row>
    <row r="57" spans="2:22" ht="30" customHeight="1" x14ac:dyDescent="0.2">
      <c r="B57" s="392"/>
      <c r="C57" s="393"/>
      <c r="D57" s="394"/>
      <c r="E57" s="404" t="s">
        <v>118</v>
      </c>
      <c r="F57" s="405">
        <v>85</v>
      </c>
      <c r="G57" s="388"/>
      <c r="H57" s="406" t="s">
        <v>145</v>
      </c>
      <c r="I57" s="406" t="s">
        <v>145</v>
      </c>
      <c r="J57" s="406" t="s">
        <v>145</v>
      </c>
      <c r="K57" s="406" t="s">
        <v>145</v>
      </c>
      <c r="L57" s="406" t="s">
        <v>145</v>
      </c>
      <c r="M57" s="406" t="s">
        <v>145</v>
      </c>
      <c r="N57" s="406" t="s">
        <v>145</v>
      </c>
      <c r="O57" s="406" t="s">
        <v>145</v>
      </c>
      <c r="P57" s="407" t="s">
        <v>145</v>
      </c>
      <c r="Q57" s="408" t="s">
        <v>145</v>
      </c>
      <c r="R57" s="409"/>
      <c r="S57" s="410"/>
      <c r="T57" s="411"/>
      <c r="U57" s="412"/>
    </row>
    <row r="58" spans="2:22" ht="30" customHeight="1" thickBot="1" x14ac:dyDescent="0.25">
      <c r="B58" s="413"/>
      <c r="C58" s="414"/>
      <c r="D58" s="415"/>
      <c r="E58" s="395" t="s">
        <v>119</v>
      </c>
      <c r="F58" s="396"/>
      <c r="G58" s="396"/>
      <c r="H58" s="397" t="s">
        <v>145</v>
      </c>
      <c r="I58" s="397" t="s">
        <v>145</v>
      </c>
      <c r="J58" s="397" t="s">
        <v>145</v>
      </c>
      <c r="K58" s="397" t="s">
        <v>145</v>
      </c>
      <c r="L58" s="397" t="s">
        <v>145</v>
      </c>
      <c r="M58" s="397" t="s">
        <v>145</v>
      </c>
      <c r="N58" s="397" t="s">
        <v>145</v>
      </c>
      <c r="O58" s="397" t="s">
        <v>145</v>
      </c>
      <c r="P58" s="399" t="s">
        <v>145</v>
      </c>
      <c r="Q58" s="398" t="s">
        <v>145</v>
      </c>
      <c r="R58" s="400"/>
      <c r="S58" s="401"/>
      <c r="T58" s="402"/>
      <c r="U58" s="403"/>
    </row>
    <row r="59" spans="2:22" ht="30" customHeight="1" x14ac:dyDescent="0.2">
      <c r="B59" s="384" t="s">
        <v>173</v>
      </c>
      <c r="C59" s="385" t="s">
        <v>13</v>
      </c>
      <c r="D59" s="386" t="s">
        <v>26</v>
      </c>
      <c r="E59" s="387" t="s">
        <v>118</v>
      </c>
      <c r="F59" s="388">
        <v>23</v>
      </c>
      <c r="G59" s="388"/>
      <c r="H59" s="389" t="s">
        <v>145</v>
      </c>
      <c r="I59" s="389" t="s">
        <v>145</v>
      </c>
      <c r="J59" s="389" t="s">
        <v>145</v>
      </c>
      <c r="K59" s="389" t="s">
        <v>145</v>
      </c>
      <c r="L59" s="389" t="s">
        <v>145</v>
      </c>
      <c r="M59" s="389" t="s">
        <v>145</v>
      </c>
      <c r="N59" s="389" t="s">
        <v>145</v>
      </c>
      <c r="O59" s="389" t="s">
        <v>145</v>
      </c>
      <c r="P59" s="389" t="s">
        <v>145</v>
      </c>
      <c r="Q59" s="389" t="s">
        <v>145</v>
      </c>
      <c r="R59" s="389"/>
      <c r="S59" s="389"/>
      <c r="T59" s="390"/>
      <c r="U59" s="391" t="s">
        <v>174</v>
      </c>
    </row>
    <row r="60" spans="2:22" ht="30" customHeight="1" thickBot="1" x14ac:dyDescent="0.25">
      <c r="B60" s="392"/>
      <c r="C60" s="393"/>
      <c r="D60" s="394"/>
      <c r="E60" s="395" t="s">
        <v>119</v>
      </c>
      <c r="F60" s="396"/>
      <c r="G60" s="396"/>
      <c r="H60" s="397">
        <v>6930</v>
      </c>
      <c r="I60" s="398">
        <v>8</v>
      </c>
      <c r="J60" s="397">
        <v>1</v>
      </c>
      <c r="K60" s="397">
        <v>4475</v>
      </c>
      <c r="L60" s="397">
        <v>59</v>
      </c>
      <c r="M60" s="397">
        <v>2.2999999999999998</v>
      </c>
      <c r="N60" s="397">
        <v>3076</v>
      </c>
      <c r="O60" s="397">
        <v>133</v>
      </c>
      <c r="P60" s="399">
        <v>4.6500000000000004</v>
      </c>
      <c r="Q60" s="398">
        <v>266</v>
      </c>
      <c r="R60" s="400"/>
      <c r="S60" s="401"/>
      <c r="T60" s="402"/>
      <c r="U60" s="403" t="s">
        <v>171</v>
      </c>
      <c r="V60" s="39"/>
    </row>
    <row r="61" spans="2:22" ht="30" customHeight="1" x14ac:dyDescent="0.2">
      <c r="B61" s="392"/>
      <c r="C61" s="393"/>
      <c r="D61" s="394"/>
      <c r="E61" s="404" t="s">
        <v>118</v>
      </c>
      <c r="F61" s="405">
        <v>85</v>
      </c>
      <c r="G61" s="388"/>
      <c r="H61" s="406" t="s">
        <v>145</v>
      </c>
      <c r="I61" s="406" t="s">
        <v>145</v>
      </c>
      <c r="J61" s="406" t="s">
        <v>145</v>
      </c>
      <c r="K61" s="406" t="s">
        <v>145</v>
      </c>
      <c r="L61" s="406" t="s">
        <v>145</v>
      </c>
      <c r="M61" s="406" t="s">
        <v>145</v>
      </c>
      <c r="N61" s="406" t="s">
        <v>145</v>
      </c>
      <c r="O61" s="406" t="s">
        <v>145</v>
      </c>
      <c r="P61" s="407" t="s">
        <v>145</v>
      </c>
      <c r="Q61" s="408" t="s">
        <v>145</v>
      </c>
      <c r="R61" s="409"/>
      <c r="S61" s="410"/>
      <c r="T61" s="411"/>
      <c r="U61" s="412"/>
    </row>
    <row r="62" spans="2:22" ht="30" customHeight="1" thickBot="1" x14ac:dyDescent="0.25">
      <c r="B62" s="413"/>
      <c r="C62" s="414"/>
      <c r="D62" s="415"/>
      <c r="E62" s="395" t="s">
        <v>119</v>
      </c>
      <c r="F62" s="396"/>
      <c r="G62" s="396"/>
      <c r="H62" s="397" t="s">
        <v>145</v>
      </c>
      <c r="I62" s="397" t="s">
        <v>145</v>
      </c>
      <c r="J62" s="397" t="s">
        <v>145</v>
      </c>
      <c r="K62" s="397" t="s">
        <v>145</v>
      </c>
      <c r="L62" s="397" t="s">
        <v>145</v>
      </c>
      <c r="M62" s="397" t="s">
        <v>145</v>
      </c>
      <c r="N62" s="397" t="s">
        <v>145</v>
      </c>
      <c r="O62" s="397" t="s">
        <v>145</v>
      </c>
      <c r="P62" s="399" t="s">
        <v>145</v>
      </c>
      <c r="Q62" s="398" t="s">
        <v>145</v>
      </c>
      <c r="R62" s="400"/>
      <c r="S62" s="401"/>
      <c r="T62" s="402"/>
      <c r="U62" s="403"/>
    </row>
    <row r="63" spans="2:22" ht="30" customHeight="1" x14ac:dyDescent="0.2">
      <c r="B63" s="267" t="s">
        <v>175</v>
      </c>
      <c r="C63" s="270" t="s">
        <v>13</v>
      </c>
      <c r="D63" s="273" t="s">
        <v>26</v>
      </c>
      <c r="E63" s="231" t="s">
        <v>118</v>
      </c>
      <c r="F63" s="259">
        <v>23</v>
      </c>
      <c r="G63" s="276">
        <v>0.9</v>
      </c>
      <c r="H63" s="215" t="s">
        <v>145</v>
      </c>
      <c r="I63" s="215" t="s">
        <v>145</v>
      </c>
      <c r="J63" s="215" t="s">
        <v>145</v>
      </c>
      <c r="K63" s="215" t="s">
        <v>145</v>
      </c>
      <c r="L63" s="215" t="s">
        <v>145</v>
      </c>
      <c r="M63" s="215" t="s">
        <v>145</v>
      </c>
      <c r="N63" s="215" t="s">
        <v>145</v>
      </c>
      <c r="O63" s="215" t="s">
        <v>145</v>
      </c>
      <c r="P63" s="215" t="s">
        <v>145</v>
      </c>
      <c r="Q63" s="215" t="s">
        <v>145</v>
      </c>
      <c r="R63" s="196"/>
      <c r="S63" s="416"/>
      <c r="T63" s="262"/>
      <c r="U63" s="197"/>
    </row>
    <row r="64" spans="2:22" ht="30" customHeight="1" thickBot="1" x14ac:dyDescent="0.25">
      <c r="B64" s="268"/>
      <c r="C64" s="271"/>
      <c r="D64" s="274"/>
      <c r="E64" s="232" t="s">
        <v>99</v>
      </c>
      <c r="F64" s="258"/>
      <c r="G64" s="277"/>
      <c r="H64" s="218">
        <v>5890</v>
      </c>
      <c r="I64" s="219">
        <v>9.6999999999999993</v>
      </c>
      <c r="J64" s="222">
        <v>1.5</v>
      </c>
      <c r="K64" s="218">
        <v>3670</v>
      </c>
      <c r="L64" s="218">
        <v>75.400000000000006</v>
      </c>
      <c r="M64" s="222">
        <v>2.75</v>
      </c>
      <c r="N64" s="218">
        <v>2260</v>
      </c>
      <c r="O64" s="218">
        <v>134.69999999999999</v>
      </c>
      <c r="P64" s="220">
        <v>4.75</v>
      </c>
      <c r="Q64" s="219">
        <v>236.8</v>
      </c>
      <c r="R64" s="115">
        <f>129.47*10^-6</f>
        <v>1.2946999999999999E-4</v>
      </c>
      <c r="S64" s="417"/>
      <c r="T64" s="263"/>
      <c r="U64" s="117" t="s">
        <v>171</v>
      </c>
    </row>
    <row r="65" spans="2:22" ht="30" customHeight="1" x14ac:dyDescent="0.2">
      <c r="B65" s="268"/>
      <c r="C65" s="271"/>
      <c r="D65" s="274"/>
      <c r="E65" s="233" t="s">
        <v>118</v>
      </c>
      <c r="F65" s="278">
        <v>85</v>
      </c>
      <c r="G65" s="276">
        <v>0.9</v>
      </c>
      <c r="H65" s="223" t="s">
        <v>145</v>
      </c>
      <c r="I65" s="223" t="s">
        <v>145</v>
      </c>
      <c r="J65" s="223" t="s">
        <v>145</v>
      </c>
      <c r="K65" s="223" t="s">
        <v>145</v>
      </c>
      <c r="L65" s="223" t="s">
        <v>145</v>
      </c>
      <c r="M65" s="223" t="s">
        <v>145</v>
      </c>
      <c r="N65" s="223" t="s">
        <v>145</v>
      </c>
      <c r="O65" s="223" t="s">
        <v>145</v>
      </c>
      <c r="P65" s="223" t="s">
        <v>145</v>
      </c>
      <c r="Q65" s="223" t="s">
        <v>145</v>
      </c>
      <c r="R65" s="111"/>
      <c r="S65" s="111"/>
      <c r="T65" s="289"/>
      <c r="U65" s="116"/>
    </row>
    <row r="66" spans="2:22" ht="30" customHeight="1" thickBot="1" x14ac:dyDescent="0.25">
      <c r="B66" s="269"/>
      <c r="C66" s="272"/>
      <c r="D66" s="275"/>
      <c r="E66" s="234" t="s">
        <v>119</v>
      </c>
      <c r="F66" s="279"/>
      <c r="G66" s="277"/>
      <c r="H66" s="222" t="s">
        <v>145</v>
      </c>
      <c r="I66" s="222" t="s">
        <v>145</v>
      </c>
      <c r="J66" s="222" t="s">
        <v>145</v>
      </c>
      <c r="K66" s="222" t="s">
        <v>145</v>
      </c>
      <c r="L66" s="222" t="s">
        <v>145</v>
      </c>
      <c r="M66" s="222" t="s">
        <v>145</v>
      </c>
      <c r="N66" s="222" t="s">
        <v>145</v>
      </c>
      <c r="O66" s="222" t="s">
        <v>145</v>
      </c>
      <c r="P66" s="222" t="s">
        <v>145</v>
      </c>
      <c r="Q66" s="222" t="s">
        <v>145</v>
      </c>
      <c r="R66" s="115"/>
      <c r="S66" s="417"/>
      <c r="T66" s="263"/>
      <c r="U66" s="116"/>
      <c r="V66" s="39"/>
    </row>
    <row r="67" spans="2:22" ht="25.5" customHeight="1" x14ac:dyDescent="0.2">
      <c r="B67" s="121" t="s">
        <v>137</v>
      </c>
      <c r="C67" s="3"/>
      <c r="D67" s="4"/>
      <c r="E67" s="102"/>
      <c r="F67" s="102"/>
      <c r="G67" s="102"/>
      <c r="H67" s="103"/>
      <c r="I67" s="103"/>
      <c r="J67" s="103"/>
      <c r="K67" s="103"/>
      <c r="L67" s="103"/>
      <c r="M67" s="103"/>
      <c r="N67" s="103"/>
      <c r="O67" s="103"/>
      <c r="P67" s="104"/>
      <c r="Q67" s="105"/>
      <c r="R67" s="106"/>
      <c r="S67" s="106"/>
      <c r="T67" s="107"/>
      <c r="U67" s="98"/>
    </row>
    <row r="68" spans="2:22" x14ac:dyDescent="0.2">
      <c r="B68" s="3"/>
      <c r="C68" s="3"/>
      <c r="D68" s="4"/>
      <c r="E68" s="89"/>
      <c r="F68" s="90"/>
      <c r="G68" s="99"/>
      <c r="H68" s="93"/>
      <c r="I68" s="93"/>
      <c r="J68" s="93"/>
      <c r="K68" s="93"/>
      <c r="L68" s="93"/>
      <c r="M68" s="93"/>
      <c r="N68" s="93"/>
      <c r="O68" s="93"/>
      <c r="P68" s="94"/>
      <c r="Q68" s="95"/>
      <c r="R68" s="96"/>
      <c r="S68" s="96"/>
      <c r="T68" s="97"/>
      <c r="U68" s="98"/>
    </row>
    <row r="69" spans="2:22" x14ac:dyDescent="0.2">
      <c r="B69" s="3"/>
      <c r="C69" s="3"/>
      <c r="D69" s="3"/>
      <c r="E69" s="4"/>
      <c r="F69" s="4"/>
      <c r="G69" s="4"/>
      <c r="H69" s="2"/>
      <c r="I69" s="2"/>
      <c r="J69" s="2"/>
      <c r="K69" s="2"/>
      <c r="L69" s="2"/>
      <c r="M69" s="2"/>
      <c r="N69" s="2"/>
      <c r="O69" s="2"/>
      <c r="P69" s="2"/>
      <c r="Q69" s="2"/>
      <c r="R69" s="5"/>
      <c r="S69" s="5"/>
      <c r="T69" s="5"/>
    </row>
    <row r="70" spans="2:22" x14ac:dyDescent="0.2">
      <c r="B70" s="418" t="s">
        <v>14</v>
      </c>
      <c r="C70" s="419">
        <v>43271</v>
      </c>
      <c r="D70" s="10"/>
      <c r="E70" s="4" t="s">
        <v>106</v>
      </c>
      <c r="F70" s="4"/>
      <c r="G70" s="4"/>
      <c r="H70" s="2"/>
      <c r="I70" s="2"/>
      <c r="J70" s="2"/>
      <c r="K70" s="2"/>
      <c r="L70" s="2"/>
      <c r="M70" s="2"/>
      <c r="N70" s="2"/>
      <c r="O70" s="2"/>
      <c r="P70" s="2"/>
      <c r="Q70" s="2"/>
      <c r="R70" s="5"/>
      <c r="S70" s="5"/>
      <c r="T70" s="5"/>
    </row>
    <row r="71" spans="2:22" x14ac:dyDescent="0.2">
      <c r="D71">
        <v>1</v>
      </c>
      <c r="E71" t="s">
        <v>107</v>
      </c>
      <c r="P71" t="s">
        <v>141</v>
      </c>
    </row>
    <row r="72" spans="2:22" x14ac:dyDescent="0.2">
      <c r="B72" s="39" t="s">
        <v>27</v>
      </c>
      <c r="D72">
        <v>2</v>
      </c>
      <c r="E72" t="s">
        <v>109</v>
      </c>
      <c r="P72" t="s">
        <v>124</v>
      </c>
    </row>
    <row r="73" spans="2:22" x14ac:dyDescent="0.2">
      <c r="B73" t="s">
        <v>28</v>
      </c>
      <c r="D73">
        <v>3</v>
      </c>
      <c r="E73" t="s">
        <v>110</v>
      </c>
      <c r="P73" t="s">
        <v>125</v>
      </c>
    </row>
    <row r="74" spans="2:22" x14ac:dyDescent="0.2">
      <c r="B74" t="s">
        <v>29</v>
      </c>
      <c r="D74">
        <v>4</v>
      </c>
      <c r="E74" t="s">
        <v>111</v>
      </c>
      <c r="P74" t="s">
        <v>140</v>
      </c>
    </row>
    <row r="75" spans="2:22" x14ac:dyDescent="0.2">
      <c r="B75" t="s">
        <v>30</v>
      </c>
      <c r="D75">
        <v>5</v>
      </c>
      <c r="E75" t="s">
        <v>113</v>
      </c>
      <c r="P75" t="s">
        <v>7</v>
      </c>
    </row>
    <row r="76" spans="2:22" x14ac:dyDescent="0.2">
      <c r="B76" t="s">
        <v>31</v>
      </c>
      <c r="D76">
        <v>6</v>
      </c>
      <c r="E76" t="s">
        <v>114</v>
      </c>
      <c r="P76" t="s">
        <v>126</v>
      </c>
    </row>
    <row r="77" spans="2:22" x14ac:dyDescent="0.2">
      <c r="B77" t="s">
        <v>32</v>
      </c>
      <c r="D77">
        <v>7</v>
      </c>
      <c r="E77" t="s">
        <v>112</v>
      </c>
      <c r="P77" t="s">
        <v>127</v>
      </c>
    </row>
    <row r="78" spans="2:22" x14ac:dyDescent="0.2">
      <c r="B78" t="s">
        <v>33</v>
      </c>
      <c r="D78">
        <v>8</v>
      </c>
      <c r="E78" t="s">
        <v>115</v>
      </c>
      <c r="P78" t="s">
        <v>129</v>
      </c>
    </row>
    <row r="79" spans="2:22" x14ac:dyDescent="0.2">
      <c r="B79" t="s">
        <v>176</v>
      </c>
      <c r="D79">
        <v>9</v>
      </c>
      <c r="E79" t="s">
        <v>116</v>
      </c>
      <c r="P79" t="s">
        <v>128</v>
      </c>
    </row>
    <row r="81" spans="16:16" x14ac:dyDescent="0.2">
      <c r="P81" t="s">
        <v>158</v>
      </c>
    </row>
  </sheetData>
  <mergeCells count="139">
    <mergeCell ref="T63:T64"/>
    <mergeCell ref="F65:F66"/>
    <mergeCell ref="G65:G66"/>
    <mergeCell ref="T65:T66"/>
    <mergeCell ref="B63:B66"/>
    <mergeCell ref="C63:C66"/>
    <mergeCell ref="D63:D66"/>
    <mergeCell ref="F63:F64"/>
    <mergeCell ref="G63:G64"/>
    <mergeCell ref="T55:T56"/>
    <mergeCell ref="F57:F58"/>
    <mergeCell ref="G57:G58"/>
    <mergeCell ref="T57:T58"/>
    <mergeCell ref="B59:B62"/>
    <mergeCell ref="C59:C62"/>
    <mergeCell ref="D59:D62"/>
    <mergeCell ref="F59:F60"/>
    <mergeCell ref="G59:G60"/>
    <mergeCell ref="T59:T60"/>
    <mergeCell ref="F61:F62"/>
    <mergeCell ref="G61:G62"/>
    <mergeCell ref="T61:T62"/>
    <mergeCell ref="B55:B58"/>
    <mergeCell ref="C55:C58"/>
    <mergeCell ref="D55:D58"/>
    <mergeCell ref="F55:F56"/>
    <mergeCell ref="G55:G56"/>
    <mergeCell ref="T47:T48"/>
    <mergeCell ref="F49:F50"/>
    <mergeCell ref="G49:G50"/>
    <mergeCell ref="T49:T50"/>
    <mergeCell ref="B51:B54"/>
    <mergeCell ref="C51:C54"/>
    <mergeCell ref="D51:D54"/>
    <mergeCell ref="F51:F52"/>
    <mergeCell ref="G51:G52"/>
    <mergeCell ref="T51:T52"/>
    <mergeCell ref="F53:F54"/>
    <mergeCell ref="G53:G54"/>
    <mergeCell ref="T53:T54"/>
    <mergeCell ref="B47:B50"/>
    <mergeCell ref="C47:C50"/>
    <mergeCell ref="D47:D50"/>
    <mergeCell ref="F47:F48"/>
    <mergeCell ref="G47:G48"/>
    <mergeCell ref="G45:G46"/>
    <mergeCell ref="G43:G44"/>
    <mergeCell ref="G37:G38"/>
    <mergeCell ref="G35:G36"/>
    <mergeCell ref="C27:C30"/>
    <mergeCell ref="F29:F30"/>
    <mergeCell ref="F27:F28"/>
    <mergeCell ref="D27:D30"/>
    <mergeCell ref="G29:G30"/>
    <mergeCell ref="G27:G28"/>
    <mergeCell ref="G39:G40"/>
    <mergeCell ref="B35:B38"/>
    <mergeCell ref="C35:C38"/>
    <mergeCell ref="D35:D38"/>
    <mergeCell ref="F35:F36"/>
    <mergeCell ref="F43:F44"/>
    <mergeCell ref="B43:B46"/>
    <mergeCell ref="C43:C46"/>
    <mergeCell ref="D43:D46"/>
    <mergeCell ref="F45:F46"/>
    <mergeCell ref="F37:F38"/>
    <mergeCell ref="B39:B42"/>
    <mergeCell ref="C39:C42"/>
    <mergeCell ref="D39:D42"/>
    <mergeCell ref="F39:F40"/>
    <mergeCell ref="A21:A22"/>
    <mergeCell ref="U21:U22"/>
    <mergeCell ref="B3:B6"/>
    <mergeCell ref="B8:B19"/>
    <mergeCell ref="C3:C6"/>
    <mergeCell ref="D3:D6"/>
    <mergeCell ref="C12:C19"/>
    <mergeCell ref="C8:C11"/>
    <mergeCell ref="D8:D11"/>
    <mergeCell ref="D12:D15"/>
    <mergeCell ref="T21:T22"/>
    <mergeCell ref="T12:T13"/>
    <mergeCell ref="T16:T17"/>
    <mergeCell ref="T14:T15"/>
    <mergeCell ref="G5:G6"/>
    <mergeCell ref="G3:G4"/>
    <mergeCell ref="T43:T44"/>
    <mergeCell ref="T45:T46"/>
    <mergeCell ref="T35:T36"/>
    <mergeCell ref="B1:R1"/>
    <mergeCell ref="F23:F24"/>
    <mergeCell ref="F25:F26"/>
    <mergeCell ref="F18:F19"/>
    <mergeCell ref="F16:F17"/>
    <mergeCell ref="F12:F13"/>
    <mergeCell ref="F14:F15"/>
    <mergeCell ref="C23:C26"/>
    <mergeCell ref="D23:D26"/>
    <mergeCell ref="G18:G19"/>
    <mergeCell ref="G16:G17"/>
    <mergeCell ref="G14:G15"/>
    <mergeCell ref="G25:G26"/>
    <mergeCell ref="F3:F4"/>
    <mergeCell ref="F5:F6"/>
    <mergeCell ref="T3:T4"/>
    <mergeCell ref="T5:T6"/>
    <mergeCell ref="F10:F11"/>
    <mergeCell ref="F8:F9"/>
    <mergeCell ref="T8:T9"/>
    <mergeCell ref="T10:T11"/>
    <mergeCell ref="G10:G11"/>
    <mergeCell ref="G8:G9"/>
    <mergeCell ref="B20:B22"/>
    <mergeCell ref="C20:C22"/>
    <mergeCell ref="D20:D22"/>
    <mergeCell ref="G12:G13"/>
    <mergeCell ref="D16:D19"/>
    <mergeCell ref="T18:T19"/>
    <mergeCell ref="B31:B34"/>
    <mergeCell ref="C31:C34"/>
    <mergeCell ref="D31:D34"/>
    <mergeCell ref="G33:G34"/>
    <mergeCell ref="G31:G32"/>
    <mergeCell ref="F31:F32"/>
    <mergeCell ref="F33:F34"/>
    <mergeCell ref="B27:B30"/>
    <mergeCell ref="T23:T24"/>
    <mergeCell ref="T25:T26"/>
    <mergeCell ref="T29:T30"/>
    <mergeCell ref="T27:T28"/>
    <mergeCell ref="T33:T34"/>
    <mergeCell ref="B23:B26"/>
    <mergeCell ref="G23:G24"/>
    <mergeCell ref="T39:T40"/>
    <mergeCell ref="F41:F42"/>
    <mergeCell ref="G41:G42"/>
    <mergeCell ref="T41:T42"/>
    <mergeCell ref="T31:T32"/>
    <mergeCell ref="T37:T38"/>
  </mergeCells>
  <pageMargins left="0.7" right="0.7" top="0.75" bottom="0.75" header="0.3" footer="0.3"/>
  <pageSetup scale="83" orientation="landscape" r:id="rId1"/>
  <drawing r:id="rId2"/>
  <legacyDrawing r:id="rId3"/>
  <oleObjects>
    <mc:AlternateContent xmlns:mc="http://schemas.openxmlformats.org/markup-compatibility/2006">
      <mc:Choice Requires="x14">
        <oleObject progId="Acrobat Document" dvAspect="DVASPECT_ICON" shapeId="1025" r:id="rId4">
          <objectPr defaultSize="0" r:id="rId5">
            <anchor moveWithCells="1">
              <from>
                <xdr:col>21</xdr:col>
                <xdr:colOff>0</xdr:colOff>
                <xdr:row>0</xdr:row>
                <xdr:rowOff>0</xdr:rowOff>
              </from>
              <to>
                <xdr:col>22</xdr:col>
                <xdr:colOff>304800</xdr:colOff>
                <xdr:row>1</xdr:row>
                <xdr:rowOff>152400</xdr:rowOff>
              </to>
            </anchor>
          </objectPr>
        </oleObject>
      </mc:Choice>
      <mc:Fallback>
        <oleObject progId="Acrobat Document" dvAspect="DVASPECT_ICON" shapeId="1025" r:id="rId4"/>
      </mc:Fallback>
    </mc:AlternateContent>
    <mc:AlternateContent xmlns:mc="http://schemas.openxmlformats.org/markup-compatibility/2006">
      <mc:Choice Requires="x14">
        <oleObject progId="Acrobat Document" dvAspect="DVASPECT_ICON" shapeId="1026" r:id="rId6">
          <objectPr defaultSize="0" r:id="rId7">
            <anchor moveWithCells="1">
              <from>
                <xdr:col>22</xdr:col>
                <xdr:colOff>371475</xdr:colOff>
                <xdr:row>0</xdr:row>
                <xdr:rowOff>0</xdr:rowOff>
              </from>
              <to>
                <xdr:col>24</xdr:col>
                <xdr:colOff>66675</xdr:colOff>
                <xdr:row>1</xdr:row>
                <xdr:rowOff>152400</xdr:rowOff>
              </to>
            </anchor>
          </objectPr>
        </oleObject>
      </mc:Choice>
      <mc:Fallback>
        <oleObject progId="Acrobat Document" dvAspect="DVASPECT_ICON" shapeId="1026" r:id="rId6"/>
      </mc:Fallback>
    </mc:AlternateContent>
    <mc:AlternateContent xmlns:mc="http://schemas.openxmlformats.org/markup-compatibility/2006">
      <mc:Choice Requires="x14">
        <oleObject progId="Acrobat Document" dvAspect="DVASPECT_ICON" shapeId="1027" r:id="rId8">
          <objectPr defaultSize="0" r:id="rId9">
            <anchor moveWithCells="1">
              <from>
                <xdr:col>21</xdr:col>
                <xdr:colOff>9525</xdr:colOff>
                <xdr:row>1</xdr:row>
                <xdr:rowOff>180975</xdr:rowOff>
              </from>
              <to>
                <xdr:col>22</xdr:col>
                <xdr:colOff>314325</xdr:colOff>
                <xdr:row>2</xdr:row>
                <xdr:rowOff>314325</xdr:rowOff>
              </to>
            </anchor>
          </objectPr>
        </oleObject>
      </mc:Choice>
      <mc:Fallback>
        <oleObject progId="Acrobat Document" dvAspect="DVASPECT_ICON" shapeId="1027" r:id="rId8"/>
      </mc:Fallback>
    </mc:AlternateContent>
    <mc:AlternateContent xmlns:mc="http://schemas.openxmlformats.org/markup-compatibility/2006">
      <mc:Choice Requires="x14">
        <oleObject progId="Acrobat Document" dvAspect="DVASPECT_ICON" shapeId="1028" r:id="rId10">
          <objectPr defaultSize="0" r:id="rId11">
            <anchor moveWithCells="1">
              <from>
                <xdr:col>22</xdr:col>
                <xdr:colOff>381000</xdr:colOff>
                <xdr:row>1</xdr:row>
                <xdr:rowOff>190500</xdr:rowOff>
              </from>
              <to>
                <xdr:col>24</xdr:col>
                <xdr:colOff>76200</xdr:colOff>
                <xdr:row>2</xdr:row>
                <xdr:rowOff>323850</xdr:rowOff>
              </to>
            </anchor>
          </objectPr>
        </oleObject>
      </mc:Choice>
      <mc:Fallback>
        <oleObject progId="Acrobat Document" dvAspect="DVASPECT_ICON" shapeId="1028" r:id="rId10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F41"/>
  <sheetViews>
    <sheetView zoomScale="120" zoomScaleNormal="120" workbookViewId="0">
      <selection activeCell="B16" sqref="B16:B22"/>
    </sheetView>
  </sheetViews>
  <sheetFormatPr defaultColWidth="9.140625" defaultRowHeight="12.75" x14ac:dyDescent="0.2"/>
  <cols>
    <col min="1" max="1" width="1.5703125" customWidth="1"/>
    <col min="2" max="2" width="10.5703125" bestFit="1" customWidth="1"/>
    <col min="3" max="3" width="5.5703125" customWidth="1"/>
    <col min="4" max="4" width="5.140625" customWidth="1"/>
    <col min="5" max="5" width="5.5703125" customWidth="1"/>
    <col min="6" max="6" width="5.140625" customWidth="1"/>
  </cols>
  <sheetData>
    <row r="1" spans="2:6" ht="7.5" customHeight="1" x14ac:dyDescent="0.2"/>
    <row r="2" spans="2:6" ht="30.75" customHeight="1" thickBot="1" x14ac:dyDescent="0.25">
      <c r="C2" s="341" t="s">
        <v>47</v>
      </c>
      <c r="D2" s="342"/>
      <c r="E2" s="343" t="s">
        <v>48</v>
      </c>
      <c r="F2" s="342"/>
    </row>
    <row r="3" spans="2:6" ht="25.5" customHeight="1" thickBot="1" x14ac:dyDescent="0.25">
      <c r="B3" s="53" t="s">
        <v>37</v>
      </c>
      <c r="C3" s="339" t="s">
        <v>46</v>
      </c>
      <c r="D3" s="340"/>
      <c r="E3" s="337" t="s">
        <v>38</v>
      </c>
      <c r="F3" s="338"/>
    </row>
    <row r="4" spans="2:6" x14ac:dyDescent="0.2">
      <c r="B4" s="46">
        <v>0.35</v>
      </c>
      <c r="C4" s="80">
        <v>8.3000000000000007</v>
      </c>
      <c r="D4" s="81" t="s">
        <v>39</v>
      </c>
      <c r="E4" s="54">
        <v>11.3</v>
      </c>
      <c r="F4" s="47" t="s">
        <v>39</v>
      </c>
    </row>
    <row r="5" spans="2:6" x14ac:dyDescent="0.2">
      <c r="B5" s="48">
        <v>0.45</v>
      </c>
      <c r="C5" s="82">
        <v>13</v>
      </c>
      <c r="D5" s="81" t="s">
        <v>39</v>
      </c>
      <c r="E5" s="54">
        <v>18</v>
      </c>
      <c r="F5" s="47" t="s">
        <v>39</v>
      </c>
    </row>
    <row r="6" spans="2:6" x14ac:dyDescent="0.2">
      <c r="B6" s="48">
        <v>0.55000000000000004</v>
      </c>
      <c r="C6" s="82">
        <v>19.5</v>
      </c>
      <c r="D6" s="81" t="s">
        <v>39</v>
      </c>
      <c r="E6" s="54">
        <v>27</v>
      </c>
      <c r="F6" s="47" t="s">
        <v>39</v>
      </c>
    </row>
    <row r="7" spans="2:6" x14ac:dyDescent="0.2">
      <c r="B7" s="76">
        <v>0.7</v>
      </c>
      <c r="C7" s="82">
        <v>30.5</v>
      </c>
      <c r="D7" s="81" t="s">
        <v>39</v>
      </c>
      <c r="E7" s="77">
        <v>43</v>
      </c>
      <c r="F7" s="78" t="s">
        <v>39</v>
      </c>
    </row>
    <row r="8" spans="2:6" ht="13.5" thickBot="1" x14ac:dyDescent="0.25">
      <c r="B8" s="49">
        <v>0.85</v>
      </c>
      <c r="C8" s="83">
        <v>45</v>
      </c>
      <c r="D8" s="84" t="s">
        <v>39</v>
      </c>
      <c r="E8" s="55">
        <v>65</v>
      </c>
      <c r="F8" s="50" t="s">
        <v>39</v>
      </c>
    </row>
    <row r="9" spans="2:6" x14ac:dyDescent="0.2">
      <c r="B9" s="79" t="s">
        <v>87</v>
      </c>
    </row>
    <row r="10" spans="2:6" x14ac:dyDescent="0.2">
      <c r="B10" t="s">
        <v>49</v>
      </c>
    </row>
    <row r="12" spans="2:6" x14ac:dyDescent="0.2">
      <c r="B12" t="s">
        <v>50</v>
      </c>
    </row>
    <row r="13" spans="2:6" x14ac:dyDescent="0.2">
      <c r="B13" s="56">
        <v>41927</v>
      </c>
    </row>
    <row r="15" spans="2:6" x14ac:dyDescent="0.2">
      <c r="B15" s="39" t="s">
        <v>27</v>
      </c>
    </row>
    <row r="16" spans="2:6" x14ac:dyDescent="0.2">
      <c r="B16" t="s">
        <v>31</v>
      </c>
    </row>
    <row r="17" spans="2:2" x14ac:dyDescent="0.2">
      <c r="B17" t="s">
        <v>32</v>
      </c>
    </row>
    <row r="18" spans="2:2" x14ac:dyDescent="0.2">
      <c r="B18" t="s">
        <v>33</v>
      </c>
    </row>
    <row r="19" spans="2:2" x14ac:dyDescent="0.2">
      <c r="B19" t="s">
        <v>71</v>
      </c>
    </row>
    <row r="20" spans="2:2" x14ac:dyDescent="0.2">
      <c r="B20" t="s">
        <v>72</v>
      </c>
    </row>
    <row r="21" spans="2:2" x14ac:dyDescent="0.2">
      <c r="B21" t="s">
        <v>73</v>
      </c>
    </row>
    <row r="22" spans="2:2" x14ac:dyDescent="0.2">
      <c r="B22" t="s">
        <v>43</v>
      </c>
    </row>
    <row r="40" spans="2:2" x14ac:dyDescent="0.2">
      <c r="B40" t="s">
        <v>22</v>
      </c>
    </row>
    <row r="41" spans="2:2" x14ac:dyDescent="0.2">
      <c r="B41" t="s">
        <v>41</v>
      </c>
    </row>
  </sheetData>
  <mergeCells count="4">
    <mergeCell ref="E3:F3"/>
    <mergeCell ref="C3:D3"/>
    <mergeCell ref="C2:D2"/>
    <mergeCell ref="E2:F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H28"/>
  <sheetViews>
    <sheetView zoomScale="120" zoomScaleNormal="120" workbookViewId="0">
      <selection activeCell="B4" sqref="B4:B12"/>
    </sheetView>
  </sheetViews>
  <sheetFormatPr defaultColWidth="9.140625" defaultRowHeight="12.75" x14ac:dyDescent="0.2"/>
  <cols>
    <col min="1" max="1" width="12.7109375" customWidth="1"/>
    <col min="2" max="2" width="26.85546875" bestFit="1" customWidth="1"/>
    <col min="3" max="5" width="12.7109375" customWidth="1"/>
    <col min="6" max="6" width="15.7109375" bestFit="1" customWidth="1"/>
    <col min="7" max="8" width="15.7109375" customWidth="1"/>
  </cols>
  <sheetData>
    <row r="2" spans="1:8" x14ac:dyDescent="0.2">
      <c r="C2" s="347" t="s">
        <v>51</v>
      </c>
      <c r="D2" s="347"/>
      <c r="E2" s="347"/>
      <c r="F2" s="347"/>
      <c r="G2" s="200"/>
      <c r="H2" s="87"/>
    </row>
    <row r="3" spans="1:8" x14ac:dyDescent="0.2">
      <c r="A3" s="58"/>
      <c r="B3" s="58" t="s">
        <v>59</v>
      </c>
      <c r="C3" s="75" t="s">
        <v>52</v>
      </c>
      <c r="D3" s="75" t="s">
        <v>53</v>
      </c>
      <c r="E3" s="75" t="s">
        <v>54</v>
      </c>
      <c r="F3" s="75" t="s">
        <v>55</v>
      </c>
      <c r="G3" s="75"/>
      <c r="H3" s="75" t="s">
        <v>97</v>
      </c>
    </row>
    <row r="4" spans="1:8" x14ac:dyDescent="0.2">
      <c r="A4" s="350" t="s">
        <v>56</v>
      </c>
      <c r="B4" s="58" t="s">
        <v>64</v>
      </c>
      <c r="C4" s="67">
        <v>0.47499999999999998</v>
      </c>
      <c r="D4" s="67">
        <v>0.47499999999999998</v>
      </c>
      <c r="E4" s="59">
        <v>0.47499999999999998</v>
      </c>
      <c r="F4" s="59">
        <v>0.65</v>
      </c>
      <c r="G4" s="59" t="s">
        <v>39</v>
      </c>
      <c r="H4" s="59">
        <v>45</v>
      </c>
    </row>
    <row r="5" spans="1:8" x14ac:dyDescent="0.2">
      <c r="A5" s="351"/>
      <c r="B5" s="58" t="s">
        <v>60</v>
      </c>
      <c r="C5" s="67">
        <v>0.5</v>
      </c>
      <c r="D5" s="67">
        <v>0.5</v>
      </c>
      <c r="E5" s="59">
        <v>0.5</v>
      </c>
      <c r="F5" s="59">
        <v>0.5</v>
      </c>
      <c r="G5" s="59" t="s">
        <v>150</v>
      </c>
      <c r="H5" s="59" t="s">
        <v>151</v>
      </c>
    </row>
    <row r="6" spans="1:8" ht="38.25" x14ac:dyDescent="0.2">
      <c r="A6" s="68" t="s">
        <v>57</v>
      </c>
      <c r="B6" s="68" t="s">
        <v>62</v>
      </c>
      <c r="C6" s="69">
        <v>50</v>
      </c>
      <c r="D6" s="70" t="s">
        <v>83</v>
      </c>
      <c r="E6" s="69">
        <v>4.5</v>
      </c>
      <c r="F6" s="69">
        <v>3.6</v>
      </c>
      <c r="G6" s="69"/>
      <c r="H6" s="69">
        <v>3.6</v>
      </c>
    </row>
    <row r="7" spans="1:8" x14ac:dyDescent="0.2">
      <c r="A7" s="58"/>
      <c r="B7" s="58" t="s">
        <v>63</v>
      </c>
      <c r="C7" s="59">
        <v>1</v>
      </c>
      <c r="D7" s="59">
        <v>50</v>
      </c>
      <c r="E7" s="59">
        <v>60</v>
      </c>
      <c r="F7" s="59">
        <v>30</v>
      </c>
      <c r="G7" s="59"/>
      <c r="H7" s="59">
        <v>30</v>
      </c>
    </row>
    <row r="8" spans="1:8" x14ac:dyDescent="0.2">
      <c r="A8" s="58" t="s">
        <v>58</v>
      </c>
      <c r="B8" s="58" t="s">
        <v>61</v>
      </c>
      <c r="C8" s="67" t="s">
        <v>65</v>
      </c>
      <c r="D8" s="67" t="s">
        <v>65</v>
      </c>
      <c r="E8" s="59" t="s">
        <v>65</v>
      </c>
      <c r="F8" s="59" t="s">
        <v>66</v>
      </c>
      <c r="G8" s="59"/>
      <c r="H8" s="59" t="s">
        <v>152</v>
      </c>
    </row>
    <row r="9" spans="1:8" ht="38.25" x14ac:dyDescent="0.2">
      <c r="A9" s="58" t="s">
        <v>67</v>
      </c>
      <c r="B9" s="58" t="s">
        <v>68</v>
      </c>
      <c r="C9" s="352" t="s">
        <v>69</v>
      </c>
      <c r="D9" s="353"/>
      <c r="E9" s="353"/>
      <c r="F9" s="354"/>
      <c r="G9" s="201"/>
      <c r="H9" s="230" t="s">
        <v>154</v>
      </c>
    </row>
    <row r="10" spans="1:8" x14ac:dyDescent="0.2">
      <c r="A10" s="58" t="s">
        <v>88</v>
      </c>
      <c r="B10" s="66"/>
      <c r="C10" s="59">
        <v>0.14299999999999999</v>
      </c>
      <c r="D10" s="353">
        <v>14.3</v>
      </c>
      <c r="E10" s="353"/>
      <c r="F10" s="354"/>
      <c r="G10" s="201"/>
      <c r="H10" s="59">
        <v>14.3</v>
      </c>
    </row>
    <row r="11" spans="1:8" x14ac:dyDescent="0.2">
      <c r="A11" s="58" t="s">
        <v>78</v>
      </c>
      <c r="B11" s="66" t="s">
        <v>79</v>
      </c>
      <c r="C11" s="64">
        <v>0</v>
      </c>
      <c r="D11" s="64">
        <v>0</v>
      </c>
      <c r="E11" s="59">
        <v>1</v>
      </c>
      <c r="F11" s="59">
        <v>1</v>
      </c>
      <c r="G11" s="59"/>
      <c r="H11" s="59">
        <v>1</v>
      </c>
    </row>
    <row r="12" spans="1:8" x14ac:dyDescent="0.2">
      <c r="A12" s="58"/>
      <c r="B12" s="66" t="s">
        <v>80</v>
      </c>
      <c r="C12" s="64">
        <v>-1</v>
      </c>
      <c r="D12" s="64">
        <v>-1</v>
      </c>
      <c r="E12" s="59">
        <v>0</v>
      </c>
      <c r="F12" s="59">
        <v>0</v>
      </c>
      <c r="G12" s="59"/>
      <c r="H12" s="59">
        <v>0</v>
      </c>
    </row>
    <row r="13" spans="1:8" x14ac:dyDescent="0.2">
      <c r="A13" s="348" t="s">
        <v>70</v>
      </c>
      <c r="B13" s="349"/>
      <c r="C13" s="60" t="s">
        <v>85</v>
      </c>
      <c r="D13" s="60" t="s">
        <v>85</v>
      </c>
      <c r="E13" s="64" t="s">
        <v>76</v>
      </c>
      <c r="F13" s="64" t="s">
        <v>74</v>
      </c>
      <c r="G13" s="64"/>
      <c r="H13" s="344" t="s">
        <v>153</v>
      </c>
    </row>
    <row r="14" spans="1:8" x14ac:dyDescent="0.2">
      <c r="A14" s="71"/>
      <c r="B14" s="72"/>
      <c r="C14" s="73"/>
      <c r="D14" s="73"/>
      <c r="E14" s="74" t="s">
        <v>77</v>
      </c>
      <c r="F14" s="74" t="s">
        <v>75</v>
      </c>
      <c r="G14" s="74"/>
      <c r="H14" s="345"/>
    </row>
    <row r="15" spans="1:8" x14ac:dyDescent="0.2">
      <c r="A15" s="61"/>
      <c r="B15" s="62"/>
      <c r="C15" s="63"/>
      <c r="D15" s="63"/>
      <c r="E15" s="65"/>
      <c r="F15" s="65" t="s">
        <v>86</v>
      </c>
      <c r="G15" s="65"/>
      <c r="H15" s="346"/>
    </row>
    <row r="16" spans="1:8" x14ac:dyDescent="0.2">
      <c r="C16" t="s">
        <v>81</v>
      </c>
    </row>
    <row r="17" spans="1:7" x14ac:dyDescent="0.2">
      <c r="C17" t="s">
        <v>82</v>
      </c>
    </row>
    <row r="20" spans="1:7" x14ac:dyDescent="0.2">
      <c r="A20" s="57" t="s">
        <v>50</v>
      </c>
      <c r="B20" s="10">
        <v>41988</v>
      </c>
      <c r="G20" s="200"/>
    </row>
    <row r="21" spans="1:7" x14ac:dyDescent="0.2">
      <c r="D21" s="39" t="s">
        <v>89</v>
      </c>
    </row>
    <row r="22" spans="1:7" x14ac:dyDescent="0.2">
      <c r="A22" s="39" t="s">
        <v>27</v>
      </c>
      <c r="D22" s="86">
        <v>0.35</v>
      </c>
      <c r="E22" t="s">
        <v>90</v>
      </c>
    </row>
    <row r="23" spans="1:7" x14ac:dyDescent="0.2">
      <c r="A23" t="s">
        <v>31</v>
      </c>
      <c r="D23" s="86">
        <v>0.5</v>
      </c>
      <c r="E23" t="s">
        <v>92</v>
      </c>
    </row>
    <row r="24" spans="1:7" x14ac:dyDescent="0.2">
      <c r="A24" t="s">
        <v>32</v>
      </c>
      <c r="D24" s="86">
        <v>0.7</v>
      </c>
      <c r="E24" t="s">
        <v>91</v>
      </c>
    </row>
    <row r="25" spans="1:7" x14ac:dyDescent="0.2">
      <c r="A25" t="s">
        <v>33</v>
      </c>
    </row>
    <row r="26" spans="1:7" x14ac:dyDescent="0.2">
      <c r="A26" t="s">
        <v>43</v>
      </c>
      <c r="D26" s="39" t="s">
        <v>93</v>
      </c>
    </row>
    <row r="27" spans="1:7" x14ac:dyDescent="0.2">
      <c r="A27" t="s">
        <v>71</v>
      </c>
      <c r="D27" t="s">
        <v>94</v>
      </c>
    </row>
    <row r="28" spans="1:7" x14ac:dyDescent="0.2">
      <c r="A28" t="s">
        <v>84</v>
      </c>
    </row>
  </sheetData>
  <mergeCells count="6">
    <mergeCell ref="H13:H15"/>
    <mergeCell ref="C2:F2"/>
    <mergeCell ref="A13:B13"/>
    <mergeCell ref="A4:A5"/>
    <mergeCell ref="C9:F9"/>
    <mergeCell ref="D10:F1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ColWidth="9.140625" defaultRowHeight="12.7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26"/>
  <sheetViews>
    <sheetView workbookViewId="0">
      <selection activeCell="A8" sqref="A8"/>
    </sheetView>
  </sheetViews>
  <sheetFormatPr defaultColWidth="9.140625" defaultRowHeight="12.75" x14ac:dyDescent="0.2"/>
  <sheetData>
    <row r="1" spans="1:2" x14ac:dyDescent="0.2">
      <c r="A1" t="s">
        <v>95</v>
      </c>
    </row>
    <row r="2" spans="1:2" x14ac:dyDescent="0.2">
      <c r="A2">
        <v>3</v>
      </c>
      <c r="B2" t="s">
        <v>96</v>
      </c>
    </row>
    <row r="3" spans="1:2" x14ac:dyDescent="0.2">
      <c r="A3">
        <v>5</v>
      </c>
      <c r="B3" t="s">
        <v>96</v>
      </c>
    </row>
    <row r="4" spans="1:2" x14ac:dyDescent="0.2">
      <c r="A4">
        <v>7</v>
      </c>
      <c r="B4" t="s">
        <v>96</v>
      </c>
    </row>
    <row r="5" spans="1:2" x14ac:dyDescent="0.2">
      <c r="A5">
        <v>9</v>
      </c>
      <c r="B5" t="s">
        <v>96</v>
      </c>
    </row>
    <row r="6" spans="1:2" x14ac:dyDescent="0.2">
      <c r="A6">
        <v>11</v>
      </c>
      <c r="B6" t="s">
        <v>96</v>
      </c>
    </row>
    <row r="26" spans="3:3" x14ac:dyDescent="0.2">
      <c r="C26" s="8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>
      <selection activeCell="A2" sqref="A2"/>
    </sheetView>
  </sheetViews>
  <sheetFormatPr defaultColWidth="9.140625" defaultRowHeight="12.75" x14ac:dyDescent="0.2"/>
  <sheetData>
    <row r="1" spans="1:1" ht="27" x14ac:dyDescent="0.35">
      <c r="A1" s="24" t="s">
        <v>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ColWidth="9.140625" defaultRowHeight="12.75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15"/>
  <sheetViews>
    <sheetView workbookViewId="0">
      <selection activeCell="A7" sqref="A7"/>
    </sheetView>
  </sheetViews>
  <sheetFormatPr defaultColWidth="9.140625" defaultRowHeight="12.75" x14ac:dyDescent="0.2"/>
  <cols>
    <col min="1" max="1" width="12.28515625" customWidth="1"/>
    <col min="2" max="2" width="11.7109375" customWidth="1"/>
    <col min="3" max="3" width="98.5703125" customWidth="1"/>
    <col min="4" max="4" width="24.5703125" customWidth="1"/>
  </cols>
  <sheetData>
    <row r="1" spans="1:4" ht="32.25" thickBot="1" x14ac:dyDescent="0.3">
      <c r="A1" s="11" t="s">
        <v>15</v>
      </c>
      <c r="B1" s="12" t="s">
        <v>16</v>
      </c>
      <c r="C1" s="23" t="s">
        <v>18</v>
      </c>
      <c r="D1" s="13" t="s">
        <v>17</v>
      </c>
    </row>
    <row r="2" spans="1:4" ht="27" customHeight="1" x14ac:dyDescent="0.2">
      <c r="A2" s="92">
        <v>0.1</v>
      </c>
      <c r="B2" s="14">
        <v>41703</v>
      </c>
      <c r="C2" s="15" t="s">
        <v>19</v>
      </c>
      <c r="D2" s="15" t="s">
        <v>20</v>
      </c>
    </row>
    <row r="3" spans="1:4" x14ac:dyDescent="0.2">
      <c r="A3" s="85">
        <v>0.3</v>
      </c>
      <c r="B3" s="17">
        <v>41773</v>
      </c>
      <c r="C3" s="15" t="s">
        <v>44</v>
      </c>
      <c r="D3" s="18"/>
    </row>
    <row r="4" spans="1:4" x14ac:dyDescent="0.2">
      <c r="A4" s="85">
        <v>0.4</v>
      </c>
      <c r="B4" s="17">
        <v>41904</v>
      </c>
      <c r="C4" s="19" t="s">
        <v>45</v>
      </c>
      <c r="D4" s="18"/>
    </row>
    <row r="5" spans="1:4" ht="51" x14ac:dyDescent="0.2">
      <c r="A5" s="85">
        <v>0.5</v>
      </c>
      <c r="B5" s="17">
        <v>42318</v>
      </c>
      <c r="C5" s="19" t="s">
        <v>98</v>
      </c>
      <c r="D5" s="18"/>
    </row>
    <row r="6" spans="1:4" x14ac:dyDescent="0.2">
      <c r="A6" s="21" t="s">
        <v>177</v>
      </c>
      <c r="B6" s="17">
        <v>43272</v>
      </c>
      <c r="C6" s="20" t="s">
        <v>178</v>
      </c>
      <c r="D6" s="18"/>
    </row>
    <row r="7" spans="1:4" x14ac:dyDescent="0.2">
      <c r="A7" s="21"/>
      <c r="B7" s="16"/>
      <c r="C7" s="20"/>
      <c r="D7" s="18"/>
    </row>
    <row r="8" spans="1:4" x14ac:dyDescent="0.2">
      <c r="A8" s="21"/>
      <c r="B8" s="16"/>
      <c r="C8" s="20"/>
      <c r="D8" s="18"/>
    </row>
    <row r="9" spans="1:4" x14ac:dyDescent="0.2">
      <c r="A9" s="21"/>
      <c r="B9" s="16"/>
      <c r="C9" s="20"/>
      <c r="D9" s="18"/>
    </row>
    <row r="10" spans="1:4" x14ac:dyDescent="0.2">
      <c r="A10" s="21"/>
      <c r="B10" s="16"/>
      <c r="C10" s="20"/>
      <c r="D10" s="18"/>
    </row>
    <row r="11" spans="1:4" x14ac:dyDescent="0.2">
      <c r="A11" s="21"/>
      <c r="B11" s="16"/>
      <c r="C11" s="20"/>
      <c r="D11" s="18"/>
    </row>
    <row r="12" spans="1:4" x14ac:dyDescent="0.2">
      <c r="A12" s="21"/>
      <c r="B12" s="16"/>
      <c r="C12" s="20"/>
      <c r="D12" s="18"/>
    </row>
    <row r="13" spans="1:4" x14ac:dyDescent="0.2">
      <c r="A13" s="21"/>
      <c r="B13" s="16"/>
      <c r="C13" s="20"/>
      <c r="D13" s="18"/>
    </row>
    <row r="14" spans="1:4" x14ac:dyDescent="0.2">
      <c r="A14" s="22"/>
      <c r="B14" s="20"/>
      <c r="C14" s="20"/>
      <c r="D14" s="18"/>
    </row>
    <row r="15" spans="1:4" x14ac:dyDescent="0.2">
      <c r="A15" s="22"/>
      <c r="B15" s="20"/>
      <c r="C15" s="20"/>
      <c r="D15" s="1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F20FB74338EE3343902A51E0ECCDC7F2" ma:contentTypeVersion="4" ma:contentTypeDescription="新建文档。" ma:contentTypeScope="" ma:versionID="7231d72060db6881bc592b3713e0c1a6">
  <xsd:schema xmlns:xsd="http://www.w3.org/2001/XMLSchema" xmlns:xs="http://www.w3.org/2001/XMLSchema" xmlns:p="http://schemas.microsoft.com/office/2006/metadata/properties" xmlns:ns2="ac0704d9-be96-4205-a868-2e8833226b4c" targetNamespace="http://schemas.microsoft.com/office/2006/metadata/properties" ma:root="true" ma:fieldsID="2b18704e8489b832eb0fc7ccf4b46720" ns2:_="">
    <xsd:import namespace="ac0704d9-be96-4205-a868-2e8833226b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0704d9-be96-4205-a868-2e8833226b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747FC2A-E6A0-4DBC-9232-5C6F29508055}"/>
</file>

<file path=customXml/itemProps2.xml><?xml version="1.0" encoding="utf-8"?>
<ds:datastoreItem xmlns:ds="http://schemas.openxmlformats.org/officeDocument/2006/customXml" ds:itemID="{7848A393-A277-4057-AEFA-99DE6AA2C30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EEF2C5D-F26A-497F-86BA-D698A4EDD0CA}">
  <ds:schemaRefs>
    <ds:schemaRef ds:uri="http://schemas.openxmlformats.org/package/2006/metadata/core-properties"/>
    <ds:schemaRef ds:uri="c01502e8-d175-459b-96be-44db4727bce0"/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dcmitype/"/>
    <ds:schemaRef ds:uri="http://www.w3.org/XML/1998/namespace"/>
    <ds:schemaRef ds:uri="http://purl.org/dc/elements/1.1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Motor Parameters</vt:lpstr>
      <vt:lpstr>Iso</vt:lpstr>
      <vt:lpstr>Attenuator</vt:lpstr>
      <vt:lpstr>Dump</vt:lpstr>
      <vt:lpstr>LPA</vt:lpstr>
      <vt:lpstr>Other</vt:lpstr>
      <vt:lpstr>6pp Cam &amp; Angles</vt:lpstr>
      <vt:lpstr>Revision History</vt:lpstr>
      <vt:lpstr>'Motor Parameters'!Print_Area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Mike Romanowski</cp:lastModifiedBy>
  <cp:lastPrinted>2014-03-19T13:34:37Z</cp:lastPrinted>
  <dcterms:created xsi:type="dcterms:W3CDTF">2014-03-05T15:43:23Z</dcterms:created>
  <dcterms:modified xsi:type="dcterms:W3CDTF">2018-06-21T13:00:20Z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0x010100F20FB74338EE3343902A51E0ECCDC7F2</vt:lpwstr>
  </property>
</Properties>
</file>