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9540" windowHeight="832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2"/>
  <c r="D9"/>
  <c r="B1"/>
  <c r="E1"/>
  <c r="P241" i="1"/>
  <c r="O244"/>
  <c r="O238"/>
  <c r="N238"/>
  <c r="M239"/>
  <c r="N239"/>
  <c r="O240"/>
  <c r="N240"/>
</calcChain>
</file>

<file path=xl/sharedStrings.xml><?xml version="1.0" encoding="utf-8"?>
<sst xmlns="http://schemas.openxmlformats.org/spreadsheetml/2006/main" count="48" uniqueCount="43">
  <si>
    <t>没有分区</t>
    <phoneticPr fontId="1"/>
  </si>
  <si>
    <t>FDISK</t>
    <phoneticPr fontId="1"/>
  </si>
  <si>
    <t>分区后没有格式化</t>
    <phoneticPr fontId="1"/>
  </si>
  <si>
    <t>format</t>
    <phoneticPr fontId="1"/>
  </si>
  <si>
    <t>had不支持raw</t>
    <phoneticPr fontId="1"/>
  </si>
  <si>
    <t xml:space="preserve"> typedef struct QCowHeader {</t>
  </si>
  <si>
    <t xml:space="preserve">      uint32_t magic;  // 4</t>
  </si>
  <si>
    <t xml:space="preserve">      uint32_t version; // 4</t>
  </si>
  <si>
    <t xml:space="preserve">      uint64_t backing_file_offset; // 8</t>
  </si>
  <si>
    <t xml:space="preserve">      uint32_t backing_file_size; // 4</t>
  </si>
  <si>
    <t xml:space="preserve">      uint32_t cluster_bits; // 4</t>
  </si>
  <si>
    <t xml:space="preserve">      uint64_t size; /* in bytes */ // 8</t>
  </si>
  <si>
    <t xml:space="preserve">      uint32_t crypt_method; // 4</t>
  </si>
  <si>
    <t xml:space="preserve">      uint32_t l1_size; // 4</t>
  </si>
  <si>
    <t xml:space="preserve">      uint64_t l1_table_offset; // 8</t>
  </si>
  <si>
    <t xml:space="preserve">      uint64_t refcount_table_offset; // 8</t>
  </si>
  <si>
    <t xml:space="preserve">      uint32_t refcount_table_clusters; // 4</t>
  </si>
  <si>
    <t xml:space="preserve">      uint32_t nb_snapshots; // 4</t>
  </si>
  <si>
    <t xml:space="preserve">      uint64_t snapshots_offset; // 8</t>
  </si>
  <si>
    <t xml:space="preserve">  } QcowHeader;</t>
  </si>
  <si>
    <t>514649FB</t>
    <phoneticPr fontId="1"/>
  </si>
  <si>
    <t>C</t>
    <phoneticPr fontId="1"/>
  </si>
  <si>
    <t xml:space="preserve">51 46 49 FB </t>
  </si>
  <si>
    <t xml:space="preserve">00 00 00 02 </t>
  </si>
  <si>
    <t xml:space="preserve">00 00 00 00 00 00 00 00 </t>
  </si>
  <si>
    <t xml:space="preserve">00 00 00 00 </t>
  </si>
  <si>
    <t xml:space="preserve">00 00 00 0C </t>
  </si>
  <si>
    <t xml:space="preserve">00 00 00 00 00 20 00 00 </t>
  </si>
  <si>
    <t xml:space="preserve">00 00 00 01 </t>
  </si>
  <si>
    <t xml:space="preserve">00 00 00 00 00 00 10 00 </t>
  </si>
  <si>
    <t xml:space="preserve">00 00 00 00 00 00 20 00 </t>
  </si>
  <si>
    <t>magic:</t>
  </si>
  <si>
    <t>版本号:</t>
  </si>
  <si>
    <t>开始偏移:</t>
  </si>
  <si>
    <t>大小:</t>
  </si>
  <si>
    <t>索引:</t>
  </si>
  <si>
    <t>AES加密:</t>
  </si>
  <si>
    <t>L1 表大小:</t>
  </si>
  <si>
    <t>L1 表偏移:</t>
  </si>
  <si>
    <t>refcount 表偏移:</t>
  </si>
  <si>
    <r>
      <t xml:space="preserve">以 cluster </t>
    </r>
    <r>
      <rPr>
        <sz val="11"/>
        <color theme="1"/>
        <rFont val="FangSong"/>
        <family val="3"/>
        <charset val="134"/>
      </rPr>
      <t>为单</t>
    </r>
    <r>
      <rPr>
        <sz val="11"/>
        <color theme="1"/>
        <rFont val="ＭＳ Ｐゴシック"/>
        <family val="2"/>
        <charset val="128"/>
      </rPr>
      <t>位的 refcount 表的大小:</t>
    </r>
  </si>
  <si>
    <t>快照数量:</t>
  </si>
  <si>
    <t>快照偏移量:</t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</si>
</sst>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38100</xdr:colOff>
      <xdr:row>29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103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190500</xdr:colOff>
      <xdr:row>0</xdr:row>
      <xdr:rowOff>0</xdr:rowOff>
    </xdr:from>
    <xdr:to>
      <xdr:col>20</xdr:col>
      <xdr:colOff>447675</xdr:colOff>
      <xdr:row>33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62700" y="0"/>
          <a:ext cx="7800975" cy="571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8</xdr:col>
      <xdr:colOff>495300</xdr:colOff>
      <xdr:row>63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829300"/>
          <a:ext cx="59817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200025</xdr:colOff>
      <xdr:row>93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1487150"/>
          <a:ext cx="6372225" cy="460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10</xdr:col>
      <xdr:colOff>57150</xdr:colOff>
      <xdr:row>120</xdr:row>
      <xdr:rowOff>104775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66306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10</xdr:col>
      <xdr:colOff>57150</xdr:colOff>
      <xdr:row>146</xdr:row>
      <xdr:rowOff>104775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10883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10</xdr:col>
      <xdr:colOff>57150</xdr:colOff>
      <xdr:row>172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5546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10</xdr:col>
      <xdr:colOff>57150</xdr:colOff>
      <xdr:row>197</xdr:row>
      <xdr:rowOff>104775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98323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10</xdr:col>
      <xdr:colOff>57150</xdr:colOff>
      <xdr:row>222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34118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10</xdr:col>
      <xdr:colOff>57150</xdr:colOff>
      <xdr:row>248</xdr:row>
      <xdr:rowOff>104775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857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10</xdr:col>
      <xdr:colOff>57150</xdr:colOff>
      <xdr:row>274</xdr:row>
      <xdr:rowOff>104775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43033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10</xdr:col>
      <xdr:colOff>57150</xdr:colOff>
      <xdr:row>301</xdr:row>
      <xdr:rowOff>104775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47663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L90:P244"/>
  <sheetViews>
    <sheetView topLeftCell="A280" workbookViewId="0">
      <selection activeCell="L290" sqref="L290"/>
    </sheetView>
  </sheetViews>
  <sheetFormatPr defaultRowHeight="13.5"/>
  <sheetData>
    <row r="90" spans="12:12">
      <c r="L90" t="s">
        <v>4</v>
      </c>
    </row>
    <row r="112" spans="12:12">
      <c r="L112" t="s">
        <v>0</v>
      </c>
    </row>
    <row r="113" spans="12:12">
      <c r="L113" t="s">
        <v>1</v>
      </c>
    </row>
    <row r="191" spans="12:12">
      <c r="L191" t="s">
        <v>2</v>
      </c>
    </row>
    <row r="192" spans="12:12">
      <c r="L192" t="s">
        <v>3</v>
      </c>
    </row>
    <row r="238" spans="13:15">
      <c r="M238">
        <v>9.5</v>
      </c>
      <c r="N238">
        <f>1024*1024</f>
        <v>1048576</v>
      </c>
      <c r="O238">
        <f>M238*N238</f>
        <v>9961472</v>
      </c>
    </row>
    <row r="239" spans="13:15">
      <c r="M239">
        <f>O239/N239</f>
        <v>9.5367422103881836</v>
      </c>
      <c r="N239">
        <f>1024*1024</f>
        <v>1048576</v>
      </c>
      <c r="O239">
        <v>9999999</v>
      </c>
    </row>
    <row r="240" spans="13:15">
      <c r="M240">
        <v>2</v>
      </c>
      <c r="N240">
        <f>1024*1024</f>
        <v>1048576</v>
      </c>
      <c r="O240">
        <f>M240*N240</f>
        <v>2097152</v>
      </c>
    </row>
    <row r="241" spans="13:16">
      <c r="O241">
        <v>2011136</v>
      </c>
      <c r="P241">
        <f>O240-O241</f>
        <v>86016</v>
      </c>
    </row>
    <row r="242" spans="13:16">
      <c r="O242">
        <v>397312</v>
      </c>
    </row>
    <row r="243" spans="13:16">
      <c r="O243">
        <v>1613824</v>
      </c>
    </row>
    <row r="244" spans="13:16">
      <c r="M244">
        <v>394</v>
      </c>
      <c r="N244">
        <v>4096</v>
      </c>
      <c r="O244">
        <f>M244*N244</f>
        <v>1613824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13" workbookViewId="0">
      <selection activeCell="B38" sqref="A26:B38"/>
    </sheetView>
  </sheetViews>
  <sheetFormatPr defaultRowHeight="13.5"/>
  <cols>
    <col min="1" max="1" width="37.75" bestFit="1" customWidth="1"/>
  </cols>
  <sheetData>
    <row r="1" spans="1:5">
      <c r="A1" t="s">
        <v>5</v>
      </c>
      <c r="B1">
        <f>SUM(B2:B19)</f>
        <v>72</v>
      </c>
      <c r="C1">
        <v>72</v>
      </c>
      <c r="D1">
        <v>16</v>
      </c>
      <c r="E1">
        <f>C1/D1</f>
        <v>4.5</v>
      </c>
    </row>
    <row r="2" spans="1:5">
      <c r="A2" t="s">
        <v>6</v>
      </c>
      <c r="B2">
        <v>4</v>
      </c>
      <c r="C2" t="s">
        <v>20</v>
      </c>
    </row>
    <row r="3" spans="1:5">
      <c r="A3" t="s">
        <v>7</v>
      </c>
      <c r="B3">
        <v>4</v>
      </c>
      <c r="C3">
        <v>2</v>
      </c>
    </row>
    <row r="5" spans="1:5">
      <c r="A5" t="s">
        <v>8</v>
      </c>
      <c r="B5">
        <v>8</v>
      </c>
      <c r="C5">
        <v>0</v>
      </c>
    </row>
    <row r="6" spans="1:5">
      <c r="A6" s="1" t="s">
        <v>9</v>
      </c>
      <c r="B6" s="1">
        <v>4</v>
      </c>
      <c r="C6">
        <v>0</v>
      </c>
    </row>
    <row r="7" spans="1:5">
      <c r="A7" s="1"/>
      <c r="B7" s="1"/>
    </row>
    <row r="8" spans="1:5">
      <c r="A8" s="1" t="s">
        <v>10</v>
      </c>
      <c r="B8" s="1">
        <v>4</v>
      </c>
      <c r="C8" t="s">
        <v>21</v>
      </c>
    </row>
    <row r="9" spans="1:5">
      <c r="A9" s="1" t="s">
        <v>11</v>
      </c>
      <c r="B9" s="1">
        <v>8</v>
      </c>
      <c r="C9">
        <v>200000</v>
      </c>
      <c r="D9">
        <f>HEX2DEC(C9)</f>
        <v>2097152</v>
      </c>
      <c r="E9">
        <f>D9/(1024*1024)</f>
        <v>2</v>
      </c>
    </row>
    <row r="10" spans="1:5">
      <c r="A10" t="s">
        <v>12</v>
      </c>
      <c r="B10">
        <v>4</v>
      </c>
      <c r="C10">
        <v>0</v>
      </c>
    </row>
    <row r="12" spans="1:5">
      <c r="A12" t="s">
        <v>13</v>
      </c>
      <c r="B12">
        <v>4</v>
      </c>
      <c r="C12">
        <v>1</v>
      </c>
    </row>
    <row r="13" spans="1:5">
      <c r="A13" t="s">
        <v>14</v>
      </c>
      <c r="B13">
        <v>8</v>
      </c>
      <c r="C13">
        <v>1000</v>
      </c>
    </row>
    <row r="15" spans="1:5">
      <c r="A15" s="1" t="s">
        <v>15</v>
      </c>
      <c r="B15" s="1">
        <v>8</v>
      </c>
      <c r="C15">
        <v>2000</v>
      </c>
    </row>
    <row r="16" spans="1:5">
      <c r="A16" s="1" t="s">
        <v>16</v>
      </c>
      <c r="B16" s="1">
        <v>4</v>
      </c>
      <c r="C16">
        <v>1</v>
      </c>
    </row>
    <row r="17" spans="1:3">
      <c r="A17" s="1"/>
      <c r="B17" s="1"/>
    </row>
    <row r="18" spans="1:3">
      <c r="A18" s="1" t="s">
        <v>17</v>
      </c>
      <c r="B18" s="1">
        <v>4</v>
      </c>
      <c r="C18">
        <v>0</v>
      </c>
    </row>
    <row r="19" spans="1:3">
      <c r="A19" t="s">
        <v>18</v>
      </c>
      <c r="B19">
        <v>8</v>
      </c>
      <c r="C19">
        <v>0</v>
      </c>
    </row>
    <row r="20" spans="1:3">
      <c r="A20" t="s">
        <v>19</v>
      </c>
    </row>
    <row r="26" spans="1:3">
      <c r="A26" t="s">
        <v>22</v>
      </c>
      <c r="B26" t="s">
        <v>31</v>
      </c>
    </row>
    <row r="27" spans="1:3">
      <c r="A27" t="s">
        <v>23</v>
      </c>
      <c r="B27" t="s">
        <v>32</v>
      </c>
    </row>
    <row r="28" spans="1:3">
      <c r="A28" t="s">
        <v>24</v>
      </c>
      <c r="B28" t="s">
        <v>33</v>
      </c>
    </row>
    <row r="29" spans="1:3">
      <c r="A29" t="s">
        <v>25</v>
      </c>
      <c r="B29" t="s">
        <v>34</v>
      </c>
    </row>
    <row r="30" spans="1:3">
      <c r="A30" t="s">
        <v>26</v>
      </c>
      <c r="B30" t="s">
        <v>35</v>
      </c>
    </row>
    <row r="31" spans="1:3">
      <c r="A31" t="s">
        <v>27</v>
      </c>
      <c r="B31" t="s">
        <v>34</v>
      </c>
    </row>
    <row r="32" spans="1:3">
      <c r="A32" t="s">
        <v>25</v>
      </c>
      <c r="B32" t="s">
        <v>36</v>
      </c>
    </row>
    <row r="33" spans="1:2">
      <c r="A33" t="s">
        <v>28</v>
      </c>
      <c r="B33" t="s">
        <v>37</v>
      </c>
    </row>
    <row r="34" spans="1:2">
      <c r="A34" t="s">
        <v>29</v>
      </c>
      <c r="B34" t="s">
        <v>38</v>
      </c>
    </row>
    <row r="35" spans="1:2">
      <c r="A35" t="s">
        <v>30</v>
      </c>
      <c r="B35" t="s">
        <v>39</v>
      </c>
    </row>
    <row r="36" spans="1:2">
      <c r="A36" t="s">
        <v>28</v>
      </c>
      <c r="B36" t="s">
        <v>40</v>
      </c>
    </row>
    <row r="37" spans="1:2">
      <c r="A37" t="s">
        <v>25</v>
      </c>
      <c r="B37" t="s">
        <v>41</v>
      </c>
    </row>
    <row r="38" spans="1:2">
      <c r="A38" t="s">
        <v>24</v>
      </c>
      <c r="B38" t="s">
        <v>42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2016-09-27T20:52:44Z</dcterms:created>
  <dcterms:modified xsi:type="dcterms:W3CDTF">2016-09-27T22:52:32Z</dcterms:modified>
</cp:coreProperties>
</file>