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8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5" i="1"/>
  <c r="K15"/>
  <c r="J15"/>
  <c r="H14"/>
  <c r="G14"/>
  <c r="I14" s="1"/>
  <c r="F14"/>
  <c r="A4"/>
  <c r="H13"/>
  <c r="G13"/>
  <c r="I13" s="1"/>
  <c r="F13"/>
  <c r="H12"/>
  <c r="G12"/>
  <c r="I12" s="1"/>
  <c r="F12"/>
  <c r="K10"/>
  <c r="K9"/>
  <c r="K8"/>
  <c r="J10"/>
  <c r="J9"/>
  <c r="J8"/>
  <c r="L10"/>
  <c r="L9"/>
  <c r="L8"/>
  <c r="L7"/>
  <c r="K7"/>
  <c r="J7"/>
  <c r="H11"/>
  <c r="G11"/>
  <c r="F11"/>
  <c r="H10"/>
  <c r="G10"/>
  <c r="F10"/>
  <c r="I10" s="1"/>
  <c r="H9"/>
  <c r="G9"/>
  <c r="F9"/>
  <c r="H8"/>
  <c r="G8"/>
  <c r="F8"/>
  <c r="I8" s="1"/>
  <c r="F7"/>
  <c r="G7"/>
  <c r="H7"/>
  <c r="I7"/>
  <c r="H5"/>
  <c r="H6" s="1"/>
  <c r="G5"/>
  <c r="G6" s="1"/>
  <c r="F5"/>
  <c r="F6" s="1"/>
  <c r="D5"/>
  <c r="C5"/>
  <c r="B5"/>
  <c r="L14" l="1"/>
  <c r="J14"/>
  <c r="K14"/>
  <c r="K13"/>
  <c r="L13"/>
  <c r="J13"/>
  <c r="L12"/>
  <c r="J12"/>
  <c r="K12"/>
  <c r="I9"/>
  <c r="I11"/>
  <c r="I6"/>
  <c r="K11" l="1"/>
  <c r="J11"/>
  <c r="L11"/>
</calcChain>
</file>

<file path=xl/sharedStrings.xml><?xml version="1.0" encoding="utf-8"?>
<sst xmlns="http://schemas.openxmlformats.org/spreadsheetml/2006/main" count="24" uniqueCount="21">
  <si>
    <t>3f</t>
  </si>
  <si>
    <t>h</t>
    <phoneticPr fontId="1"/>
  </si>
  <si>
    <t>c</t>
    <phoneticPr fontId="1"/>
  </si>
  <si>
    <t>s</t>
    <phoneticPr fontId="1"/>
  </si>
  <si>
    <t>62=4032%S</t>
    <phoneticPr fontId="1"/>
  </si>
  <si>
    <t xml:space="preserve">LBA=（C-Cs）*PH*PS+（H-Hs）*PS+（S-Ss） </t>
    <phoneticPr fontId="1"/>
  </si>
  <si>
    <t xml:space="preserve">CS=0、HS=0、SS=1；PS=63、PH=255 </t>
    <phoneticPr fontId="1"/>
  </si>
  <si>
    <t>CS</t>
    <phoneticPr fontId="1"/>
  </si>
  <si>
    <t>HS</t>
    <phoneticPr fontId="1"/>
  </si>
  <si>
    <t>SS</t>
    <phoneticPr fontId="1"/>
  </si>
  <si>
    <t>PS</t>
    <phoneticPr fontId="1"/>
  </si>
  <si>
    <t>PH</t>
    <phoneticPr fontId="1"/>
  </si>
  <si>
    <t>每磁道有多少个扇区</t>
    <phoneticPr fontId="1"/>
  </si>
  <si>
    <t>每柱面有多少个磁道</t>
    <phoneticPr fontId="1"/>
  </si>
  <si>
    <t>#c磁柱</t>
    <phoneticPr fontId="1"/>
  </si>
  <si>
    <r>
      <t>#h磁</t>
    </r>
    <r>
      <rPr>
        <sz val="11"/>
        <color theme="1"/>
        <rFont val="FangSong"/>
        <family val="3"/>
        <charset val="134"/>
      </rPr>
      <t>头</t>
    </r>
    <phoneticPr fontId="1"/>
  </si>
  <si>
    <t>#s扇区</t>
    <phoneticPr fontId="1"/>
  </si>
  <si>
    <r>
      <t>#lba</t>
    </r>
    <r>
      <rPr>
        <sz val="11"/>
        <color theme="1"/>
        <rFont val="FangSong"/>
        <family val="3"/>
        <charset val="134"/>
      </rPr>
      <t>逻辑</t>
    </r>
    <r>
      <rPr>
        <sz val="11"/>
        <color theme="1"/>
        <rFont val="ＭＳ Ｐゴシック"/>
        <family val="2"/>
        <charset val="128"/>
      </rPr>
      <t>区</t>
    </r>
    <r>
      <rPr>
        <sz val="11"/>
        <color theme="1"/>
        <rFont val="FangSong"/>
        <family val="3"/>
        <charset val="134"/>
      </rPr>
      <t>块</t>
    </r>
    <phoneticPr fontId="1"/>
  </si>
  <si>
    <t>heads per cylinder</t>
    <phoneticPr fontId="1"/>
  </si>
  <si>
    <t>sectors per track</t>
    <phoneticPr fontId="1"/>
  </si>
  <si>
    <t>fe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</si>
</sst>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J15" sqref="J15:L15"/>
    </sheetView>
  </sheetViews>
  <sheetFormatPr defaultRowHeight="13.5"/>
  <cols>
    <col min="9" max="9" width="18.625" customWidth="1"/>
    <col min="10" max="10" width="15.5" customWidth="1"/>
  </cols>
  <sheetData>
    <row r="1" spans="1:12">
      <c r="A1" t="s">
        <v>17</v>
      </c>
      <c r="B1" t="s">
        <v>15</v>
      </c>
      <c r="C1" t="s">
        <v>14</v>
      </c>
      <c r="D1" t="s">
        <v>16</v>
      </c>
      <c r="F1" t="s">
        <v>6</v>
      </c>
      <c r="I1" t="s">
        <v>19</v>
      </c>
      <c r="J1" t="s">
        <v>18</v>
      </c>
    </row>
    <row r="2" spans="1:12">
      <c r="B2" t="s">
        <v>1</v>
      </c>
      <c r="C2" t="s">
        <v>2</v>
      </c>
      <c r="D2" t="s">
        <v>3</v>
      </c>
      <c r="F2" t="s">
        <v>5</v>
      </c>
      <c r="I2" t="s">
        <v>12</v>
      </c>
      <c r="J2" t="s">
        <v>13</v>
      </c>
    </row>
    <row r="3" spans="1:12">
      <c r="A3">
        <v>63</v>
      </c>
      <c r="B3" s="1">
        <v>15</v>
      </c>
      <c r="C3" s="1">
        <v>3</v>
      </c>
      <c r="D3" s="1">
        <v>63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>
      <c r="A4">
        <f>A3+4192902-1</f>
        <v>4192964</v>
      </c>
      <c r="B4" t="s">
        <v>20</v>
      </c>
      <c r="C4">
        <v>104</v>
      </c>
      <c r="D4" t="s">
        <v>0</v>
      </c>
      <c r="F4">
        <v>0</v>
      </c>
      <c r="G4">
        <v>0</v>
      </c>
      <c r="H4">
        <v>1</v>
      </c>
      <c r="I4">
        <v>63</v>
      </c>
      <c r="J4">
        <v>16</v>
      </c>
    </row>
    <row r="5" spans="1:12">
      <c r="B5">
        <f>HEX2DEC(B4)</f>
        <v>254</v>
      </c>
      <c r="C5">
        <f>HEX2DEC(C4)</f>
        <v>260</v>
      </c>
      <c r="D5">
        <f>HEX2DEC(D4)</f>
        <v>63</v>
      </c>
      <c r="F5" s="1">
        <f>C3-F4</f>
        <v>3</v>
      </c>
      <c r="G5" s="1">
        <f>B3-G4</f>
        <v>15</v>
      </c>
      <c r="H5" s="1">
        <f>D3-H4</f>
        <v>62</v>
      </c>
      <c r="I5" s="1"/>
    </row>
    <row r="6" spans="1:12">
      <c r="F6" s="1">
        <f>F5*J4*I4</f>
        <v>3024</v>
      </c>
      <c r="G6" s="1">
        <f>G5*I4</f>
        <v>945</v>
      </c>
      <c r="H6" s="1">
        <f>H5*1</f>
        <v>62</v>
      </c>
      <c r="I6" s="1">
        <f t="shared" ref="I6:I14" si="0">F6+G6+H6</f>
        <v>4031</v>
      </c>
      <c r="J6" t="s">
        <v>14</v>
      </c>
      <c r="K6" t="s">
        <v>15</v>
      </c>
      <c r="L6" t="s">
        <v>16</v>
      </c>
    </row>
    <row r="7" spans="1:12">
      <c r="D7" t="s">
        <v>4</v>
      </c>
      <c r="F7" s="2">
        <f t="shared" ref="F7:F14" si="1">(C9-$F$4)*$J$4*$I$4</f>
        <v>0</v>
      </c>
      <c r="G7" s="2">
        <f t="shared" ref="G7:G14" si="2">(B9-$G$4)*$I$4</f>
        <v>0</v>
      </c>
      <c r="H7" s="2">
        <f t="shared" ref="H7:H14" si="3">D9-$H$4</f>
        <v>0</v>
      </c>
      <c r="I7" s="2">
        <f t="shared" si="0"/>
        <v>0</v>
      </c>
      <c r="J7">
        <f>I7/($I$4*$J$4)</f>
        <v>0</v>
      </c>
      <c r="K7">
        <f>MOD(I7/$I$4,$J$4)</f>
        <v>0</v>
      </c>
      <c r="L7">
        <f t="shared" ref="L7:L14" si="4">MOD(I7,$I$4)+1</f>
        <v>1</v>
      </c>
    </row>
    <row r="8" spans="1:12">
      <c r="F8" s="2">
        <f t="shared" si="1"/>
        <v>0</v>
      </c>
      <c r="G8" s="2">
        <f t="shared" si="2"/>
        <v>0</v>
      </c>
      <c r="H8" s="2">
        <f t="shared" si="3"/>
        <v>62</v>
      </c>
      <c r="I8" s="2">
        <f t="shared" si="0"/>
        <v>62</v>
      </c>
      <c r="J8">
        <f t="shared" ref="J8:J15" si="5">INT(I8/($I$4*$J$4))</f>
        <v>0</v>
      </c>
      <c r="K8">
        <f t="shared" ref="K8:K14" si="6">INT(MOD(I8/$I$4,$J$4))</f>
        <v>0</v>
      </c>
      <c r="L8">
        <f t="shared" si="4"/>
        <v>63</v>
      </c>
    </row>
    <row r="9" spans="1:12">
      <c r="A9">
        <v>0</v>
      </c>
      <c r="B9">
        <v>0</v>
      </c>
      <c r="C9">
        <v>0</v>
      </c>
      <c r="D9">
        <v>1</v>
      </c>
      <c r="F9" s="2">
        <f t="shared" si="1"/>
        <v>0</v>
      </c>
      <c r="G9" s="2">
        <f t="shared" si="2"/>
        <v>63</v>
      </c>
      <c r="H9" s="2">
        <f t="shared" si="3"/>
        <v>0</v>
      </c>
      <c r="I9" s="2">
        <f t="shared" si="0"/>
        <v>63</v>
      </c>
      <c r="J9">
        <f t="shared" si="5"/>
        <v>0</v>
      </c>
      <c r="K9">
        <f t="shared" si="6"/>
        <v>1</v>
      </c>
      <c r="L9">
        <f t="shared" si="4"/>
        <v>1</v>
      </c>
    </row>
    <row r="10" spans="1:12">
      <c r="A10">
        <v>62</v>
      </c>
      <c r="B10">
        <v>0</v>
      </c>
      <c r="C10">
        <v>0</v>
      </c>
      <c r="D10">
        <v>63</v>
      </c>
      <c r="F10" s="2">
        <f t="shared" si="1"/>
        <v>3024</v>
      </c>
      <c r="G10" s="2">
        <f t="shared" si="2"/>
        <v>945</v>
      </c>
      <c r="H10" s="2">
        <f t="shared" si="3"/>
        <v>62</v>
      </c>
      <c r="I10" s="2">
        <f t="shared" si="0"/>
        <v>4031</v>
      </c>
      <c r="J10">
        <f t="shared" si="5"/>
        <v>3</v>
      </c>
      <c r="K10">
        <f t="shared" si="6"/>
        <v>15</v>
      </c>
      <c r="L10">
        <f t="shared" si="4"/>
        <v>63</v>
      </c>
    </row>
    <row r="11" spans="1:12">
      <c r="A11">
        <v>63</v>
      </c>
      <c r="B11">
        <v>1</v>
      </c>
      <c r="C11">
        <v>0</v>
      </c>
      <c r="D11">
        <v>1</v>
      </c>
      <c r="F11" s="2">
        <f t="shared" si="1"/>
        <v>19152</v>
      </c>
      <c r="G11" s="2">
        <f t="shared" si="2"/>
        <v>945</v>
      </c>
      <c r="H11" s="2">
        <f t="shared" si="3"/>
        <v>62</v>
      </c>
      <c r="I11" s="2">
        <f t="shared" si="0"/>
        <v>20159</v>
      </c>
      <c r="J11">
        <f t="shared" si="5"/>
        <v>19</v>
      </c>
      <c r="K11">
        <f t="shared" si="6"/>
        <v>15</v>
      </c>
      <c r="L11">
        <f t="shared" si="4"/>
        <v>63</v>
      </c>
    </row>
    <row r="12" spans="1:12">
      <c r="A12">
        <v>4031</v>
      </c>
      <c r="B12">
        <v>15</v>
      </c>
      <c r="C12">
        <v>3</v>
      </c>
      <c r="D12">
        <v>63</v>
      </c>
      <c r="F12" s="2">
        <f t="shared" si="1"/>
        <v>39312</v>
      </c>
      <c r="G12" s="2">
        <f t="shared" si="2"/>
        <v>945</v>
      </c>
      <c r="H12" s="2">
        <f t="shared" si="3"/>
        <v>62</v>
      </c>
      <c r="I12" s="2">
        <f t="shared" si="0"/>
        <v>40319</v>
      </c>
      <c r="J12">
        <f t="shared" si="5"/>
        <v>39</v>
      </c>
      <c r="K12">
        <f t="shared" si="6"/>
        <v>15</v>
      </c>
      <c r="L12">
        <f t="shared" si="4"/>
        <v>63</v>
      </c>
    </row>
    <row r="13" spans="1:12">
      <c r="A13">
        <v>20159</v>
      </c>
      <c r="B13">
        <v>15</v>
      </c>
      <c r="C13">
        <v>19</v>
      </c>
      <c r="D13">
        <v>63</v>
      </c>
      <c r="F13" s="2">
        <f t="shared" si="1"/>
        <v>612864</v>
      </c>
      <c r="G13" s="2">
        <f t="shared" si="2"/>
        <v>3213</v>
      </c>
      <c r="H13" s="2">
        <f t="shared" si="3"/>
        <v>62</v>
      </c>
      <c r="I13" s="2">
        <f t="shared" si="0"/>
        <v>616139</v>
      </c>
      <c r="J13">
        <f t="shared" si="5"/>
        <v>611</v>
      </c>
      <c r="K13">
        <f t="shared" si="6"/>
        <v>3</v>
      </c>
      <c r="L13">
        <f t="shared" si="4"/>
        <v>63</v>
      </c>
    </row>
    <row r="14" spans="1:12">
      <c r="A14">
        <v>40319</v>
      </c>
      <c r="B14">
        <v>15</v>
      </c>
      <c r="C14">
        <v>39</v>
      </c>
      <c r="D14">
        <v>63</v>
      </c>
      <c r="F14" s="2">
        <f t="shared" si="1"/>
        <v>262080</v>
      </c>
      <c r="G14" s="2">
        <f t="shared" si="2"/>
        <v>16002</v>
      </c>
      <c r="H14" s="2">
        <f t="shared" si="3"/>
        <v>62</v>
      </c>
      <c r="I14" s="2">
        <f t="shared" si="0"/>
        <v>278144</v>
      </c>
      <c r="J14">
        <f t="shared" si="5"/>
        <v>275</v>
      </c>
      <c r="K14">
        <f t="shared" si="6"/>
        <v>14</v>
      </c>
      <c r="L14">
        <f t="shared" si="4"/>
        <v>63</v>
      </c>
    </row>
    <row r="15" spans="1:12">
      <c r="A15">
        <v>1227743</v>
      </c>
      <c r="B15">
        <v>51</v>
      </c>
      <c r="C15">
        <v>608</v>
      </c>
      <c r="D15">
        <v>63</v>
      </c>
      <c r="I15">
        <v>1008</v>
      </c>
      <c r="J15">
        <f t="shared" si="5"/>
        <v>1</v>
      </c>
      <c r="K15">
        <f t="shared" ref="K15" si="7">INT(MOD(I15/$I$4,$J$4))</f>
        <v>0</v>
      </c>
      <c r="L15">
        <f t="shared" ref="L15" si="8">MOD(I15,$I$4)+1</f>
        <v>1</v>
      </c>
    </row>
    <row r="16" spans="1:12">
      <c r="A16">
        <v>4192964</v>
      </c>
      <c r="B16">
        <v>254</v>
      </c>
      <c r="C16">
        <v>260</v>
      </c>
      <c r="D16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2016-10-21T16:01:11Z</dcterms:created>
  <dcterms:modified xsi:type="dcterms:W3CDTF">2016-10-29T07:53:34Z</dcterms:modified>
</cp:coreProperties>
</file>