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9540" windowHeight="4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4" i="1"/>
  <c r="I22"/>
  <c r="I21"/>
  <c r="I20"/>
  <c r="I10"/>
  <c r="I11" s="1"/>
  <c r="I12" s="1"/>
  <c r="I13" s="1"/>
  <c r="I14" s="1"/>
  <c r="I15" s="1"/>
  <c r="I16" s="1"/>
  <c r="I17" s="1"/>
  <c r="I18" s="1"/>
  <c r="I19" s="1"/>
  <c r="I9"/>
  <c r="H23"/>
  <c r="H24" s="1"/>
  <c r="H22"/>
  <c r="H21"/>
  <c r="H20"/>
  <c r="H19"/>
  <c r="H10"/>
  <c r="H11" s="1"/>
  <c r="H12" s="1"/>
  <c r="H13" s="1"/>
  <c r="H14" s="1"/>
  <c r="H15" s="1"/>
  <c r="H16" s="1"/>
  <c r="H17" s="1"/>
  <c r="H18" s="1"/>
  <c r="H9"/>
  <c r="F9"/>
  <c r="F8"/>
  <c r="B19"/>
  <c r="A10"/>
  <c r="A11" s="1"/>
  <c r="A12" s="1"/>
  <c r="A13" s="1"/>
  <c r="A14" s="1"/>
  <c r="A15" s="1"/>
  <c r="A16" s="1"/>
  <c r="A17" s="1"/>
  <c r="A18" s="1"/>
  <c r="A9"/>
  <c r="I23" l="1"/>
</calcChain>
</file>

<file path=xl/sharedStrings.xml><?xml version="1.0" encoding="utf-8"?>
<sst xmlns="http://schemas.openxmlformats.org/spreadsheetml/2006/main" count="55" uniqueCount="51">
  <si>
    <t>rSrtHdUnld</t>
    <phoneticPr fontId="1"/>
  </si>
  <si>
    <t>Diskette Parameter Table</t>
    <phoneticPr fontId="1"/>
  </si>
  <si>
    <t>A series of these 11-byte structures can be found at the vector address of INT 1eH (the 4-byte address found at 0:0078).  The list is also known as the "Disk Base Table."</t>
  </si>
  <si>
    <t xml:space="preserve"> It specifies a variety of critical variables for diskette drives only.</t>
  </si>
  <si>
    <t xml:space="preserve"> The table is set to default values by the ROM-BIOS and may be modified by DOS to improve diskette performance or increase battery life on a laptop.</t>
  </si>
  <si>
    <t>Offset</t>
    <phoneticPr fontId="1"/>
  </si>
  <si>
    <t>Size</t>
    <phoneticPr fontId="1"/>
  </si>
  <si>
    <t>DisketteParmRec</t>
    <phoneticPr fontId="1"/>
  </si>
  <si>
    <t>Contents</t>
    <phoneticPr fontId="1"/>
  </si>
  <si>
    <t>rDmaHdLd</t>
    <phoneticPr fontId="1"/>
  </si>
  <si>
    <t>bMotorOff</t>
  </si>
  <si>
    <t>bSectSize</t>
  </si>
  <si>
    <t>bLastTrack</t>
  </si>
  <si>
    <t>bGapLen</t>
  </si>
  <si>
    <t>bDTL</t>
  </si>
  <si>
    <t>bGapFmt</t>
  </si>
  <si>
    <t>bFillChar</t>
  </si>
  <si>
    <t>bHdSettle</t>
  </si>
  <si>
    <t>bMotorOn</t>
  </si>
  <si>
    <t xml:space="preserve">bits 0-3: SRT step rate time
bits 4-7: head unload time
</t>
    <phoneticPr fontId="1"/>
  </si>
  <si>
    <t xml:space="preserve">bit    0: 1=use DMA
bits 2-7: head load time
</t>
    <phoneticPr fontId="1"/>
  </si>
  <si>
    <t xml:space="preserve">55-ms increments before turning disk motor off
</t>
    <phoneticPr fontId="1"/>
  </si>
  <si>
    <t xml:space="preserve">sector size (0=128, 1=256, 2=512, 3=1024)
</t>
    <phoneticPr fontId="1"/>
  </si>
  <si>
    <t xml:space="preserve">EOT (last sector on a track)
</t>
    <phoneticPr fontId="1"/>
  </si>
  <si>
    <t xml:space="preserve">gap length for read/write operations
</t>
    <phoneticPr fontId="1"/>
  </si>
  <si>
    <t xml:space="preserve">DTL (Data Transfer Length) max transfer when length not set
</t>
    <phoneticPr fontId="1"/>
  </si>
  <si>
    <t xml:space="preserve">gap length for format operation
</t>
    <phoneticPr fontId="1"/>
  </si>
  <si>
    <t xml:space="preserve">fill character for format (normally 0f6H )
</t>
    <phoneticPr fontId="1"/>
  </si>
  <si>
    <t xml:space="preserve">head-settle time (in milliseconds)
</t>
    <phoneticPr fontId="1"/>
  </si>
  <si>
    <t xml:space="preserve">motor-startup time (in 1/8th-second intervals) length of DisketteParmRec
</t>
    <phoneticPr fontId="1"/>
  </si>
  <si>
    <t>Name</t>
    <phoneticPr fontId="1"/>
  </si>
  <si>
    <t>0C</t>
  </si>
  <si>
    <t>89</t>
  </si>
  <si>
    <t>45</t>
  </si>
  <si>
    <t>55</t>
  </si>
  <si>
    <t>24</t>
  </si>
  <si>
    <t>8B</t>
  </si>
  <si>
    <t>4D</t>
  </si>
  <si>
    <t>08</t>
  </si>
  <si>
    <t>39</t>
  </si>
  <si>
    <t>AF</t>
  </si>
  <si>
    <t>1B</t>
  </si>
  <si>
    <t>FF</t>
  </si>
  <si>
    <t>6C</t>
  </si>
  <si>
    <t>F6</t>
  </si>
  <si>
    <t>0F</t>
  </si>
  <si>
    <t>02</t>
  </si>
  <si>
    <t>25</t>
  </si>
  <si>
    <t>12</t>
  </si>
  <si>
    <t>7C3E</t>
    <phoneticPr fontId="1"/>
  </si>
  <si>
    <t>cylinder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</si>
</sst>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57150</xdr:colOff>
      <xdr:row>23</xdr:row>
      <xdr:rowOff>104775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21</xdr:col>
      <xdr:colOff>57150</xdr:colOff>
      <xdr:row>23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543800" y="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333375</xdr:colOff>
      <xdr:row>8</xdr:row>
      <xdr:rowOff>19050</xdr:rowOff>
    </xdr:from>
    <xdr:to>
      <xdr:col>15</xdr:col>
      <xdr:colOff>552450</xdr:colOff>
      <xdr:row>9</xdr:row>
      <xdr:rowOff>38100</xdr:rowOff>
    </xdr:to>
    <xdr:sp macro="" textlink="">
      <xdr:nvSpPr>
        <xdr:cNvPr id="4" name="正方形/長方形 3"/>
        <xdr:cNvSpPr/>
      </xdr:nvSpPr>
      <xdr:spPr>
        <a:xfrm>
          <a:off x="9934575" y="1390650"/>
          <a:ext cx="904875" cy="1905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495301</xdr:colOff>
      <xdr:row>5</xdr:row>
      <xdr:rowOff>85725</xdr:rowOff>
    </xdr:from>
    <xdr:to>
      <xdr:col>5</xdr:col>
      <xdr:colOff>323851</xdr:colOff>
      <xdr:row>6</xdr:row>
      <xdr:rowOff>85725</xdr:rowOff>
    </xdr:to>
    <xdr:sp macro="" textlink="">
      <xdr:nvSpPr>
        <xdr:cNvPr id="5" name="正方形/長方形 4"/>
        <xdr:cNvSpPr/>
      </xdr:nvSpPr>
      <xdr:spPr>
        <a:xfrm>
          <a:off x="3238501" y="942975"/>
          <a:ext cx="514350" cy="17145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66676</xdr:colOff>
      <xdr:row>6</xdr:row>
      <xdr:rowOff>76200</xdr:rowOff>
    </xdr:from>
    <xdr:to>
      <xdr:col>3</xdr:col>
      <xdr:colOff>361950</xdr:colOff>
      <xdr:row>7</xdr:row>
      <xdr:rowOff>57150</xdr:rowOff>
    </xdr:to>
    <xdr:sp macro="" textlink="">
      <xdr:nvSpPr>
        <xdr:cNvPr id="6" name="正方形/長方形 5"/>
        <xdr:cNvSpPr/>
      </xdr:nvSpPr>
      <xdr:spPr>
        <a:xfrm>
          <a:off x="752476" y="1104900"/>
          <a:ext cx="1666874" cy="1524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323851</xdr:colOff>
      <xdr:row>6</xdr:row>
      <xdr:rowOff>85725</xdr:rowOff>
    </xdr:from>
    <xdr:to>
      <xdr:col>4</xdr:col>
      <xdr:colOff>523875</xdr:colOff>
      <xdr:row>7</xdr:row>
      <xdr:rowOff>66675</xdr:rowOff>
    </xdr:to>
    <xdr:sp macro="" textlink="">
      <xdr:nvSpPr>
        <xdr:cNvPr id="7" name="正方形/長方形 6"/>
        <xdr:cNvSpPr/>
      </xdr:nvSpPr>
      <xdr:spPr>
        <a:xfrm>
          <a:off x="3067051" y="1114425"/>
          <a:ext cx="200024" cy="1524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21</xdr:col>
      <xdr:colOff>57150</xdr:colOff>
      <xdr:row>48</xdr:row>
      <xdr:rowOff>104775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543800" y="42862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10</xdr:col>
      <xdr:colOff>57150</xdr:colOff>
      <xdr:row>48</xdr:row>
      <xdr:rowOff>104775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2862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504826</xdr:colOff>
      <xdr:row>33</xdr:row>
      <xdr:rowOff>38100</xdr:rowOff>
    </xdr:from>
    <xdr:to>
      <xdr:col>5</xdr:col>
      <xdr:colOff>333376</xdr:colOff>
      <xdr:row>34</xdr:row>
      <xdr:rowOff>38100</xdr:rowOff>
    </xdr:to>
    <xdr:sp macro="" textlink="">
      <xdr:nvSpPr>
        <xdr:cNvPr id="10" name="正方形/長方形 9"/>
        <xdr:cNvSpPr/>
      </xdr:nvSpPr>
      <xdr:spPr>
        <a:xfrm>
          <a:off x="3248026" y="5695950"/>
          <a:ext cx="514350" cy="17145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76201</xdr:colOff>
      <xdr:row>34</xdr:row>
      <xdr:rowOff>28575</xdr:rowOff>
    </xdr:from>
    <xdr:to>
      <xdr:col>3</xdr:col>
      <xdr:colOff>371475</xdr:colOff>
      <xdr:row>35</xdr:row>
      <xdr:rowOff>9525</xdr:rowOff>
    </xdr:to>
    <xdr:sp macro="" textlink="">
      <xdr:nvSpPr>
        <xdr:cNvPr id="11" name="正方形/長方形 10"/>
        <xdr:cNvSpPr/>
      </xdr:nvSpPr>
      <xdr:spPr>
        <a:xfrm>
          <a:off x="762001" y="5857875"/>
          <a:ext cx="1666874" cy="1524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333376</xdr:colOff>
      <xdr:row>34</xdr:row>
      <xdr:rowOff>38100</xdr:rowOff>
    </xdr:from>
    <xdr:to>
      <xdr:col>4</xdr:col>
      <xdr:colOff>533400</xdr:colOff>
      <xdr:row>35</xdr:row>
      <xdr:rowOff>19050</xdr:rowOff>
    </xdr:to>
    <xdr:sp macro="" textlink="">
      <xdr:nvSpPr>
        <xdr:cNvPr id="12" name="正方形/長方形 11"/>
        <xdr:cNvSpPr/>
      </xdr:nvSpPr>
      <xdr:spPr>
        <a:xfrm>
          <a:off x="3076576" y="5867400"/>
          <a:ext cx="200024" cy="1524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10</xdr:col>
      <xdr:colOff>57150</xdr:colOff>
      <xdr:row>73</xdr:row>
      <xdr:rowOff>104775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85725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485776</xdr:colOff>
      <xdr:row>52</xdr:row>
      <xdr:rowOff>161925</xdr:rowOff>
    </xdr:from>
    <xdr:to>
      <xdr:col>5</xdr:col>
      <xdr:colOff>314326</xdr:colOff>
      <xdr:row>53</xdr:row>
      <xdr:rowOff>161925</xdr:rowOff>
    </xdr:to>
    <xdr:sp macro="" textlink="">
      <xdr:nvSpPr>
        <xdr:cNvPr id="14" name="正方形/長方形 13"/>
        <xdr:cNvSpPr/>
      </xdr:nvSpPr>
      <xdr:spPr>
        <a:xfrm>
          <a:off x="3228976" y="9077325"/>
          <a:ext cx="514350" cy="17145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57151</xdr:colOff>
      <xdr:row>53</xdr:row>
      <xdr:rowOff>152400</xdr:rowOff>
    </xdr:from>
    <xdr:to>
      <xdr:col>3</xdr:col>
      <xdr:colOff>352425</xdr:colOff>
      <xdr:row>54</xdr:row>
      <xdr:rowOff>133350</xdr:rowOff>
    </xdr:to>
    <xdr:sp macro="" textlink="">
      <xdr:nvSpPr>
        <xdr:cNvPr id="15" name="正方形/長方形 14"/>
        <xdr:cNvSpPr/>
      </xdr:nvSpPr>
      <xdr:spPr>
        <a:xfrm>
          <a:off x="742951" y="9239250"/>
          <a:ext cx="1666874" cy="1524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314326</xdr:colOff>
      <xdr:row>53</xdr:row>
      <xdr:rowOff>161925</xdr:rowOff>
    </xdr:from>
    <xdr:to>
      <xdr:col>4</xdr:col>
      <xdr:colOff>514350</xdr:colOff>
      <xdr:row>54</xdr:row>
      <xdr:rowOff>142875</xdr:rowOff>
    </xdr:to>
    <xdr:sp macro="" textlink="">
      <xdr:nvSpPr>
        <xdr:cNvPr id="16" name="正方形/長方形 15"/>
        <xdr:cNvSpPr/>
      </xdr:nvSpPr>
      <xdr:spPr>
        <a:xfrm>
          <a:off x="3057526" y="9248775"/>
          <a:ext cx="200024" cy="1524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11</xdr:col>
      <xdr:colOff>0</xdr:colOff>
      <xdr:row>50</xdr:row>
      <xdr:rowOff>0</xdr:rowOff>
    </xdr:from>
    <xdr:to>
      <xdr:col>21</xdr:col>
      <xdr:colOff>57150</xdr:colOff>
      <xdr:row>73</xdr:row>
      <xdr:rowOff>104775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543800" y="85725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495301</xdr:colOff>
      <xdr:row>52</xdr:row>
      <xdr:rowOff>142875</xdr:rowOff>
    </xdr:from>
    <xdr:to>
      <xdr:col>16</xdr:col>
      <xdr:colOff>323851</xdr:colOff>
      <xdr:row>53</xdr:row>
      <xdr:rowOff>142875</xdr:rowOff>
    </xdr:to>
    <xdr:sp macro="" textlink="">
      <xdr:nvSpPr>
        <xdr:cNvPr id="18" name="正方形/長方形 17"/>
        <xdr:cNvSpPr/>
      </xdr:nvSpPr>
      <xdr:spPr>
        <a:xfrm>
          <a:off x="10782301" y="9058275"/>
          <a:ext cx="514350" cy="17145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66676</xdr:colOff>
      <xdr:row>53</xdr:row>
      <xdr:rowOff>133350</xdr:rowOff>
    </xdr:from>
    <xdr:to>
      <xdr:col>14</xdr:col>
      <xdr:colOff>361950</xdr:colOff>
      <xdr:row>54</xdr:row>
      <xdr:rowOff>114300</xdr:rowOff>
    </xdr:to>
    <xdr:sp macro="" textlink="">
      <xdr:nvSpPr>
        <xdr:cNvPr id="19" name="正方形/長方形 18"/>
        <xdr:cNvSpPr/>
      </xdr:nvSpPr>
      <xdr:spPr>
        <a:xfrm>
          <a:off x="8296276" y="9220200"/>
          <a:ext cx="1666874" cy="1524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323851</xdr:colOff>
      <xdr:row>53</xdr:row>
      <xdr:rowOff>142875</xdr:rowOff>
    </xdr:from>
    <xdr:to>
      <xdr:col>15</xdr:col>
      <xdr:colOff>523875</xdr:colOff>
      <xdr:row>54</xdr:row>
      <xdr:rowOff>123825</xdr:rowOff>
    </xdr:to>
    <xdr:sp macro="" textlink="">
      <xdr:nvSpPr>
        <xdr:cNvPr id="20" name="正方形/長方形 19"/>
        <xdr:cNvSpPr/>
      </xdr:nvSpPr>
      <xdr:spPr>
        <a:xfrm>
          <a:off x="10610851" y="9229725"/>
          <a:ext cx="200024" cy="1524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10</xdr:col>
      <xdr:colOff>57150</xdr:colOff>
      <xdr:row>98</xdr:row>
      <xdr:rowOff>104775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8587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485776</xdr:colOff>
      <xdr:row>77</xdr:row>
      <xdr:rowOff>142875</xdr:rowOff>
    </xdr:from>
    <xdr:to>
      <xdr:col>5</xdr:col>
      <xdr:colOff>314326</xdr:colOff>
      <xdr:row>78</xdr:row>
      <xdr:rowOff>142875</xdr:rowOff>
    </xdr:to>
    <xdr:sp macro="" textlink="">
      <xdr:nvSpPr>
        <xdr:cNvPr id="22" name="正方形/長方形 21"/>
        <xdr:cNvSpPr/>
      </xdr:nvSpPr>
      <xdr:spPr>
        <a:xfrm>
          <a:off x="3228976" y="13344525"/>
          <a:ext cx="514350" cy="17145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57151</xdr:colOff>
      <xdr:row>78</xdr:row>
      <xdr:rowOff>133350</xdr:rowOff>
    </xdr:from>
    <xdr:to>
      <xdr:col>3</xdr:col>
      <xdr:colOff>352425</xdr:colOff>
      <xdr:row>79</xdr:row>
      <xdr:rowOff>114300</xdr:rowOff>
    </xdr:to>
    <xdr:sp macro="" textlink="">
      <xdr:nvSpPr>
        <xdr:cNvPr id="23" name="正方形/長方形 22"/>
        <xdr:cNvSpPr/>
      </xdr:nvSpPr>
      <xdr:spPr>
        <a:xfrm>
          <a:off x="742951" y="13506450"/>
          <a:ext cx="1666874" cy="1524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314326</xdr:colOff>
      <xdr:row>78</xdr:row>
      <xdr:rowOff>142875</xdr:rowOff>
    </xdr:from>
    <xdr:to>
      <xdr:col>4</xdr:col>
      <xdr:colOff>514350</xdr:colOff>
      <xdr:row>79</xdr:row>
      <xdr:rowOff>123825</xdr:rowOff>
    </xdr:to>
    <xdr:sp macro="" textlink="">
      <xdr:nvSpPr>
        <xdr:cNvPr id="24" name="正方形/長方形 23"/>
        <xdr:cNvSpPr/>
      </xdr:nvSpPr>
      <xdr:spPr>
        <a:xfrm>
          <a:off x="3057526" y="13515975"/>
          <a:ext cx="200024" cy="1524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11</xdr:col>
      <xdr:colOff>0</xdr:colOff>
      <xdr:row>75</xdr:row>
      <xdr:rowOff>0</xdr:rowOff>
    </xdr:from>
    <xdr:to>
      <xdr:col>21</xdr:col>
      <xdr:colOff>57150</xdr:colOff>
      <xdr:row>98</xdr:row>
      <xdr:rowOff>104775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543800" y="128587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361951</xdr:colOff>
      <xdr:row>54</xdr:row>
      <xdr:rowOff>28575</xdr:rowOff>
    </xdr:from>
    <xdr:to>
      <xdr:col>2</xdr:col>
      <xdr:colOff>561975</xdr:colOff>
      <xdr:row>55</xdr:row>
      <xdr:rowOff>9525</xdr:rowOff>
    </xdr:to>
    <xdr:sp macro="" textlink="">
      <xdr:nvSpPr>
        <xdr:cNvPr id="26" name="正方形/長方形 25"/>
        <xdr:cNvSpPr/>
      </xdr:nvSpPr>
      <xdr:spPr>
        <a:xfrm>
          <a:off x="1733551" y="9286875"/>
          <a:ext cx="200024" cy="152400"/>
        </a:xfrm>
        <a:prstGeom prst="rect">
          <a:avLst/>
        </a:prstGeom>
        <a:solidFill>
          <a:srgbClr val="FFFF00">
            <a:alpha val="49020"/>
          </a:srgb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371475</xdr:colOff>
      <xdr:row>78</xdr:row>
      <xdr:rowOff>152400</xdr:rowOff>
    </xdr:from>
    <xdr:to>
      <xdr:col>1</xdr:col>
      <xdr:colOff>571499</xdr:colOff>
      <xdr:row>79</xdr:row>
      <xdr:rowOff>133350</xdr:rowOff>
    </xdr:to>
    <xdr:sp macro="" textlink="">
      <xdr:nvSpPr>
        <xdr:cNvPr id="27" name="正方形/長方形 26"/>
        <xdr:cNvSpPr/>
      </xdr:nvSpPr>
      <xdr:spPr>
        <a:xfrm>
          <a:off x="1057275" y="13525500"/>
          <a:ext cx="200024" cy="152400"/>
        </a:xfrm>
        <a:prstGeom prst="rect">
          <a:avLst/>
        </a:prstGeom>
        <a:solidFill>
          <a:srgbClr val="FFFF00">
            <a:alpha val="49020"/>
          </a:srgb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390525</xdr:colOff>
      <xdr:row>54</xdr:row>
      <xdr:rowOff>9525</xdr:rowOff>
    </xdr:from>
    <xdr:to>
      <xdr:col>1</xdr:col>
      <xdr:colOff>590549</xdr:colOff>
      <xdr:row>54</xdr:row>
      <xdr:rowOff>161925</xdr:rowOff>
    </xdr:to>
    <xdr:sp macro="" textlink="">
      <xdr:nvSpPr>
        <xdr:cNvPr id="28" name="正方形/長方形 27"/>
        <xdr:cNvSpPr/>
      </xdr:nvSpPr>
      <xdr:spPr>
        <a:xfrm>
          <a:off x="1076325" y="9267825"/>
          <a:ext cx="200024" cy="152400"/>
        </a:xfrm>
        <a:prstGeom prst="rect">
          <a:avLst/>
        </a:prstGeom>
        <a:solidFill>
          <a:srgbClr val="FFFF00">
            <a:alpha val="49020"/>
          </a:srgb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361951</xdr:colOff>
      <xdr:row>34</xdr:row>
      <xdr:rowOff>66675</xdr:rowOff>
    </xdr:from>
    <xdr:to>
      <xdr:col>2</xdr:col>
      <xdr:colOff>561975</xdr:colOff>
      <xdr:row>35</xdr:row>
      <xdr:rowOff>47625</xdr:rowOff>
    </xdr:to>
    <xdr:sp macro="" textlink="">
      <xdr:nvSpPr>
        <xdr:cNvPr id="29" name="正方形/長方形 28"/>
        <xdr:cNvSpPr/>
      </xdr:nvSpPr>
      <xdr:spPr>
        <a:xfrm>
          <a:off x="1733551" y="5895975"/>
          <a:ext cx="200024" cy="152400"/>
        </a:xfrm>
        <a:prstGeom prst="rect">
          <a:avLst/>
        </a:prstGeom>
        <a:solidFill>
          <a:srgbClr val="FFFF00">
            <a:alpha val="49020"/>
          </a:srgb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10</xdr:col>
      <xdr:colOff>57150</xdr:colOff>
      <xdr:row>124</xdr:row>
      <xdr:rowOff>104775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173164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101</xdr:row>
      <xdr:rowOff>0</xdr:rowOff>
    </xdr:from>
    <xdr:to>
      <xdr:col>21</xdr:col>
      <xdr:colOff>57150</xdr:colOff>
      <xdr:row>124</xdr:row>
      <xdr:rowOff>104775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7543800" y="173164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10</xdr:col>
      <xdr:colOff>57150</xdr:colOff>
      <xdr:row>149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0" y="216027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126</xdr:row>
      <xdr:rowOff>0</xdr:rowOff>
    </xdr:from>
    <xdr:to>
      <xdr:col>21</xdr:col>
      <xdr:colOff>57150</xdr:colOff>
      <xdr:row>149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7543800" y="216027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600076</xdr:colOff>
      <xdr:row>128</xdr:row>
      <xdr:rowOff>28575</xdr:rowOff>
    </xdr:from>
    <xdr:to>
      <xdr:col>12</xdr:col>
      <xdr:colOff>285750</xdr:colOff>
      <xdr:row>128</xdr:row>
      <xdr:rowOff>152400</xdr:rowOff>
    </xdr:to>
    <xdr:sp macro="" textlink="">
      <xdr:nvSpPr>
        <xdr:cNvPr id="34" name="正方形/長方形 33"/>
        <xdr:cNvSpPr/>
      </xdr:nvSpPr>
      <xdr:spPr>
        <a:xfrm>
          <a:off x="7458076" y="21974175"/>
          <a:ext cx="1057274" cy="123825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200026</xdr:colOff>
      <xdr:row>128</xdr:row>
      <xdr:rowOff>19050</xdr:rowOff>
    </xdr:from>
    <xdr:to>
      <xdr:col>16</xdr:col>
      <xdr:colOff>571500</xdr:colOff>
      <xdr:row>128</xdr:row>
      <xdr:rowOff>142875</xdr:rowOff>
    </xdr:to>
    <xdr:sp macro="" textlink="">
      <xdr:nvSpPr>
        <xdr:cNvPr id="35" name="正方形/長方形 34"/>
        <xdr:cNvSpPr/>
      </xdr:nvSpPr>
      <xdr:spPr>
        <a:xfrm>
          <a:off x="10487026" y="21964650"/>
          <a:ext cx="1057274" cy="123825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533400</xdr:colOff>
      <xdr:row>129</xdr:row>
      <xdr:rowOff>142875</xdr:rowOff>
    </xdr:from>
    <xdr:to>
      <xdr:col>2</xdr:col>
      <xdr:colOff>238125</xdr:colOff>
      <xdr:row>130</xdr:row>
      <xdr:rowOff>123825</xdr:rowOff>
    </xdr:to>
    <xdr:sp macro="" textlink="">
      <xdr:nvSpPr>
        <xdr:cNvPr id="36" name="正方形/長方形 35"/>
        <xdr:cNvSpPr/>
      </xdr:nvSpPr>
      <xdr:spPr>
        <a:xfrm>
          <a:off x="1219200" y="22259925"/>
          <a:ext cx="390525" cy="1524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161925</xdr:colOff>
      <xdr:row>129</xdr:row>
      <xdr:rowOff>142875</xdr:rowOff>
    </xdr:from>
    <xdr:to>
      <xdr:col>1</xdr:col>
      <xdr:colOff>552450</xdr:colOff>
      <xdr:row>130</xdr:row>
      <xdr:rowOff>123825</xdr:rowOff>
    </xdr:to>
    <xdr:sp macro="" textlink="">
      <xdr:nvSpPr>
        <xdr:cNvPr id="37" name="正方形/長方形 36"/>
        <xdr:cNvSpPr/>
      </xdr:nvSpPr>
      <xdr:spPr>
        <a:xfrm>
          <a:off x="847725" y="22259925"/>
          <a:ext cx="390525" cy="1524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638175</xdr:colOff>
      <xdr:row>128</xdr:row>
      <xdr:rowOff>142875</xdr:rowOff>
    </xdr:from>
    <xdr:to>
      <xdr:col>4</xdr:col>
      <xdr:colOff>342900</xdr:colOff>
      <xdr:row>129</xdr:row>
      <xdr:rowOff>123825</xdr:rowOff>
    </xdr:to>
    <xdr:sp macro="" textlink="">
      <xdr:nvSpPr>
        <xdr:cNvPr id="38" name="正方形/長方形 37"/>
        <xdr:cNvSpPr/>
      </xdr:nvSpPr>
      <xdr:spPr>
        <a:xfrm>
          <a:off x="2695575" y="22088475"/>
          <a:ext cx="390525" cy="1524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676275</xdr:colOff>
      <xdr:row>128</xdr:row>
      <xdr:rowOff>152400</xdr:rowOff>
    </xdr:from>
    <xdr:to>
      <xdr:col>4</xdr:col>
      <xdr:colOff>381000</xdr:colOff>
      <xdr:row>129</xdr:row>
      <xdr:rowOff>133350</xdr:rowOff>
    </xdr:to>
    <xdr:sp macro="" textlink="">
      <xdr:nvSpPr>
        <xdr:cNvPr id="39" name="正方形/長方形 38"/>
        <xdr:cNvSpPr/>
      </xdr:nvSpPr>
      <xdr:spPr>
        <a:xfrm>
          <a:off x="2733675" y="22098000"/>
          <a:ext cx="390525" cy="1524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10</xdr:col>
      <xdr:colOff>57150</xdr:colOff>
      <xdr:row>174</xdr:row>
      <xdr:rowOff>104775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0" y="258889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151</xdr:row>
      <xdr:rowOff>0</xdr:rowOff>
    </xdr:from>
    <xdr:to>
      <xdr:col>21</xdr:col>
      <xdr:colOff>57150</xdr:colOff>
      <xdr:row>174</xdr:row>
      <xdr:rowOff>104775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7543800" y="258889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561975</xdr:colOff>
      <xdr:row>153</xdr:row>
      <xdr:rowOff>152400</xdr:rowOff>
    </xdr:from>
    <xdr:to>
      <xdr:col>4</xdr:col>
      <xdr:colOff>323850</xdr:colOff>
      <xdr:row>154</xdr:row>
      <xdr:rowOff>133350</xdr:rowOff>
    </xdr:to>
    <xdr:sp macro="" textlink="">
      <xdr:nvSpPr>
        <xdr:cNvPr id="44" name="正方形/長方形 43"/>
        <xdr:cNvSpPr/>
      </xdr:nvSpPr>
      <xdr:spPr>
        <a:xfrm>
          <a:off x="2619375" y="26384250"/>
          <a:ext cx="447675" cy="1524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177</xdr:row>
      <xdr:rowOff>0</xdr:rowOff>
    </xdr:from>
    <xdr:to>
      <xdr:col>9</xdr:col>
      <xdr:colOff>171450</xdr:colOff>
      <xdr:row>200</xdr:row>
      <xdr:rowOff>104775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0" y="30346650"/>
          <a:ext cx="63436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171451</xdr:colOff>
      <xdr:row>185</xdr:row>
      <xdr:rowOff>28574</xdr:rowOff>
    </xdr:from>
    <xdr:to>
      <xdr:col>4</xdr:col>
      <xdr:colOff>495301</xdr:colOff>
      <xdr:row>186</xdr:row>
      <xdr:rowOff>38099</xdr:rowOff>
    </xdr:to>
    <xdr:sp macro="" textlink="">
      <xdr:nvSpPr>
        <xdr:cNvPr id="46" name="正方形/長方形 45"/>
        <xdr:cNvSpPr/>
      </xdr:nvSpPr>
      <xdr:spPr>
        <a:xfrm>
          <a:off x="2914651" y="31746824"/>
          <a:ext cx="323850" cy="180975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A14" workbookViewId="0">
      <selection activeCell="J22" sqref="J22"/>
    </sheetView>
  </sheetViews>
  <sheetFormatPr defaultRowHeight="13.5"/>
  <cols>
    <col min="1" max="1" width="7.25" customWidth="1"/>
    <col min="2" max="2" width="4.875" bestFit="1" customWidth="1"/>
    <col min="3" max="3" width="10.125" bestFit="1" customWidth="1"/>
    <col min="4" max="4" width="41" customWidth="1"/>
    <col min="6" max="6" width="9.5" bestFit="1" customWidth="1"/>
  </cols>
  <sheetData>
    <row r="1" spans="1:9">
      <c r="A1" t="s">
        <v>1</v>
      </c>
    </row>
    <row r="2" spans="1:9">
      <c r="A2" t="s">
        <v>2</v>
      </c>
    </row>
    <row r="3" spans="1:9">
      <c r="A3" t="s">
        <v>3</v>
      </c>
    </row>
    <row r="4" spans="1:9">
      <c r="A4" t="s">
        <v>4</v>
      </c>
    </row>
    <row r="6" spans="1:9">
      <c r="A6" t="s">
        <v>7</v>
      </c>
    </row>
    <row r="7" spans="1:9">
      <c r="A7" s="1" t="s">
        <v>5</v>
      </c>
      <c r="B7" s="1" t="s">
        <v>6</v>
      </c>
      <c r="C7" s="1" t="s">
        <v>30</v>
      </c>
      <c r="D7" s="1" t="s">
        <v>8</v>
      </c>
    </row>
    <row r="8" spans="1:9" ht="40.5">
      <c r="A8" s="1">
        <v>0</v>
      </c>
      <c r="B8" s="1">
        <v>1</v>
      </c>
      <c r="C8" s="1" t="s">
        <v>0</v>
      </c>
      <c r="D8" s="2" t="s">
        <v>19</v>
      </c>
      <c r="E8" s="3" t="s">
        <v>40</v>
      </c>
      <c r="F8" t="str">
        <f>HEX2BIN(E8,8)</f>
        <v>10101111</v>
      </c>
      <c r="G8" s="3" t="s">
        <v>31</v>
      </c>
      <c r="H8" t="s">
        <v>49</v>
      </c>
      <c r="I8">
        <v>600</v>
      </c>
    </row>
    <row r="9" spans="1:9" ht="40.5">
      <c r="A9" s="1">
        <f>A8+B8</f>
        <v>1</v>
      </c>
      <c r="B9" s="1">
        <v>1</v>
      </c>
      <c r="C9" s="1" t="s">
        <v>9</v>
      </c>
      <c r="D9" s="2" t="s">
        <v>20</v>
      </c>
      <c r="E9" s="3" t="s">
        <v>46</v>
      </c>
      <c r="F9" t="str">
        <f>HEX2BIN(E9,8)</f>
        <v>00000010</v>
      </c>
      <c r="G9" s="3" t="s">
        <v>32</v>
      </c>
      <c r="H9" t="str">
        <f>DEC2HEX(HEX2DEC(H8)+1,4)</f>
        <v>7C3F</v>
      </c>
      <c r="I9" t="str">
        <f>DEC2HEX(HEX2DEC(I8)+1)</f>
        <v>601</v>
      </c>
    </row>
    <row r="10" spans="1:9" ht="27">
      <c r="A10" s="1">
        <f t="shared" ref="A10:A13" si="0">A9+B9</f>
        <v>2</v>
      </c>
      <c r="B10" s="1">
        <v>1</v>
      </c>
      <c r="C10" s="1" t="s">
        <v>10</v>
      </c>
      <c r="D10" s="2" t="s">
        <v>21</v>
      </c>
      <c r="E10" s="3" t="s">
        <v>47</v>
      </c>
      <c r="G10" s="3" t="s">
        <v>33</v>
      </c>
      <c r="H10" t="str">
        <f t="shared" ref="H10:H19" si="1">DEC2HEX(HEX2DEC(H9)+1,4)</f>
        <v>7C40</v>
      </c>
      <c r="I10" t="str">
        <f t="shared" ref="I10:I23" si="2">DEC2HEX(HEX2DEC(I9)+1)</f>
        <v>602</v>
      </c>
    </row>
    <row r="11" spans="1:9" ht="27">
      <c r="A11" s="1">
        <f t="shared" si="0"/>
        <v>3</v>
      </c>
      <c r="B11" s="1">
        <v>1</v>
      </c>
      <c r="C11" s="1" t="s">
        <v>11</v>
      </c>
      <c r="D11" s="2" t="s">
        <v>22</v>
      </c>
      <c r="E11" s="3" t="s">
        <v>46</v>
      </c>
      <c r="G11" s="3" t="s">
        <v>31</v>
      </c>
      <c r="H11" t="str">
        <f t="shared" si="1"/>
        <v>7C41</v>
      </c>
      <c r="I11" t="str">
        <f t="shared" si="2"/>
        <v>603</v>
      </c>
    </row>
    <row r="12" spans="1:9" ht="27">
      <c r="A12" s="1">
        <f t="shared" si="0"/>
        <v>4</v>
      </c>
      <c r="B12" s="1">
        <v>1</v>
      </c>
      <c r="C12" s="1" t="s">
        <v>12</v>
      </c>
      <c r="D12" s="2" t="s">
        <v>23</v>
      </c>
      <c r="E12" s="3" t="s">
        <v>48</v>
      </c>
      <c r="G12" s="3" t="s">
        <v>32</v>
      </c>
      <c r="H12" t="str">
        <f t="shared" si="1"/>
        <v>7C42</v>
      </c>
      <c r="I12" t="str">
        <f t="shared" si="2"/>
        <v>604</v>
      </c>
    </row>
    <row r="13" spans="1:9" ht="27">
      <c r="A13" s="1">
        <f t="shared" si="0"/>
        <v>5</v>
      </c>
      <c r="B13" s="1">
        <v>1</v>
      </c>
      <c r="C13" s="1" t="s">
        <v>13</v>
      </c>
      <c r="D13" s="2" t="s">
        <v>24</v>
      </c>
      <c r="E13" s="3" t="s">
        <v>41</v>
      </c>
      <c r="G13" s="3" t="s">
        <v>34</v>
      </c>
      <c r="H13" t="str">
        <f t="shared" si="1"/>
        <v>7C43</v>
      </c>
      <c r="I13" t="str">
        <f t="shared" si="2"/>
        <v>605</v>
      </c>
    </row>
    <row r="14" spans="1:9" ht="40.5">
      <c r="A14" s="1">
        <f t="shared" ref="A14:A17" si="3">A13+B13</f>
        <v>6</v>
      </c>
      <c r="B14" s="1">
        <v>1</v>
      </c>
      <c r="C14" s="1" t="s">
        <v>14</v>
      </c>
      <c r="D14" s="2" t="s">
        <v>25</v>
      </c>
      <c r="E14" s="3" t="s">
        <v>42</v>
      </c>
      <c r="G14" s="3" t="s">
        <v>35</v>
      </c>
      <c r="H14" t="str">
        <f t="shared" si="1"/>
        <v>7C44</v>
      </c>
      <c r="I14" t="str">
        <f t="shared" si="2"/>
        <v>606</v>
      </c>
    </row>
    <row r="15" spans="1:9" ht="27">
      <c r="A15" s="1">
        <f t="shared" si="3"/>
        <v>7</v>
      </c>
      <c r="B15" s="1">
        <v>1</v>
      </c>
      <c r="C15" s="1" t="s">
        <v>15</v>
      </c>
      <c r="D15" s="2" t="s">
        <v>26</v>
      </c>
      <c r="E15" s="3" t="s">
        <v>43</v>
      </c>
      <c r="G15" s="3" t="s">
        <v>36</v>
      </c>
      <c r="H15" t="str">
        <f t="shared" si="1"/>
        <v>7C45</v>
      </c>
      <c r="I15" t="str">
        <f t="shared" si="2"/>
        <v>607</v>
      </c>
    </row>
    <row r="16" spans="1:9" ht="27">
      <c r="A16" s="1">
        <f t="shared" si="3"/>
        <v>8</v>
      </c>
      <c r="B16" s="1">
        <v>1</v>
      </c>
      <c r="C16" s="1" t="s">
        <v>16</v>
      </c>
      <c r="D16" s="2" t="s">
        <v>27</v>
      </c>
      <c r="E16" s="3" t="s">
        <v>44</v>
      </c>
      <c r="G16" s="3" t="s">
        <v>37</v>
      </c>
      <c r="H16" t="str">
        <f t="shared" si="1"/>
        <v>7C46</v>
      </c>
      <c r="I16" t="str">
        <f t="shared" si="2"/>
        <v>608</v>
      </c>
    </row>
    <row r="17" spans="1:10" ht="27">
      <c r="A17" s="1">
        <f t="shared" si="3"/>
        <v>9</v>
      </c>
      <c r="B17" s="1">
        <v>1</v>
      </c>
      <c r="C17" s="1" t="s">
        <v>17</v>
      </c>
      <c r="D17" s="2" t="s">
        <v>28</v>
      </c>
      <c r="E17" s="3" t="s">
        <v>45</v>
      </c>
      <c r="G17" s="3" t="s">
        <v>38</v>
      </c>
      <c r="H17" t="str">
        <f t="shared" si="1"/>
        <v>7C47</v>
      </c>
      <c r="I17" t="str">
        <f t="shared" si="2"/>
        <v>609</v>
      </c>
    </row>
    <row r="18" spans="1:10" ht="40.5">
      <c r="A18" s="1">
        <f t="shared" ref="A18" si="4">A17+B17</f>
        <v>10</v>
      </c>
      <c r="B18" s="1">
        <v>1</v>
      </c>
      <c r="C18" s="1" t="s">
        <v>18</v>
      </c>
      <c r="D18" s="2" t="s">
        <v>29</v>
      </c>
      <c r="E18" s="3" t="s">
        <v>38</v>
      </c>
      <c r="G18" s="3" t="s">
        <v>39</v>
      </c>
      <c r="H18" t="str">
        <f t="shared" si="1"/>
        <v>7C48</v>
      </c>
      <c r="I18" t="str">
        <f t="shared" si="2"/>
        <v>60A</v>
      </c>
    </row>
    <row r="19" spans="1:10">
      <c r="B19">
        <f>SUM(B8:B18)</f>
        <v>11</v>
      </c>
      <c r="H19" s="4" t="str">
        <f t="shared" si="1"/>
        <v>7C49</v>
      </c>
      <c r="I19" s="4" t="str">
        <f t="shared" si="2"/>
        <v>60B</v>
      </c>
    </row>
    <row r="20" spans="1:10">
      <c r="H20" t="str">
        <f>DEC2HEX(HEX2DEC(H19)+2,4)</f>
        <v>7C4B</v>
      </c>
      <c r="I20" t="str">
        <f>DEC2HEX(HEX2DEC(I19)+2)</f>
        <v>60D</v>
      </c>
    </row>
    <row r="21" spans="1:10">
      <c r="H21" t="str">
        <f>DEC2HEX(HEX2DEC(H20)+2,4)</f>
        <v>7C4D</v>
      </c>
      <c r="I21" t="str">
        <f>DEC2HEX(HEX2DEC(I20)+2)</f>
        <v>60F</v>
      </c>
      <c r="J21" t="s">
        <v>50</v>
      </c>
    </row>
    <row r="22" spans="1:10">
      <c r="H22" t="str">
        <f>DEC2HEX(HEX2DEC(H21)+2,4)</f>
        <v>7C4F</v>
      </c>
      <c r="I22" t="str">
        <f>DEC2HEX(HEX2DEC(I21)+2)</f>
        <v>611</v>
      </c>
    </row>
    <row r="23" spans="1:10">
      <c r="H23" s="4" t="str">
        <f>DEC2HEX(HEX2DEC(H22)+1,4)</f>
        <v>7C50</v>
      </c>
      <c r="I23" s="4" t="str">
        <f t="shared" si="2"/>
        <v>612</v>
      </c>
    </row>
    <row r="24" spans="1:10">
      <c r="H24" t="str">
        <f>DEC2HEX(HEX2DEC(H23)+2,4)</f>
        <v>7C52</v>
      </c>
      <c r="I24" t="str">
        <f>DEC2HEX(HEX2DEC(I23)+2)</f>
        <v>614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25" workbookViewId="0">
      <selection activeCell="L189" sqref="L189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2016-12-06T21:52:49Z</dcterms:created>
  <dcterms:modified xsi:type="dcterms:W3CDTF">2016-12-08T11:59:58Z</dcterms:modified>
</cp:coreProperties>
</file>