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4" i="2"/>
  <c r="I36" s="1"/>
  <c r="H34"/>
  <c r="H36" s="1"/>
  <c r="G34"/>
  <c r="G36" s="1"/>
  <c r="H24"/>
  <c r="H26" s="1"/>
  <c r="G24"/>
  <c r="G26" s="1"/>
  <c r="I24"/>
  <c r="I26" s="1"/>
  <c r="E9"/>
  <c r="D9"/>
  <c r="C9"/>
  <c r="C10" s="1"/>
  <c r="F9"/>
  <c r="F8"/>
  <c r="E8"/>
  <c r="D8"/>
  <c r="D10" s="1"/>
  <c r="G8"/>
  <c r="E7"/>
  <c r="E10" s="1"/>
  <c r="G7"/>
  <c r="F7"/>
  <c r="H7"/>
  <c r="H6"/>
  <c r="H10" s="1"/>
  <c r="G6"/>
  <c r="G10" s="1"/>
  <c r="F6"/>
  <c r="F10" s="1"/>
  <c r="I6"/>
  <c r="I10" s="1"/>
  <c r="E33" i="1"/>
  <c r="D33"/>
  <c r="C33"/>
  <c r="B33"/>
  <c r="F33"/>
  <c r="C46"/>
  <c r="C45"/>
  <c r="D44" s="1"/>
  <c r="F9"/>
  <c r="D9"/>
  <c r="F32"/>
  <c r="F34" s="1"/>
  <c r="E32"/>
  <c r="D35" s="1"/>
  <c r="D32"/>
  <c r="D34" s="1"/>
  <c r="C32"/>
  <c r="G32"/>
  <c r="G34" s="1"/>
  <c r="G35" s="1"/>
  <c r="F21"/>
  <c r="D21"/>
  <c r="G20"/>
  <c r="F20"/>
  <c r="E21" s="1"/>
  <c r="E20"/>
  <c r="D20"/>
  <c r="C21" s="1"/>
  <c r="C20"/>
  <c r="B21" s="1"/>
  <c r="C7"/>
  <c r="C9" s="1"/>
  <c r="D7"/>
  <c r="C8" s="1"/>
  <c r="E7"/>
  <c r="E9" s="1"/>
  <c r="F7"/>
  <c r="E8" s="1"/>
  <c r="G7"/>
  <c r="G9" s="1"/>
  <c r="G10" s="1"/>
  <c r="I37" i="2" l="1"/>
  <c r="I27"/>
  <c r="H11"/>
  <c r="H12" s="1"/>
  <c r="I12"/>
  <c r="I13" s="1"/>
  <c r="B23" i="1"/>
  <c r="C22"/>
  <c r="F35"/>
  <c r="C23"/>
  <c r="D22"/>
  <c r="F22"/>
  <c r="F23" s="1"/>
  <c r="D46"/>
  <c r="D45"/>
  <c r="E44" s="1"/>
  <c r="D23"/>
  <c r="B8"/>
  <c r="B10" s="1"/>
  <c r="D8"/>
  <c r="F8"/>
  <c r="F10" s="1"/>
  <c r="E34"/>
  <c r="E35" s="1"/>
  <c r="C34"/>
  <c r="C35" s="1"/>
  <c r="E22"/>
  <c r="E23" s="1"/>
  <c r="G22"/>
  <c r="G23" s="1"/>
  <c r="D10"/>
  <c r="C10"/>
  <c r="E10"/>
  <c r="G11" i="2" l="1"/>
  <c r="G12" s="1"/>
  <c r="H13"/>
  <c r="E46" i="1"/>
  <c r="E45"/>
  <c r="F44" s="1"/>
  <c r="G13" i="2" l="1"/>
  <c r="F11"/>
  <c r="F12" s="1"/>
  <c r="F46" i="1"/>
  <c r="F45"/>
  <c r="G44" s="1"/>
  <c r="F13" i="2" l="1"/>
  <c r="E11"/>
  <c r="E12" s="1"/>
  <c r="G45" i="1"/>
  <c r="G46"/>
  <c r="E13" i="2" l="1"/>
  <c r="D11"/>
  <c r="D12" s="1"/>
  <c r="D13" l="1"/>
  <c r="C11"/>
  <c r="C12" s="1"/>
  <c r="C13" l="1"/>
  <c r="B11"/>
  <c r="B12" s="1"/>
  <c r="B13" s="1"/>
</calcChain>
</file>

<file path=xl/sharedStrings.xml><?xml version="1.0" encoding="utf-8"?>
<sst xmlns="http://schemas.openxmlformats.org/spreadsheetml/2006/main" count="90" uniqueCount="71">
  <si>
    <t>a</t>
    <phoneticPr fontId="1"/>
  </si>
  <si>
    <t>b</t>
    <phoneticPr fontId="1"/>
  </si>
  <si>
    <t>进位</t>
    <phoneticPr fontId="1"/>
  </si>
  <si>
    <t>c</t>
    <phoneticPr fontId="1"/>
  </si>
  <si>
    <t>+)</t>
    <phoneticPr fontId="1"/>
  </si>
  <si>
    <t>=</t>
    <phoneticPr fontId="1"/>
  </si>
  <si>
    <t>-)</t>
    <phoneticPr fontId="1"/>
  </si>
  <si>
    <t>借位</t>
    <phoneticPr fontId="1"/>
  </si>
  <si>
    <t>加法</t>
    <phoneticPr fontId="1"/>
  </si>
  <si>
    <t>减法</t>
    <phoneticPr fontId="1"/>
  </si>
  <si>
    <t>乘法</t>
    <phoneticPr fontId="1"/>
  </si>
  <si>
    <t>*)</t>
    <phoneticPr fontId="1"/>
  </si>
  <si>
    <t>除法</t>
    <phoneticPr fontId="1"/>
  </si>
  <si>
    <t>/)</t>
    <phoneticPr fontId="1"/>
  </si>
  <si>
    <t>G2+G4</t>
    <phoneticPr fontId="1"/>
  </si>
  <si>
    <t>IF(LEN(TEXT(G7,"00000000"))&gt;8,LEFT(TEXT(G7,"00000000"),LEN(TEXT(G7,"00000000"))-8),0)</t>
    <phoneticPr fontId="1"/>
  </si>
  <si>
    <t>VALUE(RIGHT(TEXT(G7,"00000000"),8))</t>
    <phoneticPr fontId="1"/>
  </si>
  <si>
    <t>G8+G9</t>
    <phoneticPr fontId="1"/>
  </si>
  <si>
    <t>G15-G17</t>
    <phoneticPr fontId="1"/>
  </si>
  <si>
    <t>IF(G20&lt;0,-1,0)</t>
    <phoneticPr fontId="1"/>
  </si>
  <si>
    <t>IF(F21&lt;0,100000000,0)</t>
    <phoneticPr fontId="1"/>
  </si>
  <si>
    <t>G21+G22+G20</t>
    <phoneticPr fontId="1"/>
  </si>
  <si>
    <t>G27*$G$29</t>
    <phoneticPr fontId="1"/>
  </si>
  <si>
    <t>VALUE(IF(LEN(TEXT(G32,"00000000"))&gt;8,LEFT(TEXT(G32,"00000000"),LEN(TEXT(G32,"00000000"))-8),0))</t>
    <phoneticPr fontId="1"/>
  </si>
  <si>
    <t>VALUE(RIGHT(TEXT(G32,"00000000"),8))</t>
    <phoneticPr fontId="1"/>
  </si>
  <si>
    <t>G33+G34</t>
    <phoneticPr fontId="1"/>
  </si>
  <si>
    <t>MOD(G39+G44,$G$41)</t>
    <phoneticPr fontId="1"/>
  </si>
  <si>
    <t>F45*100000000</t>
    <phoneticPr fontId="1"/>
  </si>
  <si>
    <t>INT((G39+G44)/$G$41)</t>
    <phoneticPr fontId="1"/>
  </si>
  <si>
    <t>+)</t>
    <phoneticPr fontId="1"/>
  </si>
  <si>
    <t>进位</t>
    <phoneticPr fontId="1"/>
  </si>
  <si>
    <t>=</t>
    <phoneticPr fontId="1"/>
  </si>
  <si>
    <t>*)</t>
    <phoneticPr fontId="1"/>
  </si>
  <si>
    <t xml:space="preserve"> Karatsuba 乘法</t>
    <phoneticPr fontId="1"/>
  </si>
  <si>
    <t>z0</t>
    <phoneticPr fontId="1"/>
  </si>
  <si>
    <t>z2</t>
    <phoneticPr fontId="1"/>
  </si>
  <si>
    <t>z1</t>
    <phoneticPr fontId="1"/>
  </si>
  <si>
    <t>Toom-Cook乘法</t>
    <phoneticPr fontId="1"/>
  </si>
  <si>
    <r>
      <t>Lagrange插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公式</t>
    </r>
    <phoneticPr fontId="1"/>
  </si>
  <si>
    <t>FFT乘法</t>
    <phoneticPr fontId="1"/>
  </si>
  <si>
    <t>A(x)=a*x^m+b</t>
  </si>
  <si>
    <t>B(x)=c*x^m+d</t>
  </si>
  <si>
    <t>A(x)*B(x)=(ac)*x^2m+(ad+bc)*x^m+bd</t>
  </si>
  <si>
    <t>ad+bc=(a+b)(c+d)-ac-bd</t>
  </si>
  <si>
    <t>Toom-cook是Karatsuba算法的一般化，把A(x)与B(x)分成k部分，从而更多地减少乘法次数。</t>
  </si>
  <si>
    <r>
      <t>Karatsuba算法即Toom-2算法，通常使用的是Toom-3。它把A(x)与B(x)分成3部分，</t>
    </r>
    <r>
      <rPr>
        <sz val="11"/>
        <color theme="1"/>
        <rFont val="FangSong"/>
        <family val="3"/>
        <charset val="134"/>
      </rPr>
      <t>这样结</t>
    </r>
    <r>
      <rPr>
        <sz val="11"/>
        <color theme="1"/>
        <rFont val="ＭＳ Ｐゴシック"/>
        <family val="2"/>
        <charset val="128"/>
      </rPr>
      <t>果多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式的次数最大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4。取5个特殊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vk，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算A(vk)与B(vk)，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C(vk)=A(vk)*B(vk)，有了vk与C(vk)，可采用矩</t>
    </r>
    <r>
      <rPr>
        <sz val="11"/>
        <color theme="1"/>
        <rFont val="FangSong"/>
        <family val="3"/>
        <charset val="134"/>
      </rPr>
      <t>阵</t>
    </r>
    <r>
      <rPr>
        <sz val="11"/>
        <color theme="1"/>
        <rFont val="ＭＳ Ｐゴシック"/>
        <family val="2"/>
        <charset val="128"/>
      </rPr>
      <t>求逆的方法求出C(x)的系数。</t>
    </r>
  </si>
  <si>
    <r>
      <t>对</t>
    </r>
    <r>
      <rPr>
        <sz val="11"/>
        <color theme="1"/>
        <rFont val="ＭＳ Ｐゴシック"/>
        <family val="2"/>
        <charset val="128"/>
      </rPr>
      <t>于确定的k，vk的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是常数，</t>
    </r>
    <r>
      <rPr>
        <sz val="11"/>
        <color theme="1"/>
        <rFont val="FangSong"/>
        <family val="3"/>
        <charset val="134"/>
      </rPr>
      <t>这样</t>
    </r>
    <r>
      <rPr>
        <sz val="11"/>
        <color theme="1"/>
        <rFont val="ＭＳ Ｐゴシック"/>
        <family val="2"/>
        <charset val="128"/>
      </rPr>
      <t>矩</t>
    </r>
    <r>
      <rPr>
        <sz val="11"/>
        <color theme="1"/>
        <rFont val="FangSong"/>
        <family val="3"/>
        <charset val="134"/>
      </rPr>
      <t>阵</t>
    </r>
    <r>
      <rPr>
        <sz val="11"/>
        <color theme="1"/>
        <rFont val="ＭＳ Ｐゴシック"/>
        <family val="2"/>
        <charset val="128"/>
      </rPr>
      <t>的逆及逆矩</t>
    </r>
    <r>
      <rPr>
        <sz val="11"/>
        <color theme="1"/>
        <rFont val="FangSong"/>
        <family val="3"/>
        <charset val="134"/>
      </rPr>
      <t>阵</t>
    </r>
    <r>
      <rPr>
        <sz val="11"/>
        <color theme="1"/>
        <rFont val="ＭＳ Ｐゴシック"/>
        <family val="2"/>
        <charset val="128"/>
      </rPr>
      <t>与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果向量相乘的运算都可提前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算好。</t>
    </r>
  </si>
  <si>
    <t>Toom-3使用的vk是0,1,-1,-2和∞。</t>
  </si>
  <si>
    <t>Schönhage–Strassen算法</t>
  </si>
  <si>
    <r>
      <t>该</t>
    </r>
    <r>
      <rPr>
        <sz val="11"/>
        <color theme="1"/>
        <rFont val="ＭＳ Ｐゴシック"/>
        <family val="2"/>
        <charset val="128"/>
      </rPr>
      <t>算法的思想与Toom-cook算法有一点相似，它不划分A(x)与B(x)，如果可以直接找出2n-1个点pk以及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算出A(pk)和B(pk)，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同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得到了pk与C(pk)，再</t>
    </r>
    <r>
      <rPr>
        <sz val="11"/>
        <color theme="1"/>
        <rFont val="FangSong"/>
        <family val="3"/>
        <charset val="134"/>
      </rPr>
      <t>还</t>
    </r>
    <r>
      <rPr>
        <sz val="11"/>
        <color theme="1"/>
        <rFont val="ＭＳ Ｐゴシック"/>
        <family val="2"/>
        <charset val="128"/>
      </rPr>
      <t>原出系数即可。</t>
    </r>
  </si>
  <si>
    <r>
      <t>在1960年秋天莫斯科大学的一个</t>
    </r>
    <r>
      <rPr>
        <sz val="11"/>
        <color theme="1"/>
        <rFont val="FangSong"/>
        <family val="3"/>
        <charset val="134"/>
      </rPr>
      <t>讨论</t>
    </r>
    <r>
      <rPr>
        <sz val="11"/>
        <color theme="1"/>
        <rFont val="ＭＳ Ｐゴシック"/>
        <family val="2"/>
        <charset val="128"/>
      </rPr>
      <t>班上，Kolmogorov又提到了他自己提出的困</t>
    </r>
    <r>
      <rPr>
        <sz val="11"/>
        <color theme="1"/>
        <rFont val="MingLiU"/>
        <family val="3"/>
        <charset val="136"/>
      </rPr>
      <t>扰</t>
    </r>
  </si>
  <si>
    <r>
      <t>他4、5年的一个猜想——“两个n位数相乘需要至少n^2次位操作”。Karatsuba</t>
    </r>
    <r>
      <rPr>
        <sz val="11"/>
        <color theme="1"/>
        <rFont val="FangSong"/>
        <family val="3"/>
        <charset val="134"/>
      </rPr>
      <t>认</t>
    </r>
  </si>
  <si>
    <r>
      <t>真琢磨了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个猜想，在一周之内否定了它：他</t>
    </r>
    <r>
      <rPr>
        <sz val="11"/>
        <color theme="1"/>
        <rFont val="FangSong"/>
        <family val="3"/>
        <charset val="134"/>
      </rPr>
      <t>发现</t>
    </r>
    <r>
      <rPr>
        <sz val="11"/>
        <color theme="1"/>
        <rFont val="ＭＳ Ｐゴシック"/>
        <family val="2"/>
        <charset val="128"/>
      </rPr>
      <t>了复</t>
    </r>
    <r>
      <rPr>
        <sz val="11"/>
        <color theme="1"/>
        <rFont val="FangSong"/>
        <family val="3"/>
        <charset val="134"/>
      </rPr>
      <t>杂</t>
    </r>
    <r>
      <rPr>
        <sz val="11"/>
        <color theme="1"/>
        <rFont val="ＭＳ Ｐゴシック"/>
        <family val="2"/>
        <charset val="128"/>
      </rPr>
      <t>性</t>
    </r>
    <r>
      <rPr>
        <sz val="11"/>
        <color theme="1"/>
        <rFont val="FangSong"/>
        <family val="3"/>
        <charset val="134"/>
      </rPr>
      <t>阶为</t>
    </r>
    <r>
      <rPr>
        <sz val="11"/>
        <color theme="1"/>
        <rFont val="ＭＳ Ｐゴシック"/>
        <family val="2"/>
        <charset val="128"/>
      </rPr>
      <t>n^1.58</t>
    </r>
  </si>
  <si>
    <r>
      <t>的“Karatsuba乘法算法”，就是那个分治思想的</t>
    </r>
    <r>
      <rPr>
        <sz val="11"/>
        <color theme="1"/>
        <rFont val="FangSong"/>
        <family val="3"/>
        <charset val="134"/>
      </rPr>
      <t>经</t>
    </r>
    <r>
      <rPr>
        <sz val="11"/>
        <color theme="1"/>
        <rFont val="ＭＳ Ｐゴシック"/>
        <family val="2"/>
        <charset val="128"/>
      </rPr>
      <t>典例子。他告</t>
    </r>
    <r>
      <rPr>
        <sz val="11"/>
        <color theme="1"/>
        <rFont val="FangSong"/>
        <family val="3"/>
        <charset val="134"/>
      </rPr>
      <t>诉</t>
    </r>
    <r>
      <rPr>
        <sz val="11"/>
        <color theme="1"/>
        <rFont val="ＭＳ Ｐゴシック"/>
        <family val="2"/>
        <charset val="128"/>
      </rPr>
      <t>Kolmogorov之</t>
    </r>
  </si>
  <si>
    <r>
      <t>后，Kolmogorov在</t>
    </r>
    <r>
      <rPr>
        <sz val="11"/>
        <color theme="1"/>
        <rFont val="FangSong"/>
        <family val="3"/>
        <charset val="134"/>
      </rPr>
      <t>讨论</t>
    </r>
    <r>
      <rPr>
        <sz val="11"/>
        <color theme="1"/>
        <rFont val="ＭＳ Ｐゴシック"/>
        <family val="2"/>
        <charset val="128"/>
      </rPr>
      <t>班上</t>
    </r>
    <r>
      <rPr>
        <sz val="11"/>
        <color theme="1"/>
        <rFont val="FangSong"/>
        <family val="3"/>
        <charset val="134"/>
      </rPr>
      <t>讲</t>
    </r>
    <r>
      <rPr>
        <sz val="11"/>
        <color theme="1"/>
        <rFont val="ＭＳ Ｐゴシック"/>
        <family val="2"/>
        <charset val="128"/>
      </rPr>
      <t>了Karatsuba的算法，然后</t>
    </r>
    <r>
      <rPr>
        <sz val="11"/>
        <color theme="1"/>
        <rFont val="FangSong"/>
        <family val="3"/>
        <charset val="134"/>
      </rPr>
      <t>讨论</t>
    </r>
    <r>
      <rPr>
        <sz val="11"/>
        <color theme="1"/>
        <rFont val="ＭＳ Ｐゴシック"/>
        <family val="2"/>
        <charset val="128"/>
      </rPr>
      <t>班就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束了。</t>
    </r>
  </si>
  <si>
    <r>
      <t>然后就到了1962年的某一天，Karatsuba收到了一篇很短——1.3面B5</t>
    </r>
    <r>
      <rPr>
        <sz val="11"/>
        <color theme="1"/>
        <rFont val="FangSong"/>
        <family val="3"/>
        <charset val="134"/>
      </rPr>
      <t>纸</t>
    </r>
    <r>
      <rPr>
        <sz val="11"/>
        <color theme="1"/>
        <rFont val="ＭＳ Ｐゴシック"/>
        <family val="2"/>
        <charset val="128"/>
      </rPr>
      <t>——文章的</t>
    </r>
  </si>
  <si>
    <t>reprint：</t>
  </si>
  <si>
    <t xml:space="preserve">A. Karatsuba and Y. Ofman, “Multiplication of Many-Digital Numbers by </t>
  </si>
  <si>
    <t>Automatic Computers,” Doklady Akad. Nauk SSSR, vol. 145, No.2, pp. 293-</t>
  </si>
  <si>
    <t>294, July1962.</t>
  </si>
  <si>
    <r>
      <t>‘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是</t>
    </r>
    <r>
      <rPr>
        <sz val="11"/>
        <color theme="1"/>
        <rFont val="FangSong"/>
        <family val="3"/>
        <charset val="134"/>
      </rPr>
      <t>谁</t>
    </r>
    <r>
      <rPr>
        <sz val="11"/>
        <color theme="1"/>
        <rFont val="ＭＳ Ｐゴシック"/>
        <family val="2"/>
        <charset val="128"/>
      </rPr>
      <t>干的？我没写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文章啊’，Karatsuba</t>
    </r>
    <r>
      <rPr>
        <sz val="11"/>
        <color theme="1"/>
        <rFont val="MingLiU"/>
        <family val="3"/>
        <charset val="136"/>
      </rPr>
      <t>愣</t>
    </r>
    <r>
      <rPr>
        <sz val="11"/>
        <color theme="1"/>
        <rFont val="ＭＳ Ｐゴシック"/>
        <family val="2"/>
        <charset val="128"/>
      </rPr>
      <t>了一会，等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完文章他明白了，</t>
    </r>
  </si>
  <si>
    <r>
      <t>原来是Kolmogorov（没准</t>
    </r>
    <r>
      <rPr>
        <sz val="11"/>
        <color theme="1"/>
        <rFont val="FangSong"/>
        <family val="3"/>
        <charset val="134"/>
      </rPr>
      <t>还</t>
    </r>
    <r>
      <rPr>
        <sz val="11"/>
        <color theme="1"/>
        <rFont val="ＭＳ Ｐゴシック"/>
        <family val="2"/>
        <charset val="128"/>
      </rPr>
      <t>有Ofman）写了之后投的稿。</t>
    </r>
  </si>
  <si>
    <r>
      <t>自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以后，人</t>
    </r>
    <r>
      <rPr>
        <sz val="11"/>
        <color theme="1"/>
        <rFont val="FangSong"/>
        <family val="3"/>
        <charset val="134"/>
      </rPr>
      <t>们</t>
    </r>
    <r>
      <rPr>
        <sz val="11"/>
        <color theme="1"/>
        <rFont val="ＭＳ Ｐゴシック"/>
        <family val="2"/>
        <charset val="128"/>
      </rPr>
      <t>就开始重新</t>
    </r>
    <r>
      <rPr>
        <sz val="11"/>
        <color theme="1"/>
        <rFont val="FangSong"/>
        <family val="3"/>
        <charset val="134"/>
      </rPr>
      <t>审视</t>
    </r>
    <r>
      <rPr>
        <sz val="11"/>
        <color theme="1"/>
        <rFont val="ＭＳ Ｐゴシック"/>
        <family val="2"/>
        <charset val="128"/>
      </rPr>
      <t>之前的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算方法，然后人</t>
    </r>
    <r>
      <rPr>
        <sz val="11"/>
        <color theme="1"/>
        <rFont val="FangSong"/>
        <family val="3"/>
        <charset val="134"/>
      </rPr>
      <t>类</t>
    </r>
    <r>
      <rPr>
        <sz val="11"/>
        <color theme="1"/>
        <rFont val="ＭＳ Ｐゴシック"/>
        <family val="2"/>
        <charset val="128"/>
      </rPr>
      <t>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算能力就提高了一</t>
    </r>
  </si>
  <si>
    <r>
      <t>大截：Strassen的O(n^2.8)的矩</t>
    </r>
    <r>
      <rPr>
        <sz val="11"/>
        <color theme="1"/>
        <rFont val="FangSong"/>
        <family val="3"/>
        <charset val="134"/>
      </rPr>
      <t>阵</t>
    </r>
    <r>
      <rPr>
        <sz val="11"/>
        <color theme="1"/>
        <rFont val="ＭＳ Ｐゴシック"/>
        <family val="2"/>
        <charset val="128"/>
      </rPr>
      <t>乘法算法，FFT……</t>
    </r>
  </si>
  <si>
    <r>
      <t>为</t>
    </r>
    <r>
      <rPr>
        <sz val="11"/>
        <color theme="1"/>
        <rFont val="ＭＳ Ｐゴシック"/>
        <family val="2"/>
        <charset val="128"/>
      </rPr>
      <t>什么称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个算法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“Karatsuba算法”，而不是两个作者名字的“Karatsuba-</t>
    </r>
  </si>
  <si>
    <r>
      <t>Ofman算法”呢？因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在原文中Kolmogorov是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么展示其中的两个定理的：</t>
    </r>
  </si>
  <si>
    <t>Theorem 1(Ofman). For any s …</t>
  </si>
  <si>
    <t>Theorem 2(Karatsuba). The function …</t>
  </si>
  <si>
    <r>
      <t>现</t>
    </r>
    <r>
      <rPr>
        <sz val="11"/>
        <color theme="1"/>
        <rFont val="ＭＳ Ｐゴシック"/>
        <family val="2"/>
        <charset val="128"/>
      </rPr>
      <t>在，Karatsuba乘法算法已然渗透到了我</t>
    </r>
    <r>
      <rPr>
        <sz val="11"/>
        <color theme="1"/>
        <rFont val="FangSong"/>
        <family val="3"/>
        <charset val="134"/>
      </rPr>
      <t>们</t>
    </r>
    <r>
      <rPr>
        <sz val="11"/>
        <color theme="1"/>
        <rFont val="ＭＳ Ｐゴシック"/>
        <family val="2"/>
        <charset val="128"/>
      </rPr>
      <t>的日常生活中：只要网</t>
    </r>
    <r>
      <rPr>
        <sz val="11"/>
        <color theme="1"/>
        <rFont val="FangSong"/>
        <family val="3"/>
        <charset val="134"/>
      </rPr>
      <t>购</t>
    </r>
    <r>
      <rPr>
        <sz val="11"/>
        <color theme="1"/>
        <rFont val="ＭＳ Ｐゴシック"/>
        <family val="2"/>
        <charset val="128"/>
      </rPr>
      <t>，你的信息</t>
    </r>
  </si>
  <si>
    <r>
      <t>就需要被采用Karatsuba算法的加密模</t>
    </r>
    <r>
      <rPr>
        <sz val="11"/>
        <color theme="1"/>
        <rFont val="FangSong"/>
        <family val="3"/>
        <charset val="134"/>
      </rPr>
      <t>块处</t>
    </r>
    <r>
      <rPr>
        <sz val="11"/>
        <color theme="1"/>
        <rFont val="ＭＳ Ｐゴシック"/>
        <family val="2"/>
        <charset val="128"/>
      </rPr>
      <t>理。</t>
    </r>
  </si>
  <si>
    <r>
      <t>而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篇文章大概也是独一无二的。</t>
    </r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</si>
</sst>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6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6"/>
      <color theme="1"/>
      <name val="ＭＳ Ｐゴシック"/>
      <family val="2"/>
      <charset val="128"/>
    </font>
    <font>
      <b/>
      <sz val="16"/>
      <color theme="1"/>
      <name val="ＭＳ Ｐゴシック"/>
      <family val="3"/>
      <charset val="128"/>
    </font>
    <font>
      <sz val="11"/>
      <color theme="1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3" fillId="2" borderId="0" xfId="0" applyFont="1" applyFill="1" applyBorder="1">
      <alignment vertical="center"/>
    </xf>
    <xf numFmtId="0" fontId="0" fillId="2" borderId="0" xfId="0" quotePrefix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2" borderId="2" xfId="0" applyFill="1" applyBorder="1">
      <alignment vertical="center"/>
    </xf>
    <xf numFmtId="0" fontId="4" fillId="0" borderId="0" xfId="0" applyFont="1">
      <alignment vertical="center"/>
    </xf>
    <xf numFmtId="0" fontId="0" fillId="3" borderId="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289833</xdr:colOff>
      <xdr:row>0</xdr:row>
      <xdr:rowOff>0</xdr:rowOff>
    </xdr:from>
    <xdr:to>
      <xdr:col>24</xdr:col>
      <xdr:colOff>579665</xdr:colOff>
      <xdr:row>11</xdr:row>
      <xdr:rowOff>119743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77619" y="0"/>
          <a:ext cx="11175546" cy="2024743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68035</xdr:colOff>
      <xdr:row>0</xdr:row>
      <xdr:rowOff>0</xdr:rowOff>
    </xdr:from>
    <xdr:to>
      <xdr:col>30</xdr:col>
      <xdr:colOff>398689</xdr:colOff>
      <xdr:row>11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37964" y="0"/>
          <a:ext cx="11216368" cy="20193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133350</xdr:rowOff>
    </xdr:from>
    <xdr:to>
      <xdr:col>25</xdr:col>
      <xdr:colOff>352425</xdr:colOff>
      <xdr:row>12</xdr:row>
      <xdr:rowOff>76200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38900" y="133350"/>
          <a:ext cx="11268075" cy="19907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257175</xdr:colOff>
      <xdr:row>0</xdr:row>
      <xdr:rowOff>161925</xdr:rowOff>
    </xdr:from>
    <xdr:to>
      <xdr:col>24</xdr:col>
      <xdr:colOff>552450</xdr:colOff>
      <xdr:row>12</xdr:row>
      <xdr:rowOff>104775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61925"/>
          <a:ext cx="11268075" cy="19907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66675</xdr:colOff>
      <xdr:row>0</xdr:row>
      <xdr:rowOff>123825</xdr:rowOff>
    </xdr:from>
    <xdr:to>
      <xdr:col>25</xdr:col>
      <xdr:colOff>361950</xdr:colOff>
      <xdr:row>12</xdr:row>
      <xdr:rowOff>66675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123825"/>
          <a:ext cx="11268075" cy="19907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381000</xdr:colOff>
      <xdr:row>0</xdr:row>
      <xdr:rowOff>19050</xdr:rowOff>
    </xdr:from>
    <xdr:to>
      <xdr:col>24</xdr:col>
      <xdr:colOff>676275</xdr:colOff>
      <xdr:row>11</xdr:row>
      <xdr:rowOff>133350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6950" y="19050"/>
          <a:ext cx="11268075" cy="19907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171450</xdr:colOff>
      <xdr:row>12</xdr:row>
      <xdr:rowOff>57150</xdr:rowOff>
    </xdr:from>
    <xdr:to>
      <xdr:col>18</xdr:col>
      <xdr:colOff>161925</xdr:colOff>
      <xdr:row>24</xdr:row>
      <xdr:rowOff>47625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67400" y="2105025"/>
          <a:ext cx="6848475" cy="21336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190500</xdr:colOff>
      <xdr:row>23</xdr:row>
      <xdr:rowOff>57150</xdr:rowOff>
    </xdr:from>
    <xdr:to>
      <xdr:col>25</xdr:col>
      <xdr:colOff>552450</xdr:colOff>
      <xdr:row>35</xdr:row>
      <xdr:rowOff>38100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86450" y="4076700"/>
          <a:ext cx="12020550" cy="2124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200025</xdr:colOff>
      <xdr:row>37</xdr:row>
      <xdr:rowOff>171450</xdr:rowOff>
    </xdr:from>
    <xdr:to>
      <xdr:col>18</xdr:col>
      <xdr:colOff>123825</xdr:colOff>
      <xdr:row>48</xdr:row>
      <xdr:rowOff>133350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95975" y="6677025"/>
          <a:ext cx="6781800" cy="1933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47"/>
  <sheetViews>
    <sheetView zoomScaleNormal="100" workbookViewId="0">
      <selection activeCell="H44" sqref="H44:H46"/>
    </sheetView>
  </sheetViews>
  <sheetFormatPr defaultRowHeight="13.5" outlineLevelRow="1"/>
  <cols>
    <col min="1" max="1" width="7.25" bestFit="1" customWidth="1"/>
    <col min="2" max="2" width="2.5" bestFit="1" customWidth="1"/>
    <col min="3" max="3" width="9.5" bestFit="1" customWidth="1"/>
    <col min="4" max="7" width="11.625" bestFit="1" customWidth="1"/>
  </cols>
  <sheetData>
    <row r="1" spans="1:8" ht="18.75">
      <c r="A1" s="7" t="s">
        <v>8</v>
      </c>
    </row>
    <row r="2" spans="1:8">
      <c r="A2" s="9" t="s">
        <v>0</v>
      </c>
      <c r="B2" s="9"/>
      <c r="C2" s="9">
        <v>56789012</v>
      </c>
      <c r="D2" s="9">
        <v>34567890</v>
      </c>
      <c r="E2" s="9">
        <v>12345678</v>
      </c>
      <c r="F2" s="9">
        <v>90123456</v>
      </c>
      <c r="G2" s="9">
        <v>78901234</v>
      </c>
    </row>
    <row r="3" spans="1:8" ht="9.75" customHeight="1">
      <c r="A3" s="2"/>
      <c r="B3" s="2"/>
      <c r="C3" s="2">
        <v>0</v>
      </c>
      <c r="D3" s="2">
        <v>1</v>
      </c>
      <c r="E3" s="2">
        <v>2</v>
      </c>
      <c r="F3" s="2">
        <v>3</v>
      </c>
      <c r="G3" s="2">
        <v>4</v>
      </c>
    </row>
    <row r="4" spans="1:8">
      <c r="A4" s="9" t="s">
        <v>1</v>
      </c>
      <c r="B4" s="9"/>
      <c r="C4" s="9">
        <v>12345678</v>
      </c>
      <c r="D4" s="9">
        <v>90123456</v>
      </c>
      <c r="E4" s="9">
        <v>78901234</v>
      </c>
      <c r="F4" s="9">
        <v>56789012</v>
      </c>
      <c r="G4" s="9">
        <v>34567890</v>
      </c>
    </row>
    <row r="5" spans="1:8" ht="9.75" customHeight="1">
      <c r="A5" s="2"/>
      <c r="B5" s="2"/>
      <c r="C5" s="2">
        <v>0</v>
      </c>
      <c r="D5" s="2">
        <v>1</v>
      </c>
      <c r="E5" s="2">
        <v>2</v>
      </c>
      <c r="F5" s="2">
        <v>3</v>
      </c>
      <c r="G5" s="2">
        <v>4</v>
      </c>
    </row>
    <row r="6" spans="1:8" ht="14.25" thickBot="1">
      <c r="A6" s="10" t="s">
        <v>4</v>
      </c>
      <c r="B6" s="10"/>
      <c r="C6" s="10"/>
      <c r="D6" s="10"/>
      <c r="E6" s="10"/>
      <c r="F6" s="10"/>
      <c r="G6" s="10"/>
    </row>
    <row r="7" spans="1:8" ht="14.25" outlineLevel="1" thickTop="1">
      <c r="A7" s="6"/>
      <c r="B7" s="6"/>
      <c r="C7" s="6">
        <f>C2+C4</f>
        <v>69134690</v>
      </c>
      <c r="D7" s="6">
        <f>D2+D4</f>
        <v>124691346</v>
      </c>
      <c r="E7" s="6">
        <f>E2+E4</f>
        <v>91246912</v>
      </c>
      <c r="F7" s="6">
        <f>F2+F4</f>
        <v>146912468</v>
      </c>
      <c r="G7" s="6">
        <f>G2+G4</f>
        <v>113469124</v>
      </c>
      <c r="H7" t="s">
        <v>14</v>
      </c>
    </row>
    <row r="8" spans="1:8">
      <c r="A8" s="4" t="s">
        <v>2</v>
      </c>
      <c r="B8" s="5">
        <f>IF(LEN(TEXT(C7,"00000000"))&gt;8,LEFT(TEXT(C7,"00000000"),LEN(TEXT(C7,"00000000"))-8),0)</f>
        <v>0</v>
      </c>
      <c r="C8" s="5" t="str">
        <f t="shared" ref="C8:F8" si="0">IF(LEN(TEXT(D7,"00000000"))&gt;8,LEFT(TEXT(D7,"00000000"),LEN(TEXT(D7,"00000000"))-8),0)</f>
        <v>1</v>
      </c>
      <c r="D8" s="5">
        <f t="shared" si="0"/>
        <v>0</v>
      </c>
      <c r="E8" s="5" t="str">
        <f t="shared" si="0"/>
        <v>1</v>
      </c>
      <c r="F8" s="5" t="str">
        <f t="shared" si="0"/>
        <v>1</v>
      </c>
      <c r="G8" s="1"/>
      <c r="H8" t="s">
        <v>15</v>
      </c>
    </row>
    <row r="9" spans="1:8">
      <c r="A9" s="1"/>
      <c r="B9" s="1"/>
      <c r="C9" s="5">
        <f t="shared" ref="C9:F9" si="1">VALUE(RIGHT(TEXT(C7,"00000000"),8))</f>
        <v>69134690</v>
      </c>
      <c r="D9" s="5">
        <f t="shared" si="1"/>
        <v>24691346</v>
      </c>
      <c r="E9" s="5">
        <f t="shared" si="1"/>
        <v>91246912</v>
      </c>
      <c r="F9" s="5">
        <f t="shared" si="1"/>
        <v>46912468</v>
      </c>
      <c r="G9" s="5">
        <f>VALUE(RIGHT(TEXT(G7,"00000000"),8))</f>
        <v>13469124</v>
      </c>
      <c r="H9" t="s">
        <v>16</v>
      </c>
    </row>
    <row r="10" spans="1:8">
      <c r="A10" s="9" t="s">
        <v>5</v>
      </c>
      <c r="B10" s="9">
        <f t="shared" ref="B10:G10" si="2">B8+B9</f>
        <v>0</v>
      </c>
      <c r="C10" s="9">
        <f t="shared" si="2"/>
        <v>69134691</v>
      </c>
      <c r="D10" s="9">
        <f t="shared" si="2"/>
        <v>24691346</v>
      </c>
      <c r="E10" s="9">
        <f t="shared" si="2"/>
        <v>91246913</v>
      </c>
      <c r="F10" s="9">
        <f t="shared" si="2"/>
        <v>46912469</v>
      </c>
      <c r="G10" s="9">
        <f t="shared" si="2"/>
        <v>13469124</v>
      </c>
      <c r="H10" t="s">
        <v>17</v>
      </c>
    </row>
    <row r="11" spans="1:8">
      <c r="A11" s="9" t="s">
        <v>3</v>
      </c>
      <c r="B11" s="2"/>
      <c r="C11" s="2">
        <v>0</v>
      </c>
      <c r="D11" s="2">
        <v>1</v>
      </c>
      <c r="E11" s="2">
        <v>2</v>
      </c>
      <c r="F11" s="2">
        <v>3</v>
      </c>
      <c r="G11" s="2">
        <v>4</v>
      </c>
    </row>
    <row r="14" spans="1:8" ht="18.75">
      <c r="A14" s="7" t="s">
        <v>9</v>
      </c>
    </row>
    <row r="15" spans="1:8">
      <c r="A15" s="9" t="s">
        <v>0</v>
      </c>
      <c r="B15" s="9"/>
      <c r="C15" s="9">
        <v>56789012</v>
      </c>
      <c r="D15" s="9">
        <v>34567890</v>
      </c>
      <c r="E15" s="9">
        <v>12345678</v>
      </c>
      <c r="F15" s="9">
        <v>90123456</v>
      </c>
      <c r="G15" s="9">
        <v>78901234</v>
      </c>
    </row>
    <row r="16" spans="1:8">
      <c r="A16" s="2"/>
      <c r="B16" s="2"/>
      <c r="C16" s="2">
        <v>0</v>
      </c>
      <c r="D16" s="2">
        <v>1</v>
      </c>
      <c r="E16" s="2">
        <v>2</v>
      </c>
      <c r="F16" s="2">
        <v>3</v>
      </c>
      <c r="G16" s="2">
        <v>4</v>
      </c>
    </row>
    <row r="17" spans="1:8">
      <c r="A17" s="9" t="s">
        <v>1</v>
      </c>
      <c r="B17" s="9"/>
      <c r="C17" s="9">
        <v>12345678</v>
      </c>
      <c r="D17" s="9">
        <v>90123456</v>
      </c>
      <c r="E17" s="9">
        <v>78901234</v>
      </c>
      <c r="F17" s="9">
        <v>56789012</v>
      </c>
      <c r="G17" s="9">
        <v>34567890</v>
      </c>
    </row>
    <row r="18" spans="1:8">
      <c r="A18" s="2"/>
      <c r="B18" s="2"/>
      <c r="C18" s="2">
        <v>0</v>
      </c>
      <c r="D18" s="2">
        <v>1</v>
      </c>
      <c r="E18" s="2">
        <v>2</v>
      </c>
      <c r="F18" s="2">
        <v>3</v>
      </c>
      <c r="G18" s="2">
        <v>4</v>
      </c>
    </row>
    <row r="19" spans="1:8" ht="14.25" thickBot="1">
      <c r="A19" s="11" t="s">
        <v>6</v>
      </c>
      <c r="B19" s="10"/>
      <c r="C19" s="10"/>
      <c r="D19" s="10"/>
      <c r="E19" s="10"/>
      <c r="F19" s="10"/>
      <c r="G19" s="10"/>
    </row>
    <row r="20" spans="1:8" ht="14.25" thickTop="1">
      <c r="A20" s="6"/>
      <c r="B20" s="6"/>
      <c r="C20" s="8">
        <f>C15-C17</f>
        <v>44443334</v>
      </c>
      <c r="D20" s="8">
        <f t="shared" ref="D20:G20" si="3">D15-D17</f>
        <v>-55555566</v>
      </c>
      <c r="E20" s="8">
        <f t="shared" si="3"/>
        <v>-66555556</v>
      </c>
      <c r="F20" s="8">
        <f t="shared" si="3"/>
        <v>33334444</v>
      </c>
      <c r="G20" s="8">
        <f t="shared" si="3"/>
        <v>44333344</v>
      </c>
      <c r="H20" t="s">
        <v>18</v>
      </c>
    </row>
    <row r="21" spans="1:8">
      <c r="A21" s="4" t="s">
        <v>7</v>
      </c>
      <c r="B21" s="5">
        <f>IF(C20&lt;0,-1,0)</f>
        <v>0</v>
      </c>
      <c r="C21" s="5">
        <f>IF(D20&lt;0,-1,0)</f>
        <v>-1</v>
      </c>
      <c r="D21" s="5">
        <f t="shared" ref="D21:F21" si="4">IF(E20&lt;0,-1,0)</f>
        <v>-1</v>
      </c>
      <c r="E21" s="5">
        <f t="shared" si="4"/>
        <v>0</v>
      </c>
      <c r="F21" s="5">
        <f t="shared" si="4"/>
        <v>0</v>
      </c>
      <c r="G21" s="1"/>
      <c r="H21" t="s">
        <v>19</v>
      </c>
    </row>
    <row r="22" spans="1:8">
      <c r="A22" s="1"/>
      <c r="B22" s="1"/>
      <c r="C22" s="5">
        <f>IF(B21&lt;0,100000000,0)</f>
        <v>0</v>
      </c>
      <c r="D22" s="5">
        <f t="shared" ref="D22:G22" si="5">IF(C21&lt;0,100000000,0)</f>
        <v>100000000</v>
      </c>
      <c r="E22" s="5">
        <f t="shared" si="5"/>
        <v>100000000</v>
      </c>
      <c r="F22" s="5">
        <f t="shared" si="5"/>
        <v>0</v>
      </c>
      <c r="G22" s="5">
        <f t="shared" si="5"/>
        <v>0</v>
      </c>
      <c r="H22" t="s">
        <v>20</v>
      </c>
    </row>
    <row r="23" spans="1:8">
      <c r="A23" s="9" t="s">
        <v>5</v>
      </c>
      <c r="B23" s="9">
        <f t="shared" ref="B23:F23" si="6">B21+B22+B20</f>
        <v>0</v>
      </c>
      <c r="C23" s="9">
        <f t="shared" si="6"/>
        <v>44443333</v>
      </c>
      <c r="D23" s="9">
        <f t="shared" si="6"/>
        <v>44444433</v>
      </c>
      <c r="E23" s="9">
        <f t="shared" si="6"/>
        <v>33444444</v>
      </c>
      <c r="F23" s="9">
        <f t="shared" si="6"/>
        <v>33334444</v>
      </c>
      <c r="G23" s="9">
        <f>G21+G22+G20</f>
        <v>44333344</v>
      </c>
      <c r="H23" t="s">
        <v>21</v>
      </c>
    </row>
    <row r="24" spans="1:8">
      <c r="A24" s="9" t="s">
        <v>3</v>
      </c>
      <c r="B24" s="2"/>
      <c r="C24" s="2">
        <v>0</v>
      </c>
      <c r="D24" s="2">
        <v>1</v>
      </c>
      <c r="E24" s="2">
        <v>2</v>
      </c>
      <c r="F24" s="2">
        <v>3</v>
      </c>
      <c r="G24" s="2">
        <v>4</v>
      </c>
    </row>
    <row r="26" spans="1:8" ht="18.75">
      <c r="A26" s="7" t="s">
        <v>10</v>
      </c>
    </row>
    <row r="27" spans="1:8">
      <c r="A27" s="9" t="s">
        <v>0</v>
      </c>
      <c r="B27" s="9"/>
      <c r="C27" s="9">
        <v>12</v>
      </c>
      <c r="D27" s="9">
        <v>34567890</v>
      </c>
      <c r="E27" s="9">
        <v>12345678</v>
      </c>
      <c r="F27" s="9">
        <v>90123456</v>
      </c>
      <c r="G27" s="9">
        <v>78901234</v>
      </c>
    </row>
    <row r="28" spans="1:8">
      <c r="A28" s="2"/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</row>
    <row r="29" spans="1:8">
      <c r="A29" s="9" t="s">
        <v>1</v>
      </c>
      <c r="B29" s="9"/>
      <c r="C29" s="9"/>
      <c r="D29" s="9"/>
      <c r="E29" s="9"/>
      <c r="F29" s="9"/>
      <c r="G29" s="9">
        <v>99</v>
      </c>
    </row>
    <row r="30" spans="1:8">
      <c r="A30" s="2"/>
      <c r="B30" s="2"/>
      <c r="C30" s="2"/>
      <c r="D30" s="2"/>
      <c r="E30" s="2"/>
      <c r="F30" s="2"/>
      <c r="G30" s="2">
        <v>0</v>
      </c>
    </row>
    <row r="31" spans="1:8" ht="14.25" thickBot="1">
      <c r="A31" s="11" t="s">
        <v>11</v>
      </c>
      <c r="B31" s="10"/>
      <c r="C31" s="10"/>
      <c r="D31" s="10"/>
      <c r="E31" s="10"/>
      <c r="F31" s="10"/>
      <c r="G31" s="10"/>
    </row>
    <row r="32" spans="1:8" ht="14.25" outlineLevel="1" thickTop="1">
      <c r="A32" s="13"/>
      <c r="B32" s="13"/>
      <c r="C32" s="13">
        <f t="shared" ref="C32:F32" si="7">C27*$G$29</f>
        <v>1188</v>
      </c>
      <c r="D32" s="13">
        <f t="shared" si="7"/>
        <v>3422221110</v>
      </c>
      <c r="E32" s="13">
        <f t="shared" si="7"/>
        <v>1222222122</v>
      </c>
      <c r="F32" s="13">
        <f t="shared" si="7"/>
        <v>8922222144</v>
      </c>
      <c r="G32" s="13">
        <f>G27*$G$29</f>
        <v>7811222166</v>
      </c>
      <c r="H32" t="s">
        <v>22</v>
      </c>
    </row>
    <row r="33" spans="1:8">
      <c r="A33" s="13"/>
      <c r="B33" s="5">
        <f t="shared" ref="B33:E33" si="8">VALUE(IF(LEN(TEXT(C32,"00000000"))&gt;8,LEFT(TEXT(C32,"00000000"),LEN(TEXT(C32,"00000000"))-8),0))</f>
        <v>0</v>
      </c>
      <c r="C33" s="5">
        <f t="shared" si="8"/>
        <v>34</v>
      </c>
      <c r="D33" s="5">
        <f t="shared" si="8"/>
        <v>12</v>
      </c>
      <c r="E33" s="5">
        <f t="shared" si="8"/>
        <v>89</v>
      </c>
      <c r="F33" s="5">
        <f>VALUE(IF(LEN(TEXT(G32,"00000000"))&gt;8,LEFT(TEXT(G32,"00000000"),LEN(TEXT(G32,"00000000"))-8),0))</f>
        <v>78</v>
      </c>
      <c r="G33" s="13"/>
      <c r="H33" t="s">
        <v>23</v>
      </c>
    </row>
    <row r="34" spans="1:8">
      <c r="A34" s="13"/>
      <c r="B34" s="13"/>
      <c r="C34" s="5">
        <f t="shared" ref="C34:F34" si="9">VALUE(RIGHT(TEXT(C32,"00000000"),8))</f>
        <v>1188</v>
      </c>
      <c r="D34" s="5">
        <f t="shared" si="9"/>
        <v>22221110</v>
      </c>
      <c r="E34" s="5">
        <f t="shared" si="9"/>
        <v>22222122</v>
      </c>
      <c r="F34" s="5">
        <f t="shared" si="9"/>
        <v>22222144</v>
      </c>
      <c r="G34" s="5">
        <f>VALUE(RIGHT(TEXT(G32,"00000000"),8))</f>
        <v>11222166</v>
      </c>
      <c r="H34" t="s">
        <v>24</v>
      </c>
    </row>
    <row r="35" spans="1:8">
      <c r="A35" s="12" t="s">
        <v>5</v>
      </c>
      <c r="B35" s="12"/>
      <c r="C35" s="12">
        <f t="shared" ref="C35:F35" si="10">C33+C34</f>
        <v>1222</v>
      </c>
      <c r="D35" s="12">
        <f t="shared" si="10"/>
        <v>22221122</v>
      </c>
      <c r="E35" s="12">
        <f t="shared" si="10"/>
        <v>22222211</v>
      </c>
      <c r="F35" s="12">
        <f t="shared" si="10"/>
        <v>22222222</v>
      </c>
      <c r="G35" s="12">
        <f>G33+G34</f>
        <v>11222166</v>
      </c>
      <c r="H35" t="s">
        <v>25</v>
      </c>
    </row>
    <row r="36" spans="1:8">
      <c r="A36" s="9" t="s">
        <v>3</v>
      </c>
      <c r="B36" s="2"/>
      <c r="C36" s="2">
        <v>0</v>
      </c>
      <c r="D36" s="2">
        <v>1</v>
      </c>
      <c r="E36" s="2">
        <v>2</v>
      </c>
      <c r="F36" s="2">
        <v>3</v>
      </c>
      <c r="G36" s="2">
        <v>4</v>
      </c>
    </row>
    <row r="38" spans="1:8" ht="18.75">
      <c r="A38" s="7" t="s">
        <v>12</v>
      </c>
    </row>
    <row r="39" spans="1:8">
      <c r="A39" s="9" t="s">
        <v>0</v>
      </c>
      <c r="B39" s="9"/>
      <c r="C39" s="9">
        <v>12</v>
      </c>
      <c r="D39" s="9">
        <v>34567890</v>
      </c>
      <c r="E39" s="9">
        <v>12345678</v>
      </c>
      <c r="F39" s="9">
        <v>90123456</v>
      </c>
      <c r="G39" s="9">
        <v>78901234</v>
      </c>
    </row>
    <row r="40" spans="1:8">
      <c r="A40" s="2"/>
      <c r="B40" s="2"/>
      <c r="C40" s="2">
        <v>0</v>
      </c>
      <c r="D40" s="2">
        <v>1</v>
      </c>
      <c r="E40" s="2">
        <v>2</v>
      </c>
      <c r="F40" s="2">
        <v>3</v>
      </c>
      <c r="G40" s="2">
        <v>4</v>
      </c>
    </row>
    <row r="41" spans="1:8">
      <c r="A41" s="9" t="s">
        <v>1</v>
      </c>
      <c r="B41" s="9"/>
      <c r="C41" s="9"/>
      <c r="D41" s="9"/>
      <c r="E41" s="9"/>
      <c r="F41" s="9"/>
      <c r="G41" s="9">
        <v>99</v>
      </c>
    </row>
    <row r="42" spans="1:8">
      <c r="A42" s="2"/>
      <c r="B42" s="2"/>
      <c r="C42" s="2"/>
      <c r="D42" s="2"/>
      <c r="E42" s="2"/>
      <c r="F42" s="2"/>
      <c r="G42" s="2">
        <v>0</v>
      </c>
    </row>
    <row r="43" spans="1:8" ht="14.25" thickBot="1">
      <c r="A43" s="11" t="s">
        <v>13</v>
      </c>
      <c r="B43" s="10"/>
      <c r="C43" s="10"/>
      <c r="D43" s="10"/>
      <c r="E43" s="10"/>
      <c r="F43" s="10"/>
      <c r="G43" s="10"/>
    </row>
    <row r="44" spans="1:8" s="14" customFormat="1" ht="14.25" thickTop="1">
      <c r="A44" s="3"/>
      <c r="B44" s="1"/>
      <c r="C44" s="1"/>
      <c r="D44" s="5">
        <f>C45*100000000</f>
        <v>1200000000</v>
      </c>
      <c r="E44" s="5">
        <f t="shared" ref="E44:G44" si="11">D45*100000000</f>
        <v>7200000000</v>
      </c>
      <c r="F44" s="5">
        <f t="shared" si="11"/>
        <v>5400000000</v>
      </c>
      <c r="G44" s="5">
        <f t="shared" si="11"/>
        <v>4800000000</v>
      </c>
      <c r="H44" s="14" t="s">
        <v>27</v>
      </c>
    </row>
    <row r="45" spans="1:8">
      <c r="A45" s="13"/>
      <c r="B45" s="13"/>
      <c r="C45" s="15">
        <f>MOD(C39,$G$41)</f>
        <v>12</v>
      </c>
      <c r="D45" s="15">
        <f>MOD(D39+D44,$G$41)</f>
        <v>72</v>
      </c>
      <c r="E45" s="15">
        <f t="shared" ref="E45:G45" si="12">MOD(E39+E44,$G$41)</f>
        <v>54</v>
      </c>
      <c r="F45" s="15">
        <f t="shared" si="12"/>
        <v>48</v>
      </c>
      <c r="G45" s="13">
        <f t="shared" si="12"/>
        <v>64</v>
      </c>
      <c r="H45" t="s">
        <v>26</v>
      </c>
    </row>
    <row r="46" spans="1:8">
      <c r="A46" s="12" t="s">
        <v>5</v>
      </c>
      <c r="B46" s="12"/>
      <c r="C46" s="12">
        <f>INT((C39+C44)/$G$41)</f>
        <v>0</v>
      </c>
      <c r="D46" s="12">
        <f>INT((D39+D44)/$G$41)</f>
        <v>12470382</v>
      </c>
      <c r="E46" s="12">
        <f>INT((E39+E44)/$G$41)</f>
        <v>72851976</v>
      </c>
      <c r="F46" s="12">
        <f>INT((F39+F44)/$G$41)</f>
        <v>55455792</v>
      </c>
      <c r="G46" s="12">
        <f>INT((G39+G44)/$G$41)</f>
        <v>49281830</v>
      </c>
      <c r="H46" t="s">
        <v>28</v>
      </c>
    </row>
    <row r="47" spans="1:8">
      <c r="A47" s="9" t="s">
        <v>3</v>
      </c>
      <c r="B47" s="2"/>
      <c r="C47" s="2">
        <v>0</v>
      </c>
      <c r="D47" s="2">
        <v>1</v>
      </c>
      <c r="E47" s="2">
        <v>2</v>
      </c>
      <c r="F47" s="2">
        <v>3</v>
      </c>
      <c r="G47" s="2">
        <v>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6"/>
  <sheetViews>
    <sheetView tabSelected="1" topLeftCell="A76" workbookViewId="0">
      <selection activeCell="C95" sqref="C95"/>
    </sheetView>
  </sheetViews>
  <sheetFormatPr defaultRowHeight="13.5"/>
  <cols>
    <col min="3" max="3" width="8.5" bestFit="1" customWidth="1"/>
    <col min="4" max="6" width="9.5" bestFit="1" customWidth="1"/>
    <col min="7" max="7" width="23.5" bestFit="1" customWidth="1"/>
    <col min="8" max="8" width="19.125" bestFit="1" customWidth="1"/>
    <col min="9" max="9" width="16.875" customWidth="1"/>
  </cols>
  <sheetData>
    <row r="1" spans="1:9" ht="18.75">
      <c r="A1" s="7" t="s">
        <v>10</v>
      </c>
    </row>
    <row r="2" spans="1:9">
      <c r="A2" s="9" t="s">
        <v>0</v>
      </c>
      <c r="F2">
        <v>1234</v>
      </c>
      <c r="G2">
        <v>5678</v>
      </c>
      <c r="H2">
        <v>9012</v>
      </c>
      <c r="I2">
        <v>3456</v>
      </c>
    </row>
    <row r="3" spans="1:9">
      <c r="F3">
        <v>3</v>
      </c>
      <c r="G3">
        <v>2</v>
      </c>
      <c r="H3">
        <v>1</v>
      </c>
      <c r="I3">
        <v>0</v>
      </c>
    </row>
    <row r="4" spans="1:9">
      <c r="A4" s="9" t="s">
        <v>1</v>
      </c>
      <c r="F4">
        <v>7890</v>
      </c>
      <c r="G4">
        <v>1234</v>
      </c>
      <c r="H4">
        <v>5678</v>
      </c>
      <c r="I4">
        <v>9012</v>
      </c>
    </row>
    <row r="5" spans="1:9">
      <c r="F5">
        <v>3</v>
      </c>
      <c r="G5">
        <v>2</v>
      </c>
      <c r="H5">
        <v>1</v>
      </c>
      <c r="I5">
        <v>0</v>
      </c>
    </row>
    <row r="6" spans="1:9">
      <c r="A6" s="16" t="s">
        <v>32</v>
      </c>
      <c r="C6" s="15"/>
      <c r="D6" s="15"/>
      <c r="E6" s="15"/>
      <c r="F6" s="15">
        <f t="shared" ref="F6:H6" si="0">F2*$I$4</f>
        <v>11120808</v>
      </c>
      <c r="G6" s="15">
        <f t="shared" si="0"/>
        <v>51170136</v>
      </c>
      <c r="H6" s="15">
        <f t="shared" si="0"/>
        <v>81216144</v>
      </c>
      <c r="I6" s="15">
        <f>I2*$I$4</f>
        <v>31145472</v>
      </c>
    </row>
    <row r="7" spans="1:9">
      <c r="C7" s="15"/>
      <c r="D7" s="15"/>
      <c r="E7" s="15">
        <f>F2*$H$4</f>
        <v>7006652</v>
      </c>
      <c r="F7" s="15">
        <f t="shared" ref="F7:G7" si="1">G2*$H$4</f>
        <v>32239684</v>
      </c>
      <c r="G7" s="15">
        <f t="shared" si="1"/>
        <v>51170136</v>
      </c>
      <c r="H7" s="15">
        <f>I2*$H$4</f>
        <v>19623168</v>
      </c>
      <c r="I7" s="15"/>
    </row>
    <row r="8" spans="1:9">
      <c r="C8" s="15"/>
      <c r="D8" s="15">
        <f t="shared" ref="D8:F8" si="2">F2*$G$4</f>
        <v>1522756</v>
      </c>
      <c r="E8" s="15">
        <f t="shared" si="2"/>
        <v>7006652</v>
      </c>
      <c r="F8" s="15">
        <f t="shared" si="2"/>
        <v>11120808</v>
      </c>
      <c r="G8" s="15">
        <f>I2*$G$4</f>
        <v>4264704</v>
      </c>
      <c r="H8" s="15"/>
      <c r="I8" s="15"/>
    </row>
    <row r="9" spans="1:9">
      <c r="C9" s="15">
        <f t="shared" ref="C9:E9" si="3">F2*$F$4</f>
        <v>9736260</v>
      </c>
      <c r="D9" s="15">
        <f t="shared" si="3"/>
        <v>44799420</v>
      </c>
      <c r="E9" s="15">
        <f t="shared" si="3"/>
        <v>71104680</v>
      </c>
      <c r="F9" s="15">
        <f>I2*$F$4</f>
        <v>27267840</v>
      </c>
      <c r="G9" s="15"/>
      <c r="H9" s="15"/>
      <c r="I9" s="15"/>
    </row>
    <row r="10" spans="1:9">
      <c r="A10" s="16" t="s">
        <v>29</v>
      </c>
      <c r="C10">
        <f t="shared" ref="C10:H10" si="4">C6+C7+C8+C9</f>
        <v>9736260</v>
      </c>
      <c r="D10">
        <f t="shared" si="4"/>
        <v>46322176</v>
      </c>
      <c r="E10">
        <f t="shared" si="4"/>
        <v>85117984</v>
      </c>
      <c r="F10">
        <f t="shared" si="4"/>
        <v>81749140</v>
      </c>
      <c r="G10">
        <f t="shared" si="4"/>
        <v>106604976</v>
      </c>
      <c r="H10">
        <f t="shared" si="4"/>
        <v>100839312</v>
      </c>
      <c r="I10">
        <f>I6+I7+I8+I9</f>
        <v>31145472</v>
      </c>
    </row>
    <row r="11" spans="1:9">
      <c r="A11" s="17" t="s">
        <v>30</v>
      </c>
      <c r="B11">
        <f t="shared" ref="B11:G11" si="5">VALUE(LEFT(C12,LEN(C12)-4))</f>
        <v>974</v>
      </c>
      <c r="C11">
        <f t="shared" si="5"/>
        <v>4633</v>
      </c>
      <c r="D11">
        <f t="shared" si="5"/>
        <v>8512</v>
      </c>
      <c r="E11">
        <f t="shared" si="5"/>
        <v>8175</v>
      </c>
      <c r="F11">
        <f t="shared" si="5"/>
        <v>10661</v>
      </c>
      <c r="G11">
        <f t="shared" si="5"/>
        <v>10084</v>
      </c>
      <c r="H11">
        <f>VALUE(LEFT(I10,LEN(I10)-4))</f>
        <v>3114</v>
      </c>
    </row>
    <row r="12" spans="1:9">
      <c r="A12" s="16" t="s">
        <v>29</v>
      </c>
      <c r="B12">
        <f t="shared" ref="B12:I12" si="6">B10+B11</f>
        <v>974</v>
      </c>
      <c r="C12">
        <f t="shared" si="6"/>
        <v>9740893</v>
      </c>
      <c r="D12">
        <f t="shared" si="6"/>
        <v>46330688</v>
      </c>
      <c r="E12">
        <f t="shared" si="6"/>
        <v>85126159</v>
      </c>
      <c r="F12">
        <f t="shared" si="6"/>
        <v>81759801</v>
      </c>
      <c r="G12">
        <f t="shared" si="6"/>
        <v>106615060</v>
      </c>
      <c r="H12">
        <f t="shared" si="6"/>
        <v>100842426</v>
      </c>
      <c r="I12">
        <f t="shared" si="6"/>
        <v>31145472</v>
      </c>
    </row>
    <row r="13" spans="1:9">
      <c r="A13" t="s">
        <v>31</v>
      </c>
      <c r="B13">
        <f t="shared" ref="B13" si="7">VALUE(RIGHT(B12,4))</f>
        <v>974</v>
      </c>
      <c r="C13" s="19" t="str">
        <f>RIGHT(C12,4)</f>
        <v>0893</v>
      </c>
      <c r="D13" s="19" t="str">
        <f t="shared" ref="D13:I13" si="8">RIGHT(D12,4)</f>
        <v>0688</v>
      </c>
      <c r="E13" s="19" t="str">
        <f t="shared" si="8"/>
        <v>6159</v>
      </c>
      <c r="F13" s="19" t="str">
        <f t="shared" si="8"/>
        <v>9801</v>
      </c>
      <c r="G13" s="19" t="str">
        <f t="shared" si="8"/>
        <v>5060</v>
      </c>
      <c r="H13" s="19" t="str">
        <f t="shared" si="8"/>
        <v>2426</v>
      </c>
      <c r="I13" s="19" t="str">
        <f t="shared" si="8"/>
        <v>5472</v>
      </c>
    </row>
    <row r="19" spans="1:9" ht="18.75">
      <c r="A19" s="7" t="s">
        <v>33</v>
      </c>
    </row>
    <row r="21" spans="1:9">
      <c r="H21">
        <v>12345678</v>
      </c>
      <c r="I21">
        <v>90123456</v>
      </c>
    </row>
    <row r="22" spans="1:9">
      <c r="H22">
        <v>78901234</v>
      </c>
      <c r="I22">
        <v>6789012</v>
      </c>
    </row>
    <row r="24" spans="1:9">
      <c r="G24" s="18">
        <f>H21*H22</f>
        <v>974089228766652</v>
      </c>
      <c r="H24" s="18">
        <f>(H21+I21)*(H22+I22)</f>
        <v>8780605299866964</v>
      </c>
      <c r="I24" s="18">
        <f>I21*I22</f>
        <v>611849224265472</v>
      </c>
    </row>
    <row r="25" spans="1:9">
      <c r="G25" t="s">
        <v>35</v>
      </c>
      <c r="H25" t="s">
        <v>36</v>
      </c>
      <c r="I25" t="s">
        <v>34</v>
      </c>
    </row>
    <row r="26" spans="1:9">
      <c r="G26">
        <f>G24*POWER(10,16)</f>
        <v>9.7408922876665195E+30</v>
      </c>
      <c r="H26">
        <f>H24*POWER(10,8)</f>
        <v>8.7806052998669635E+23</v>
      </c>
      <c r="I26" s="18">
        <f>I24</f>
        <v>611849224265472</v>
      </c>
    </row>
    <row r="27" spans="1:9">
      <c r="I27" s="18">
        <f>G26+H26+I26</f>
        <v>9.7408931657270507E+30</v>
      </c>
    </row>
    <row r="31" spans="1:9">
      <c r="H31">
        <v>28397</v>
      </c>
      <c r="I31">
        <v>45624</v>
      </c>
    </row>
    <row r="32" spans="1:9">
      <c r="H32">
        <v>87693</v>
      </c>
      <c r="I32">
        <v>42123</v>
      </c>
    </row>
    <row r="34" spans="3:9">
      <c r="G34" s="18">
        <f>H31*H32</f>
        <v>2490218121</v>
      </c>
      <c r="H34" s="18">
        <f>(H31+I31)*(H32+I32)</f>
        <v>9609110136</v>
      </c>
      <c r="I34" s="18">
        <f>I31*I32</f>
        <v>1921819752</v>
      </c>
    </row>
    <row r="35" spans="3:9">
      <c r="G35" t="s">
        <v>35</v>
      </c>
      <c r="H35" t="s">
        <v>36</v>
      </c>
      <c r="I35" t="s">
        <v>34</v>
      </c>
    </row>
    <row r="36" spans="3:9">
      <c r="G36" s="20">
        <f>G34*POWER(10,10)</f>
        <v>2.4902181209999999E+19</v>
      </c>
      <c r="H36" s="20">
        <f>H34*POWER(10,5)</f>
        <v>960911013600000</v>
      </c>
      <c r="I36" s="20">
        <f>I34</f>
        <v>1921819752</v>
      </c>
    </row>
    <row r="37" spans="3:9">
      <c r="G37" s="20"/>
      <c r="H37" s="20"/>
      <c r="I37" s="20">
        <f>G36+H36+I36</f>
        <v>2.4903142122935419E+19</v>
      </c>
    </row>
    <row r="40" spans="3:9">
      <c r="D40" t="s">
        <v>40</v>
      </c>
    </row>
    <row r="41" spans="3:9">
      <c r="D41" t="s">
        <v>41</v>
      </c>
    </row>
    <row r="42" spans="3:9">
      <c r="D42" t="s">
        <v>42</v>
      </c>
    </row>
    <row r="43" spans="3:9">
      <c r="D43" t="s">
        <v>43</v>
      </c>
    </row>
    <row r="45" spans="3:9">
      <c r="C45" t="s">
        <v>50</v>
      </c>
    </row>
    <row r="46" spans="3:9">
      <c r="C46" t="s">
        <v>51</v>
      </c>
    </row>
    <row r="47" spans="3:9">
      <c r="C47" t="s">
        <v>52</v>
      </c>
    </row>
    <row r="48" spans="3:9">
      <c r="C48" t="s">
        <v>53</v>
      </c>
    </row>
    <row r="49" spans="3:3">
      <c r="C49" t="s">
        <v>54</v>
      </c>
    </row>
    <row r="51" spans="3:3">
      <c r="C51" t="s">
        <v>55</v>
      </c>
    </row>
    <row r="52" spans="3:3">
      <c r="C52" t="s">
        <v>56</v>
      </c>
    </row>
    <row r="54" spans="3:3">
      <c r="C54" t="s">
        <v>57</v>
      </c>
    </row>
    <row r="55" spans="3:3">
      <c r="C55" t="s">
        <v>58</v>
      </c>
    </row>
    <row r="56" spans="3:3">
      <c r="C56" t="s">
        <v>59</v>
      </c>
    </row>
    <row r="58" spans="3:3">
      <c r="C58" t="s">
        <v>60</v>
      </c>
    </row>
    <row r="59" spans="3:3">
      <c r="C59" t="s">
        <v>61</v>
      </c>
    </row>
    <row r="61" spans="3:3">
      <c r="C61" t="s">
        <v>62</v>
      </c>
    </row>
    <row r="62" spans="3:3">
      <c r="C62" t="s">
        <v>63</v>
      </c>
    </row>
    <row r="64" spans="3:3">
      <c r="C64" s="17" t="s">
        <v>64</v>
      </c>
    </row>
    <row r="65" spans="1:3">
      <c r="C65" t="s">
        <v>65</v>
      </c>
    </row>
    <row r="66" spans="1:3">
      <c r="C66" t="s">
        <v>66</v>
      </c>
    </row>
    <row r="67" spans="1:3">
      <c r="C67" t="s">
        <v>67</v>
      </c>
    </row>
    <row r="69" spans="1:3">
      <c r="C69" s="17" t="s">
        <v>68</v>
      </c>
    </row>
    <row r="70" spans="1:3">
      <c r="C70" t="s">
        <v>69</v>
      </c>
    </row>
    <row r="72" spans="1:3">
      <c r="C72" t="s">
        <v>70</v>
      </c>
    </row>
    <row r="76" spans="1:3">
      <c r="A76" t="s">
        <v>37</v>
      </c>
    </row>
    <row r="78" spans="1:3">
      <c r="C78" t="s">
        <v>44</v>
      </c>
    </row>
    <row r="79" spans="1:3">
      <c r="C79" t="s">
        <v>45</v>
      </c>
    </row>
    <row r="80" spans="1:3">
      <c r="C80" s="17" t="s">
        <v>46</v>
      </c>
    </row>
    <row r="81" spans="1:3">
      <c r="C81" t="s">
        <v>47</v>
      </c>
    </row>
    <row r="83" spans="1:3" ht="15.75">
      <c r="A83" t="s">
        <v>38</v>
      </c>
    </row>
    <row r="84" spans="1:3">
      <c r="A84" t="s">
        <v>39</v>
      </c>
    </row>
    <row r="95" spans="1:3">
      <c r="C95" t="s">
        <v>48</v>
      </c>
    </row>
    <row r="96" spans="1:3">
      <c r="C96" s="17" t="s">
        <v>49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2016-03-14T06:10:31Z</dcterms:created>
  <dcterms:modified xsi:type="dcterms:W3CDTF">2016-03-14T10:29:14Z</dcterms:modified>
</cp:coreProperties>
</file>