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Adv. Excel Functions Worksheet\"/>
    </mc:Choice>
  </mc:AlternateContent>
  <xr:revisionPtr revIDLastSave="0" documentId="13_ncr:1_{B5621F51-E847-4407-9737-34137BEB761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ODAY and NOW " sheetId="2" r:id="rId1"/>
    <sheet name="HOUR, MINUTE, SECOND, and TIME" sheetId="3" r:id="rId2"/>
    <sheet name="DAY, MONTH, YEAR and DATE" sheetId="4" r:id="rId3"/>
    <sheet name="DATEDIF and YEARFRAC" sheetId="5" r:id="rId4"/>
    <sheet name="EDATE and EOMONTH" sheetId="6" r:id="rId5"/>
    <sheet name="WORKDAY and NETWORKDAYS" sheetId="10" r:id="rId6"/>
    <sheet name=".INTL" sheetId="11" r:id="rId7"/>
    <sheet name="CONVERT" sheetId="7" r:id="rId8"/>
    <sheet name="TRANSPOSE" sheetId="9" r:id="rId9"/>
    <sheet name="HYPERLINK" sheetId="8" r:id="rId10"/>
  </sheets>
  <definedNames>
    <definedName name="holidays">'WORKDAY and NETWORKDAYS'!$G$5:$G$6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1" l="1"/>
  <c r="E20" i="11"/>
  <c r="E21" i="11"/>
  <c r="E22" i="11"/>
  <c r="E18" i="11"/>
  <c r="E7" i="11"/>
  <c r="E8" i="11"/>
  <c r="E9" i="11"/>
  <c r="E5" i="11"/>
  <c r="E6" i="11"/>
  <c r="K6" i="5" l="1"/>
  <c r="K7" i="5"/>
  <c r="K8" i="5"/>
  <c r="K5" i="5"/>
  <c r="J6" i="5"/>
  <c r="J7" i="5"/>
  <c r="J8" i="5"/>
  <c r="J5" i="5"/>
  <c r="I6" i="5"/>
  <c r="I7" i="5"/>
  <c r="I8" i="5"/>
  <c r="I5" i="5"/>
  <c r="G6" i="5"/>
  <c r="G7" i="5"/>
  <c r="G8" i="5"/>
  <c r="G5" i="5"/>
  <c r="F6" i="5"/>
  <c r="F7" i="5"/>
  <c r="F8" i="5"/>
  <c r="F5" i="5"/>
  <c r="E6" i="5"/>
  <c r="E7" i="5"/>
  <c r="E8" i="5"/>
  <c r="E5" i="5"/>
  <c r="E19" i="10" l="1"/>
  <c r="E20" i="10"/>
  <c r="E21" i="10"/>
  <c r="E22" i="10"/>
  <c r="E18" i="10"/>
  <c r="B16" i="9" a="1"/>
  <c r="B16" i="9" s="1"/>
  <c r="G47" i="9"/>
  <c r="F47" i="9"/>
  <c r="E47" i="9"/>
  <c r="D47" i="9"/>
  <c r="C47" i="9"/>
  <c r="B47" i="9"/>
  <c r="G46" i="9"/>
  <c r="F46" i="9"/>
  <c r="E46" i="9"/>
  <c r="D46" i="9"/>
  <c r="C46" i="9"/>
  <c r="B46" i="9"/>
  <c r="E16" i="9" l="1"/>
  <c r="G17" i="9"/>
  <c r="C17" i="9"/>
  <c r="F17" i="9"/>
  <c r="B17" i="9"/>
  <c r="D16" i="9"/>
  <c r="E17" i="9"/>
  <c r="G16" i="9"/>
  <c r="C16" i="9"/>
  <c r="D17" i="9"/>
  <c r="F16" i="9"/>
  <c r="E6" i="10"/>
  <c r="E7" i="10"/>
  <c r="E8" i="10"/>
  <c r="E9" i="10"/>
  <c r="E5" i="10"/>
  <c r="D6" i="2"/>
  <c r="D5" i="2"/>
  <c r="F6" i="6"/>
  <c r="F7" i="6"/>
  <c r="F8" i="6"/>
  <c r="F9" i="6"/>
  <c r="F10" i="6"/>
  <c r="F5" i="6"/>
  <c r="E6" i="6"/>
  <c r="E7" i="6"/>
  <c r="E8" i="6"/>
  <c r="E9" i="6"/>
  <c r="E10" i="6"/>
  <c r="E5" i="6"/>
  <c r="E6" i="2"/>
  <c r="D5" i="8" l="1"/>
  <c r="D9" i="8"/>
  <c r="D6" i="8"/>
  <c r="D7" i="8"/>
  <c r="D8" i="8"/>
  <c r="F7" i="7"/>
  <c r="F8" i="7"/>
  <c r="F9" i="7"/>
  <c r="F10" i="7"/>
  <c r="F6" i="7"/>
  <c r="E20" i="5"/>
  <c r="E21" i="5"/>
  <c r="E22" i="5"/>
  <c r="E19" i="5"/>
  <c r="H7" i="4"/>
  <c r="F6" i="4"/>
  <c r="F7" i="4"/>
  <c r="F8" i="4"/>
  <c r="F5" i="4"/>
  <c r="E6" i="4"/>
  <c r="E7" i="4"/>
  <c r="E8" i="4"/>
  <c r="E5" i="4"/>
  <c r="D6" i="4"/>
  <c r="H6" i="4" s="1"/>
  <c r="D7" i="4"/>
  <c r="D8" i="4"/>
  <c r="H8" i="4" s="1"/>
  <c r="D5" i="4"/>
  <c r="H5" i="4" s="1"/>
  <c r="F8" i="3"/>
  <c r="E8" i="3"/>
  <c r="D8" i="3"/>
  <c r="F7" i="3"/>
  <c r="E7" i="3"/>
  <c r="D7" i="3"/>
  <c r="F6" i="3"/>
  <c r="E6" i="3"/>
  <c r="D6" i="3"/>
  <c r="F5" i="3"/>
  <c r="E5" i="3"/>
  <c r="D5" i="3"/>
  <c r="B6" i="2"/>
  <c r="B5" i="2"/>
  <c r="E5" i="2"/>
  <c r="H8" i="3" l="1"/>
  <c r="H5" i="3"/>
  <c r="H7" i="3"/>
  <c r="H6" i="3"/>
</calcChain>
</file>

<file path=xl/sharedStrings.xml><?xml version="1.0" encoding="utf-8"?>
<sst xmlns="http://schemas.openxmlformats.org/spreadsheetml/2006/main" count="220" uniqueCount="132">
  <si>
    <t>Formula</t>
  </si>
  <si>
    <t>Shortcut Key</t>
  </si>
  <si>
    <t>HOUR</t>
  </si>
  <si>
    <t>MINUTE</t>
  </si>
  <si>
    <t>SECOND</t>
  </si>
  <si>
    <t>----------&gt;</t>
  </si>
  <si>
    <t>Example</t>
  </si>
  <si>
    <t>TIME</t>
  </si>
  <si>
    <t>YEAR</t>
  </si>
  <si>
    <t>MONTH</t>
  </si>
  <si>
    <t>DAY</t>
  </si>
  <si>
    <t>DATE</t>
  </si>
  <si>
    <t>----&gt;</t>
  </si>
  <si>
    <t>Date 1</t>
  </si>
  <si>
    <t>Date 2</t>
  </si>
  <si>
    <t>Years</t>
  </si>
  <si>
    <t>Months</t>
  </si>
  <si>
    <t>Days</t>
  </si>
  <si>
    <t>YEARFRAC</t>
  </si>
  <si>
    <t>Input</t>
  </si>
  <si>
    <t>From</t>
  </si>
  <si>
    <t>To</t>
  </si>
  <si>
    <t>Output</t>
  </si>
  <si>
    <t>F</t>
  </si>
  <si>
    <t>km</t>
  </si>
  <si>
    <t>lbm</t>
  </si>
  <si>
    <t>in</t>
  </si>
  <si>
    <t>gal</t>
  </si>
  <si>
    <t>C</t>
  </si>
  <si>
    <t>mi</t>
  </si>
  <si>
    <t>kg</t>
  </si>
  <si>
    <t>l</t>
  </si>
  <si>
    <t>m</t>
  </si>
  <si>
    <t>Name</t>
  </si>
  <si>
    <t>Target</t>
  </si>
  <si>
    <t>Hyperlink</t>
  </si>
  <si>
    <t>Google</t>
  </si>
  <si>
    <t>ISRO</t>
  </si>
  <si>
    <t>Result Image</t>
  </si>
  <si>
    <t>https://www.google.com</t>
  </si>
  <si>
    <t>https://www.isro.com</t>
  </si>
  <si>
    <t>Doc1.pdf</t>
  </si>
  <si>
    <t>#Sheet4!A1</t>
  </si>
  <si>
    <t>Sheet4</t>
  </si>
  <si>
    <t>DMA</t>
  </si>
  <si>
    <t>Dynamic Memory Allocation.xlsx#Sheet1!C5</t>
  </si>
  <si>
    <t>Item</t>
  </si>
  <si>
    <t>Cost</t>
  </si>
  <si>
    <t>Pizza</t>
  </si>
  <si>
    <t>Hot Dog</t>
  </si>
  <si>
    <t>Chicken</t>
  </si>
  <si>
    <t>Sushi</t>
  </si>
  <si>
    <t>Falafel</t>
  </si>
  <si>
    <t>Start</t>
  </si>
  <si>
    <t>EDATE</t>
  </si>
  <si>
    <t>EOMONTH</t>
  </si>
  <si>
    <t xml:space="preserve">Start </t>
  </si>
  <si>
    <t>WORKDAY</t>
  </si>
  <si>
    <t>Holidays</t>
  </si>
  <si>
    <t>holidays = G5:G6</t>
  </si>
  <si>
    <t xml:space="preserve"> +</t>
  </si>
  <si>
    <t xml:space="preserve">   +</t>
  </si>
  <si>
    <t>lgB4</t>
  </si>
  <si>
    <t>lgC4</t>
  </si>
  <si>
    <t>lgB5</t>
  </si>
  <si>
    <t>lgB6</t>
  </si>
  <si>
    <t>lgB7</t>
  </si>
  <si>
    <t>lgB8</t>
  </si>
  <si>
    <t>lgB9</t>
  </si>
  <si>
    <t>lgC5</t>
  </si>
  <si>
    <t>lgC6</t>
  </si>
  <si>
    <t>lgC7</t>
  </si>
  <si>
    <t>lgC8</t>
  </si>
  <si>
    <t>lgC9</t>
  </si>
  <si>
    <t>----------------------------------------------------------------------------------------------------------</t>
  </si>
  <si>
    <t>Finish</t>
  </si>
  <si>
    <t>NETWORKDAYS</t>
  </si>
  <si>
    <t>Weekend number</t>
  </si>
  <si>
    <t>Weekend days</t>
  </si>
  <si>
    <t>1 (default)</t>
  </si>
  <si>
    <t>Saturday, Sunday</t>
  </si>
  <si>
    <t>2</t>
  </si>
  <si>
    <t>Sunday, Monday</t>
  </si>
  <si>
    <t>3</t>
  </si>
  <si>
    <t>Monday, Tuesday</t>
  </si>
  <si>
    <t>4</t>
  </si>
  <si>
    <t>Tuesday, Wednesday</t>
  </si>
  <si>
    <t>5</t>
  </si>
  <si>
    <t>Wednesday, Thursday</t>
  </si>
  <si>
    <t>6</t>
  </si>
  <si>
    <t>Thursday, Friday</t>
  </si>
  <si>
    <t>7</t>
  </si>
  <si>
    <t>Friday, Saturday</t>
  </si>
  <si>
    <t>11</t>
  </si>
  <si>
    <t>Sunday only</t>
  </si>
  <si>
    <t>12</t>
  </si>
  <si>
    <t>Monday only</t>
  </si>
  <si>
    <t>13</t>
  </si>
  <si>
    <t>Tuesday only</t>
  </si>
  <si>
    <t>14</t>
  </si>
  <si>
    <t>Wednesday only</t>
  </si>
  <si>
    <t>15</t>
  </si>
  <si>
    <t>Thursday only</t>
  </si>
  <si>
    <t>16</t>
  </si>
  <si>
    <t>Friday only</t>
  </si>
  <si>
    <t>17</t>
  </si>
  <si>
    <t>Saturday only</t>
  </si>
  <si>
    <t>Code</t>
  </si>
  <si>
    <t>Mon</t>
  </si>
  <si>
    <t>Tue</t>
  </si>
  <si>
    <t>Wed</t>
  </si>
  <si>
    <t>Thu</t>
  </si>
  <si>
    <t>Fri</t>
  </si>
  <si>
    <t>Sat</t>
  </si>
  <si>
    <t>Sun</t>
  </si>
  <si>
    <t>0000000</t>
  </si>
  <si>
    <t>0000001</t>
  </si>
  <si>
    <t>0000011</t>
  </si>
  <si>
    <t>0000111</t>
  </si>
  <si>
    <t>0111111</t>
  </si>
  <si>
    <t>1010111</t>
  </si>
  <si>
    <t>0101011</t>
  </si>
  <si>
    <t>Wordays</t>
  </si>
  <si>
    <t>None</t>
  </si>
  <si>
    <t>All days</t>
  </si>
  <si>
    <t>Mon-Fri</t>
  </si>
  <si>
    <t>Mon-Sat</t>
  </si>
  <si>
    <t>Mon-Thu</t>
  </si>
  <si>
    <t>Mon, Wed, Fri</t>
  </si>
  <si>
    <t>Tue, Thu</t>
  </si>
  <si>
    <t>1 = weekend, 0 = workday</t>
  </si>
  <si>
    <t>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</si>
</sst>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&quot;₹&quot;\ #,##0.00"/>
    <numFmt numFmtId="166" formatCode="[$-409]d/mmm/yyyy;@"/>
    <numFmt numFmtId="167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/>
    <xf numFmtId="0" fontId="1" fillId="4" borderId="3" xfId="0" applyFont="1" applyFill="1" applyBorder="1" applyAlignment="1">
      <alignment horizontal="center"/>
    </xf>
    <xf numFmtId="18" fontId="0" fillId="0" borderId="3" xfId="0" applyNumberFormat="1" applyBorder="1"/>
    <xf numFmtId="21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14" fontId="0" fillId="0" borderId="3" xfId="0" applyNumberFormat="1" applyBorder="1"/>
    <xf numFmtId="49" fontId="3" fillId="0" borderId="8" xfId="0" applyNumberFormat="1" applyFont="1" applyBorder="1" applyAlignment="1">
      <alignment horizontal="center"/>
    </xf>
    <xf numFmtId="164" fontId="0" fillId="0" borderId="3" xfId="0" applyNumberFormat="1" applyBorder="1"/>
    <xf numFmtId="15" fontId="0" fillId="0" borderId="3" xfId="0" applyNumberFormat="1" applyBorder="1"/>
    <xf numFmtId="2" fontId="0" fillId="0" borderId="3" xfId="0" applyNumberFormat="1" applyBorder="1"/>
    <xf numFmtId="2" fontId="0" fillId="0" borderId="0" xfId="0" applyNumberFormat="1"/>
    <xf numFmtId="0" fontId="1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0" borderId="3" xfId="1" applyBorder="1"/>
    <xf numFmtId="165" fontId="0" fillId="0" borderId="3" xfId="0" applyNumberFormat="1" applyBorder="1"/>
    <xf numFmtId="0" fontId="1" fillId="0" borderId="0" xfId="0" applyFont="1"/>
    <xf numFmtId="0" fontId="1" fillId="5" borderId="3" xfId="0" applyFont="1" applyFill="1" applyBorder="1"/>
    <xf numFmtId="166" fontId="0" fillId="0" borderId="3" xfId="0" applyNumberFormat="1" applyBorder="1"/>
    <xf numFmtId="0" fontId="1" fillId="3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horizontal="center"/>
    </xf>
    <xf numFmtId="167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0" borderId="4" xfId="0" applyFont="1" applyBorder="1" applyAlignment="1">
      <alignment horizontal="center" vertical="center"/>
    </xf>
    <xf numFmtId="165" fontId="0" fillId="0" borderId="4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" fontId="0" fillId="0" borderId="3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  <xf numFmtId="49" fontId="0" fillId="0" borderId="3" xfId="0" applyNumberFormat="1" applyBorder="1"/>
    <xf numFmtId="0" fontId="0" fillId="0" borderId="3" xfId="0" applyBorder="1" applyAlignment="1">
      <alignment horizontal="center" vertical="center"/>
    </xf>
    <xf numFmtId="49" fontId="1" fillId="0" borderId="0" xfId="0" quotePrefix="1" applyNumberFormat="1" applyFont="1"/>
    <xf numFmtId="14" fontId="0" fillId="0" borderId="3" xfId="0" applyNumberFormat="1" applyBorder="1" applyAlignment="1">
      <alignment horizontal="right"/>
    </xf>
    <xf numFmtId="22" fontId="0" fillId="0" borderId="3" xfId="0" applyNumberFormat="1" applyBorder="1" applyAlignment="1">
      <alignment horizontal="right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7">
    <dxf>
      <fill>
        <patternFill>
          <bgColor theme="0" tint="-0.149967955565050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colors>
    <mruColors>
      <color rgb="FF0000FF"/>
      <color rgb="FF7AEB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10026</xdr:colOff>
      <xdr:row>0</xdr:row>
      <xdr:rowOff>87923</xdr:rowOff>
    </xdr:from>
    <xdr:to>
      <xdr:col>11</xdr:col>
      <xdr:colOff>5013</xdr:colOff>
      <xdr:row>3</xdr:row>
      <xdr:rowOff>4396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41158" y="87923"/>
          <a:ext cx="3980447" cy="528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Current Date and Time</a:t>
          </a:r>
        </a:p>
      </xdr:txBody>
    </xdr:sp>
    <xdr:clientData/>
  </xdr:twoCellAnchor>
  <xdr:twoCellAnchor>
    <xdr:from>
      <xdr:col>6</xdr:col>
      <xdr:colOff>60157</xdr:colOff>
      <xdr:row>4</xdr:row>
      <xdr:rowOff>1</xdr:rowOff>
    </xdr:from>
    <xdr:to>
      <xdr:col>7</xdr:col>
      <xdr:colOff>80211</xdr:colOff>
      <xdr:row>5</xdr:row>
      <xdr:rowOff>10026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3003382" y="762001"/>
          <a:ext cx="420104" cy="248150"/>
          <a:chOff x="2877553" y="1323475"/>
          <a:chExt cx="396040" cy="260683"/>
        </a:xfrm>
      </xdr:grpSpPr>
      <xdr:sp macro="" textlink="">
        <xdr:nvSpPr>
          <xdr:cNvPr id="2" name="Rounded 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2927898" y="1339687"/>
            <a:ext cx="285536" cy="244471"/>
          </a:xfrm>
          <a:prstGeom prst="roundRect">
            <a:avLst>
              <a:gd name="adj" fmla="val 22731"/>
            </a:avLst>
          </a:prstGeom>
          <a:solidFill>
            <a:srgbClr val="0000FF"/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2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2877553" y="1323475"/>
            <a:ext cx="396040" cy="2462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>
                <a:solidFill>
                  <a:schemeClr val="bg1"/>
                </a:solidFill>
              </a:rPr>
              <a:t>Ctrl</a:t>
            </a:r>
          </a:p>
        </xdr:txBody>
      </xdr:sp>
    </xdr:grpSp>
    <xdr:clientData/>
  </xdr:twoCellAnchor>
  <xdr:twoCellAnchor>
    <xdr:from>
      <xdr:col>8</xdr:col>
      <xdr:colOff>12031</xdr:colOff>
      <xdr:row>5</xdr:row>
      <xdr:rowOff>32085</xdr:rowOff>
    </xdr:from>
    <xdr:to>
      <xdr:col>9</xdr:col>
      <xdr:colOff>167939</xdr:colOff>
      <xdr:row>6</xdr:row>
      <xdr:rowOff>40106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479131" y="1032210"/>
          <a:ext cx="441658" cy="246146"/>
          <a:chOff x="2877553" y="1323474"/>
          <a:chExt cx="396040" cy="260685"/>
        </a:xfrm>
      </xdr:grpSpPr>
      <xdr:sp macro="" textlink="">
        <xdr:nvSpPr>
          <xdr:cNvPr id="7" name="Rounded 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2927898" y="1339687"/>
            <a:ext cx="285536" cy="244471"/>
          </a:xfrm>
          <a:prstGeom prst="roundRect">
            <a:avLst>
              <a:gd name="adj" fmla="val 22731"/>
            </a:avLst>
          </a:prstGeom>
          <a:solidFill>
            <a:srgbClr val="0000FF"/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2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2877553" y="1323474"/>
            <a:ext cx="396040" cy="2606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bg1"/>
                </a:solidFill>
              </a:rPr>
              <a:t>Shift</a:t>
            </a:r>
          </a:p>
        </xdr:txBody>
      </xdr:sp>
    </xdr:grpSp>
    <xdr:clientData/>
  </xdr:twoCellAnchor>
  <xdr:twoCellAnchor>
    <xdr:from>
      <xdr:col>8</xdr:col>
      <xdr:colOff>17044</xdr:colOff>
      <xdr:row>3</xdr:row>
      <xdr:rowOff>187493</xdr:rowOff>
    </xdr:from>
    <xdr:to>
      <xdr:col>9</xdr:col>
      <xdr:colOff>127334</xdr:colOff>
      <xdr:row>5</xdr:row>
      <xdr:rowOff>17046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3484144" y="758993"/>
          <a:ext cx="396040" cy="258178"/>
          <a:chOff x="2877553" y="1323474"/>
          <a:chExt cx="396040" cy="260685"/>
        </a:xfrm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2927898" y="1339687"/>
            <a:ext cx="285536" cy="244471"/>
          </a:xfrm>
          <a:prstGeom prst="roundRect">
            <a:avLst>
              <a:gd name="adj" fmla="val 22731"/>
            </a:avLst>
          </a:prstGeom>
          <a:solidFill>
            <a:srgbClr val="0000FF"/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2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877553" y="1323474"/>
            <a:ext cx="396040" cy="2606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bg1"/>
                </a:solidFill>
              </a:rPr>
              <a:t>;</a:t>
            </a:r>
          </a:p>
        </xdr:txBody>
      </xdr:sp>
    </xdr:grpSp>
    <xdr:clientData/>
  </xdr:twoCellAnchor>
  <xdr:twoCellAnchor>
    <xdr:from>
      <xdr:col>6</xdr:col>
      <xdr:colOff>67176</xdr:colOff>
      <xdr:row>5</xdr:row>
      <xdr:rowOff>22059</xdr:rowOff>
    </xdr:from>
    <xdr:to>
      <xdr:col>7</xdr:col>
      <xdr:colOff>87230</xdr:colOff>
      <xdr:row>6</xdr:row>
      <xdr:rowOff>25066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3010401" y="1022184"/>
          <a:ext cx="420104" cy="241132"/>
          <a:chOff x="2877553" y="1323475"/>
          <a:chExt cx="396040" cy="260683"/>
        </a:xfrm>
      </xdr:grpSpPr>
      <xdr:sp macro="" textlink="">
        <xdr:nvSpPr>
          <xdr:cNvPr id="13" name="Rounded Rectangl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2927898" y="1339687"/>
            <a:ext cx="285536" cy="244471"/>
          </a:xfrm>
          <a:prstGeom prst="roundRect">
            <a:avLst>
              <a:gd name="adj" fmla="val 22731"/>
            </a:avLst>
          </a:prstGeom>
          <a:solidFill>
            <a:srgbClr val="0000FF"/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2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2877553" y="1323475"/>
            <a:ext cx="396040" cy="2462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>
                <a:solidFill>
                  <a:schemeClr val="bg1"/>
                </a:solidFill>
              </a:rPr>
              <a:t>Ctrl</a:t>
            </a:r>
          </a:p>
        </xdr:txBody>
      </xdr:sp>
    </xdr:grpSp>
    <xdr:clientData/>
  </xdr:twoCellAnchor>
  <xdr:twoCellAnchor>
    <xdr:from>
      <xdr:col>9</xdr:col>
      <xdr:colOff>217572</xdr:colOff>
      <xdr:row>5</xdr:row>
      <xdr:rowOff>24064</xdr:rowOff>
    </xdr:from>
    <xdr:to>
      <xdr:col>10</xdr:col>
      <xdr:colOff>230606</xdr:colOff>
      <xdr:row>6</xdr:row>
      <xdr:rowOff>44118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970422" y="1024189"/>
          <a:ext cx="374984" cy="258179"/>
          <a:chOff x="2877553" y="1323474"/>
          <a:chExt cx="396040" cy="260685"/>
        </a:xfrm>
      </xdr:grpSpPr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2927898" y="1339687"/>
            <a:ext cx="285536" cy="244471"/>
          </a:xfrm>
          <a:prstGeom prst="roundRect">
            <a:avLst>
              <a:gd name="adj" fmla="val 22731"/>
            </a:avLst>
          </a:prstGeom>
          <a:solidFill>
            <a:srgbClr val="0000FF"/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2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2877553" y="1323474"/>
            <a:ext cx="396040" cy="2606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bg1"/>
                </a:solidFill>
              </a:rPr>
              <a:t>: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606671</xdr:colOff>
      <xdr:row>8</xdr:row>
      <xdr:rowOff>116497</xdr:rowOff>
    </xdr:from>
    <xdr:to>
      <xdr:col>7</xdr:col>
      <xdr:colOff>190500</xdr:colOff>
      <xdr:row>12</xdr:row>
      <xdr:rowOff>183172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822940" y="1640497"/>
          <a:ext cx="2624502" cy="828675"/>
        </a:xfrm>
        <a:prstGeom prst="roundRect">
          <a:avLst>
            <a:gd name="adj" fmla="val 7435"/>
          </a:avLst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</a:rPr>
            <a:t>HOUR</a:t>
          </a:r>
          <a:r>
            <a:rPr lang="en-IN" sz="1100">
              <a:solidFill>
                <a:schemeClr val="bg1"/>
              </a:solidFill>
            </a:rPr>
            <a:t>("10:45:</a:t>
          </a:r>
          <a:r>
            <a:rPr lang="en-IN" sz="1100" baseline="0">
              <a:solidFill>
                <a:schemeClr val="bg1"/>
              </a:solidFill>
            </a:rPr>
            <a:t>39</a:t>
          </a:r>
          <a:r>
            <a:rPr lang="en-IN" sz="1100">
              <a:solidFill>
                <a:schemeClr val="bg1"/>
              </a:solidFill>
            </a:rPr>
            <a:t>")      </a:t>
          </a:r>
          <a:r>
            <a:rPr lang="en-IN" sz="1100" i="1">
              <a:solidFill>
                <a:schemeClr val="bg1"/>
              </a:solidFill>
            </a:rPr>
            <a:t>----&gt;</a:t>
          </a:r>
          <a:r>
            <a:rPr lang="en-IN" sz="1100" i="1" baseline="0">
              <a:solidFill>
                <a:schemeClr val="bg1"/>
              </a:solidFill>
            </a:rPr>
            <a:t> returns 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rgbClr val="FFFF00"/>
              </a:solidFill>
              <a:latin typeface="+mn-lt"/>
              <a:ea typeface="+mn-ea"/>
              <a:cs typeface="+mn-cs"/>
            </a:rPr>
            <a:t>=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MINUTE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("10:45: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39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")  </a:t>
          </a:r>
          <a:r>
            <a:rPr lang="en-IN" sz="1100" i="1">
              <a:solidFill>
                <a:schemeClr val="bg1"/>
              </a:solidFill>
              <a:latin typeface="+mn-lt"/>
              <a:ea typeface="+mn-ea"/>
              <a:cs typeface="+mn-cs"/>
            </a:rPr>
            <a:t>----&gt; returns 45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rgbClr val="FFFF00"/>
              </a:solidFill>
              <a:latin typeface="+mn-lt"/>
              <a:ea typeface="+mn-ea"/>
              <a:cs typeface="+mn-cs"/>
            </a:rPr>
            <a:t>=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SECOND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("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10:45: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39")  </a:t>
          </a:r>
          <a:r>
            <a:rPr lang="en-IN" sz="1100" i="1">
              <a:solidFill>
                <a:schemeClr val="bg1"/>
              </a:solidFill>
              <a:latin typeface="+mn-lt"/>
              <a:ea typeface="+mn-ea"/>
              <a:cs typeface="+mn-cs"/>
            </a:rPr>
            <a:t>----&gt; returns 39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rgbClr val="FFFF00"/>
              </a:solidFill>
              <a:latin typeface="+mn-lt"/>
              <a:ea typeface="+mn-ea"/>
              <a:cs typeface="+mn-cs"/>
            </a:rPr>
            <a:t>=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TIME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(10,45,39)            </a:t>
          </a:r>
          <a:r>
            <a:rPr lang="en-IN" sz="1100" i="1">
              <a:solidFill>
                <a:schemeClr val="bg1"/>
              </a:solidFill>
              <a:latin typeface="+mn-lt"/>
              <a:ea typeface="+mn-ea"/>
              <a:cs typeface="+mn-cs"/>
            </a:rPr>
            <a:t>----&gt; returns 10:45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solidFill>
              <a:schemeClr val="bg1"/>
            </a:solidFill>
            <a:effectLst/>
          </a:endParaRP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256440</xdr:colOff>
      <xdr:row>0</xdr:row>
      <xdr:rowOff>58616</xdr:rowOff>
    </xdr:from>
    <xdr:to>
      <xdr:col>9</xdr:col>
      <xdr:colOff>4612</xdr:colOff>
      <xdr:row>2</xdr:row>
      <xdr:rowOff>186104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56440" y="58616"/>
          <a:ext cx="5221384" cy="508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Takes Time apart and put</a:t>
          </a:r>
          <a:r>
            <a:rPr lang="en-IN" sz="1600" b="0" i="0" baseline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 them back together again</a:t>
          </a:r>
          <a:endParaRPr lang="en-IN" sz="1600" b="0" i="0">
            <a:solidFill>
              <a:schemeClr val="bg2">
                <a:lumMod val="50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84541</xdr:colOff>
      <xdr:row>0</xdr:row>
      <xdr:rowOff>78828</xdr:rowOff>
    </xdr:from>
    <xdr:to>
      <xdr:col>9</xdr:col>
      <xdr:colOff>57979</xdr:colOff>
      <xdr:row>3</xdr:row>
      <xdr:rowOff>15816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84541" y="78828"/>
          <a:ext cx="5150068" cy="508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Takes Date apart and put</a:t>
          </a:r>
          <a:r>
            <a:rPr lang="en-IN" sz="1600" b="0" i="0" baseline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 them back together again</a:t>
          </a:r>
          <a:endParaRPr lang="en-IN" sz="1600" b="0" i="0">
            <a:solidFill>
              <a:schemeClr val="bg2">
                <a:lumMod val="50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8</xdr:col>
      <xdr:colOff>339587</xdr:colOff>
      <xdr:row>13</xdr:row>
      <xdr:rowOff>107674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638300" y="1714500"/>
          <a:ext cx="3284717" cy="869674"/>
        </a:xfrm>
        <a:prstGeom prst="roundRect">
          <a:avLst>
            <a:gd name="adj" fmla="val 7886"/>
          </a:avLst>
        </a:prstGeom>
        <a:solidFill>
          <a:schemeClr val="tx1">
            <a:lumMod val="85000"/>
            <a:lumOff val="1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</a:rPr>
            <a:t>DAY</a:t>
          </a:r>
          <a:r>
            <a:rPr lang="en-IN" sz="1100">
              <a:solidFill>
                <a:schemeClr val="bg1"/>
              </a:solidFill>
            </a:rPr>
            <a:t>("14-Nov-2024")         </a:t>
          </a:r>
          <a:r>
            <a:rPr lang="en-IN" sz="1100" i="1">
              <a:solidFill>
                <a:schemeClr val="bg1"/>
              </a:solidFill>
            </a:rPr>
            <a:t>----&gt;</a:t>
          </a:r>
          <a:r>
            <a:rPr lang="en-IN" sz="1100" i="1" baseline="0">
              <a:solidFill>
                <a:schemeClr val="bg1"/>
              </a:solidFill>
            </a:rPr>
            <a:t> returns 14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rgbClr val="FFFF00"/>
              </a:solidFill>
              <a:latin typeface="+mn-lt"/>
              <a:ea typeface="+mn-ea"/>
              <a:cs typeface="+mn-cs"/>
            </a:rPr>
            <a:t>=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MONTH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("14-Nov-2024")  </a:t>
          </a:r>
          <a:r>
            <a:rPr lang="en-IN" sz="1100" i="1">
              <a:solidFill>
                <a:schemeClr val="bg1"/>
              </a:solidFill>
              <a:latin typeface="+mn-lt"/>
              <a:ea typeface="+mn-ea"/>
              <a:cs typeface="+mn-cs"/>
            </a:rPr>
            <a:t>----&gt; returns 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rgbClr val="FFFF00"/>
              </a:solidFill>
              <a:latin typeface="+mn-lt"/>
              <a:ea typeface="+mn-ea"/>
              <a:cs typeface="+mn-cs"/>
            </a:rPr>
            <a:t>=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YEAR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("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14-Nov-2024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")       </a:t>
          </a:r>
          <a:r>
            <a:rPr lang="en-IN" sz="1100" i="1">
              <a:solidFill>
                <a:schemeClr val="bg1"/>
              </a:solidFill>
              <a:latin typeface="+mn-lt"/>
              <a:ea typeface="+mn-ea"/>
              <a:cs typeface="+mn-cs"/>
            </a:rPr>
            <a:t>----&gt; returns 2024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rgbClr val="FFFF00"/>
              </a:solidFill>
              <a:latin typeface="+mn-lt"/>
              <a:ea typeface="+mn-ea"/>
              <a:cs typeface="+mn-cs"/>
            </a:rPr>
            <a:t>=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DATE</a:t>
          </a:r>
          <a:r>
            <a:rPr lang="en-IN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(2024,11,14)              </a:t>
          </a:r>
          <a:r>
            <a:rPr lang="en-IN" sz="1100" i="1">
              <a:solidFill>
                <a:schemeClr val="bg1"/>
              </a:solidFill>
              <a:latin typeface="+mn-lt"/>
              <a:ea typeface="+mn-ea"/>
              <a:cs typeface="+mn-cs"/>
            </a:rPr>
            <a:t>----&gt; returns 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11-Nov-2024</a:t>
          </a:r>
          <a:endParaRPr lang="en-IN">
            <a:solidFill>
              <a:schemeClr val="bg1"/>
            </a:solidFill>
            <a:effectLst/>
          </a:endParaRP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271096</xdr:colOff>
      <xdr:row>23</xdr:row>
      <xdr:rowOff>7328</xdr:rowOff>
    </xdr:from>
    <xdr:to>
      <xdr:col>5</xdr:col>
      <xdr:colOff>190500</xdr:colOff>
      <xdr:row>25</xdr:row>
      <xdr:rowOff>109904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271096" y="3817328"/>
          <a:ext cx="2732942" cy="483576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</a:rPr>
            <a:t>YEARFRAC</a:t>
          </a:r>
          <a:r>
            <a:rPr lang="en-IN" sz="1100">
              <a:solidFill>
                <a:schemeClr val="bg1"/>
              </a:solidFill>
            </a:rPr>
            <a:t>("14-Nov-2024","10-Jun-2021")         </a:t>
          </a:r>
          <a:r>
            <a:rPr lang="en-IN" sz="1100" i="1">
              <a:solidFill>
                <a:schemeClr val="bg1"/>
              </a:solidFill>
            </a:rPr>
            <a:t>----&gt;</a:t>
          </a:r>
          <a:r>
            <a:rPr lang="en-IN" sz="1100" i="1" baseline="0">
              <a:solidFill>
                <a:schemeClr val="bg1"/>
              </a:solidFill>
            </a:rPr>
            <a:t> returns 3.43</a:t>
          </a: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7328</xdr:colOff>
      <xdr:row>14</xdr:row>
      <xdr:rowOff>73269</xdr:rowOff>
    </xdr:from>
    <xdr:to>
      <xdr:col>5</xdr:col>
      <xdr:colOff>593482</xdr:colOff>
      <xdr:row>17</xdr:row>
      <xdr:rowOff>10257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7328" y="2168769"/>
          <a:ext cx="3399692" cy="508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Fractional years between dates</a:t>
          </a:r>
        </a:p>
      </xdr:txBody>
    </xdr:sp>
    <xdr:clientData/>
  </xdr:twoCellAnchor>
  <xdr:twoCellAnchor>
    <xdr:from>
      <xdr:col>4</xdr:col>
      <xdr:colOff>0</xdr:colOff>
      <xdr:row>8</xdr:row>
      <xdr:rowOff>190499</xdr:rowOff>
    </xdr:from>
    <xdr:to>
      <xdr:col>11</xdr:col>
      <xdr:colOff>131886</xdr:colOff>
      <xdr:row>13</xdr:row>
      <xdr:rowOff>102577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2124808" y="1714499"/>
          <a:ext cx="4183674" cy="864578"/>
        </a:xfrm>
        <a:prstGeom prst="roundRect">
          <a:avLst>
            <a:gd name="adj" fmla="val 9028"/>
          </a:avLst>
        </a:prstGeom>
        <a:solidFill>
          <a:schemeClr val="tx1">
            <a:lumMod val="85000"/>
            <a:lumOff val="1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			</a:t>
          </a:r>
          <a:r>
            <a:rPr lang="en-IN" sz="1100" b="1" baseline="0">
              <a:solidFill>
                <a:srgbClr val="FFFF00"/>
              </a:solidFill>
            </a:rPr>
            <a:t>       </a:t>
          </a:r>
          <a:r>
            <a:rPr lang="en-IN" sz="1100" b="1">
              <a:solidFill>
                <a:schemeClr val="bg1"/>
              </a:solidFill>
            </a:rPr>
            <a:t>Difference</a:t>
          </a:r>
          <a:r>
            <a:rPr lang="en-IN" sz="1100" b="1" baseline="0">
              <a:solidFill>
                <a:schemeClr val="bg1"/>
              </a:solidFill>
            </a:rPr>
            <a:t> in </a:t>
          </a:r>
          <a:endParaRPr lang="en-IN" sz="1100" b="1">
            <a:solidFill>
              <a:schemeClr val="bg1"/>
            </a:solidFill>
          </a:endParaRPr>
        </a:p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</a:rPr>
            <a:t>DATEDIF</a:t>
          </a:r>
          <a:r>
            <a:rPr lang="en-IN" sz="1100" b="1">
              <a:solidFill>
                <a:schemeClr val="bg1"/>
              </a:solidFill>
            </a:rPr>
            <a:t>(</a:t>
          </a:r>
          <a:r>
            <a:rPr lang="en-IN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"14-Nov-2024","10-Jun-2021"</a:t>
          </a:r>
          <a:r>
            <a:rPr lang="en-IN" sz="1100" b="1">
              <a:solidFill>
                <a:schemeClr val="bg1"/>
              </a:solidFill>
            </a:rPr>
            <a:t>,"y")	</a:t>
          </a:r>
          <a:r>
            <a:rPr lang="en-IN" sz="1100" b="1" baseline="0">
              <a:solidFill>
                <a:schemeClr val="bg1"/>
              </a:solidFill>
            </a:rPr>
            <a:t>       </a:t>
          </a:r>
          <a:r>
            <a:rPr lang="en-IN" sz="1100" i="1">
              <a:solidFill>
                <a:schemeClr val="bg1"/>
              </a:solidFill>
            </a:rPr>
            <a:t>----&gt;</a:t>
          </a:r>
          <a:r>
            <a:rPr lang="en-IN" sz="1100" i="1" baseline="0">
              <a:solidFill>
                <a:schemeClr val="bg1"/>
              </a:solidFill>
            </a:rPr>
            <a:t> returns 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rgbClr val="FFFF00"/>
              </a:solidFill>
              <a:latin typeface="+mn-lt"/>
              <a:ea typeface="+mn-ea"/>
              <a:cs typeface="+mn-cs"/>
            </a:rPr>
            <a:t>=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DATEDIF</a:t>
          </a:r>
          <a:r>
            <a:rPr lang="en-IN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("14-Nov-2024","10-Jun-2021","m")	       </a:t>
          </a:r>
          <a:r>
            <a:rPr lang="en-IN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----&gt; returns 30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=</a:t>
          </a: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rgbClr val="7AEB2D"/>
              </a:solidFill>
              <a:effectLst/>
              <a:uLnTx/>
              <a:uFillTx/>
              <a:latin typeface="+mn-lt"/>
              <a:ea typeface="+mn-ea"/>
              <a:cs typeface="+mn-cs"/>
            </a:rPr>
            <a:t>DATEDIF</a:t>
          </a: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("14-Nov-2024","10-Jun-2021","d")	      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----&gt; returns 939</a:t>
          </a:r>
        </a:p>
        <a:p>
          <a:endParaRPr lang="en-IN" sz="1100" i="1" baseline="0">
            <a:solidFill>
              <a:schemeClr val="bg1"/>
            </a:solidFill>
          </a:endParaRP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241786</xdr:colOff>
      <xdr:row>2</xdr:row>
      <xdr:rowOff>183172</xdr:rowOff>
    </xdr:from>
    <xdr:to>
      <xdr:col>19</xdr:col>
      <xdr:colOff>249114</xdr:colOff>
      <xdr:row>10</xdr:row>
      <xdr:rowOff>73269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6418382" y="564172"/>
          <a:ext cx="4872405" cy="1414097"/>
        </a:xfrm>
        <a:prstGeom prst="roundRect">
          <a:avLst>
            <a:gd name="adj" fmla="val 9028"/>
          </a:avLst>
        </a:prstGeom>
        <a:solidFill>
          <a:schemeClr val="tx1">
            <a:lumMod val="85000"/>
            <a:lumOff val="1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</a:rPr>
            <a:t>DATEDIF</a:t>
          </a:r>
          <a:r>
            <a:rPr lang="en-IN" sz="1100" b="1">
              <a:solidFill>
                <a:schemeClr val="bg1"/>
              </a:solidFill>
            </a:rPr>
            <a:t>(</a:t>
          </a:r>
          <a:r>
            <a:rPr lang="en-IN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"14-Nov-2024","10-Jun-2021"</a:t>
          </a:r>
          <a:r>
            <a:rPr lang="en-IN" sz="1100" b="1">
              <a:solidFill>
                <a:schemeClr val="bg1"/>
              </a:solidFill>
            </a:rPr>
            <a:t>,"y")	</a:t>
          </a:r>
          <a:r>
            <a:rPr lang="en-IN" sz="1100" b="1" baseline="0">
              <a:solidFill>
                <a:schemeClr val="bg1"/>
              </a:solidFill>
            </a:rPr>
            <a:t>       </a:t>
          </a:r>
          <a:r>
            <a:rPr lang="en-IN" sz="1100" i="1">
              <a:solidFill>
                <a:schemeClr val="bg1"/>
              </a:solidFill>
            </a:rPr>
            <a:t>----&gt;</a:t>
          </a:r>
          <a:r>
            <a:rPr lang="en-IN" sz="1100" i="1" baseline="0">
              <a:solidFill>
                <a:schemeClr val="bg1"/>
              </a:solidFill>
            </a:rPr>
            <a:t> returns 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rgbClr val="FFFF00"/>
              </a:solidFill>
              <a:latin typeface="+mn-lt"/>
              <a:ea typeface="+mn-ea"/>
              <a:cs typeface="+mn-cs"/>
            </a:rPr>
            <a:t>=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DATEDIF</a:t>
          </a:r>
          <a:r>
            <a:rPr lang="en-IN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("14-Nov-2024","10-Jun-2021","ym")</a:t>
          </a:r>
          <a:r>
            <a:rPr lang="en-IN" sz="11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IN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----&gt; returns 5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en-IN" sz="11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IN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(calculate remaining months 			         after subtracting the years)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=</a:t>
          </a: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rgbClr val="7AEB2D"/>
              </a:solidFill>
              <a:effectLst/>
              <a:uLnTx/>
              <a:uFillTx/>
              <a:latin typeface="+mn-lt"/>
              <a:ea typeface="+mn-ea"/>
              <a:cs typeface="+mn-cs"/>
            </a:rPr>
            <a:t>DATEDIF</a:t>
          </a: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("14-Nov-2024","10-Jun-2021","md")      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----&gt; returns 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i="1" baseline="0">
              <a:solidFill>
                <a:schemeClr val="bg1"/>
              </a:solidFill>
            </a:rPr>
            <a:t>			        </a:t>
          </a:r>
          <a:r>
            <a:rPr lang="en-IN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(calculate remaining days			            </a:t>
          </a:r>
          <a:r>
            <a:rPr lang="en-IN" sz="11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after subtracting the years and month)</a:t>
          </a:r>
          <a:endParaRPr lang="en-IN">
            <a:solidFill>
              <a:schemeClr val="bg1"/>
            </a:solidFill>
            <a:effectLst/>
          </a:endParaRPr>
        </a:p>
        <a:p>
          <a:endParaRPr lang="en-IN" sz="1100" i="1" baseline="0">
            <a:solidFill>
              <a:schemeClr val="bg1"/>
            </a:solidFill>
          </a:endParaRP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98534</xdr:rowOff>
    </xdr:from>
    <xdr:to>
      <xdr:col>6</xdr:col>
      <xdr:colOff>381000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98534"/>
          <a:ext cx="4506310" cy="472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Shift dates forward or backward by months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6</xdr:col>
      <xdr:colOff>13138</xdr:colOff>
      <xdr:row>14</xdr:row>
      <xdr:rowOff>72260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10914" y="2095500"/>
          <a:ext cx="3527534" cy="643760"/>
        </a:xfrm>
        <a:prstGeom prst="roundRect">
          <a:avLst>
            <a:gd name="adj" fmla="val 8120"/>
          </a:avLst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</a:rPr>
            <a:t>EDATE</a:t>
          </a:r>
          <a:r>
            <a:rPr lang="en-IN" sz="1100">
              <a:solidFill>
                <a:schemeClr val="bg1"/>
              </a:solidFill>
            </a:rPr>
            <a:t>("20-Mar-2010",6)         </a:t>
          </a:r>
          <a:r>
            <a:rPr lang="en-IN" sz="1100" i="1">
              <a:solidFill>
                <a:schemeClr val="bg1"/>
              </a:solidFill>
            </a:rPr>
            <a:t>----&gt;</a:t>
          </a:r>
          <a:r>
            <a:rPr lang="en-IN" sz="1100" i="1" baseline="0">
              <a:solidFill>
                <a:schemeClr val="bg1"/>
              </a:solidFill>
            </a:rPr>
            <a:t> 6 months forward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rgbClr val="FFFF00"/>
              </a:solidFill>
              <a:latin typeface="+mn-lt"/>
              <a:ea typeface="+mn-ea"/>
              <a:cs typeface="+mn-cs"/>
            </a:rPr>
            <a:t>=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EOMONTH</a:t>
          </a: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("20-Mar-2010",6) </a:t>
          </a:r>
          <a:r>
            <a:rPr lang="en-IN" sz="1100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----&gt;</a:t>
          </a:r>
          <a:r>
            <a:rPr lang="en-IN" sz="1100" i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6 months forward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i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		             (end of month)</a:t>
          </a:r>
          <a:endParaRPr lang="en-IN">
            <a:solidFill>
              <a:schemeClr val="bg1"/>
            </a:solidFill>
            <a:effectLst/>
          </a:endParaRP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256442</xdr:colOff>
      <xdr:row>0</xdr:row>
      <xdr:rowOff>87923</xdr:rowOff>
    </xdr:from>
    <xdr:to>
      <xdr:col>7</xdr:col>
      <xdr:colOff>54952</xdr:colOff>
      <xdr:row>2</xdr:row>
      <xdr:rowOff>179889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56442" y="87923"/>
          <a:ext cx="4619625" cy="472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Get</a:t>
          </a:r>
          <a:r>
            <a:rPr lang="en-IN" sz="1600" b="0" i="0" baseline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 a date for workdays in future or past</a:t>
          </a:r>
          <a:endParaRPr lang="en-IN" sz="1600" b="0" i="0">
            <a:solidFill>
              <a:schemeClr val="bg2">
                <a:lumMod val="50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4</xdr:col>
      <xdr:colOff>0</xdr:colOff>
      <xdr:row>10</xdr:row>
      <xdr:rowOff>7327</xdr:rowOff>
    </xdr:from>
    <xdr:to>
      <xdr:col>6</xdr:col>
      <xdr:colOff>732692</xdr:colOff>
      <xdr:row>11</xdr:row>
      <xdr:rowOff>117231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2080846" y="1912327"/>
          <a:ext cx="1905000" cy="300404"/>
        </a:xfrm>
        <a:prstGeom prst="roundRect">
          <a:avLst>
            <a:gd name="adj" fmla="val 8120"/>
          </a:avLst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</a:rPr>
            <a:t>WORKDAY</a:t>
          </a:r>
          <a:r>
            <a:rPr lang="en-IN" sz="1100">
              <a:solidFill>
                <a:schemeClr val="bg1"/>
              </a:solidFill>
            </a:rPr>
            <a:t>(start</a:t>
          </a:r>
          <a:r>
            <a:rPr lang="en-IN" sz="1100" baseline="0">
              <a:solidFill>
                <a:schemeClr val="bg1"/>
              </a:solidFill>
            </a:rPr>
            <a:t>,n,holidays</a:t>
          </a:r>
          <a:r>
            <a:rPr lang="en-IN" sz="1100">
              <a:solidFill>
                <a:schemeClr val="bg1"/>
              </a:solidFill>
            </a:rPr>
            <a:t>) </a:t>
          </a:r>
          <a:endParaRPr lang="en-IN" sz="1100" i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7</xdr:col>
      <xdr:colOff>172183</xdr:colOff>
      <xdr:row>15</xdr:row>
      <xdr:rowOff>91966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373673" y="2476500"/>
          <a:ext cx="4092087" cy="472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Get</a:t>
          </a:r>
          <a:r>
            <a:rPr lang="en-IN" sz="1600" b="0" i="0" baseline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 number of workdays between dates</a:t>
          </a:r>
          <a:endParaRPr lang="en-IN" sz="1600" b="0" i="0">
            <a:solidFill>
              <a:schemeClr val="bg2">
                <a:lumMod val="50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798635</xdr:colOff>
      <xdr:row>24</xdr:row>
      <xdr:rowOff>109904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2249365" y="4381500"/>
          <a:ext cx="2271347" cy="300404"/>
        </a:xfrm>
        <a:prstGeom prst="roundRect">
          <a:avLst>
            <a:gd name="adj" fmla="val 8120"/>
          </a:avLst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NETWO</a:t>
          </a:r>
          <a:r>
            <a:rPr lang="en-IN" sz="1100" b="1">
              <a:solidFill>
                <a:srgbClr val="7AEB2D"/>
              </a:solidFill>
            </a:rPr>
            <a:t>RKDAY</a:t>
          </a:r>
          <a:r>
            <a:rPr lang="en-IN" sz="1100">
              <a:solidFill>
                <a:schemeClr val="bg1"/>
              </a:solidFill>
            </a:rPr>
            <a:t>(start</a:t>
          </a:r>
          <a:r>
            <a:rPr lang="en-IN" sz="1100" baseline="0">
              <a:solidFill>
                <a:schemeClr val="bg1"/>
              </a:solidFill>
            </a:rPr>
            <a:t>,end,holidays</a:t>
          </a:r>
          <a:r>
            <a:rPr lang="en-IN" sz="1100">
              <a:solidFill>
                <a:schemeClr val="bg1"/>
              </a:solidFill>
            </a:rPr>
            <a:t>) </a:t>
          </a:r>
          <a:endParaRPr lang="en-IN" sz="1100" i="1" baseline="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249115</xdr:colOff>
      <xdr:row>2</xdr:row>
      <xdr:rowOff>7327</xdr:rowOff>
    </xdr:from>
    <xdr:to>
      <xdr:col>12</xdr:col>
      <xdr:colOff>399762</xdr:colOff>
      <xdr:row>15</xdr:row>
      <xdr:rowOff>84639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3673" y="395654"/>
          <a:ext cx="3191320" cy="2715004"/>
        </a:xfrm>
        <a:prstGeom prst="rect">
          <a:avLst/>
        </a:prstGeom>
      </xdr:spPr>
    </xdr:pic>
    <xdr:clientData/>
  </xdr:twoCellAnchor>
  <xdr:twoCellAnchor editAs="oneCell">
    <xdr:from>
      <xdr:col>7</xdr:col>
      <xdr:colOff>212480</xdr:colOff>
      <xdr:row>16</xdr:row>
      <xdr:rowOff>14653</xdr:rowOff>
    </xdr:from>
    <xdr:to>
      <xdr:col>12</xdr:col>
      <xdr:colOff>420285</xdr:colOff>
      <xdr:row>30</xdr:row>
      <xdr:rowOff>81710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7038" y="3231172"/>
          <a:ext cx="3248478" cy="2734057"/>
        </a:xfrm>
        <a:prstGeom prst="rect">
          <a:avLst/>
        </a:prstGeom>
      </xdr:spPr>
    </xdr:pic>
    <xdr:clientData/>
  </xdr:twoCellAnchor>
  <xdr:twoCellAnchor editAs="oneCell">
    <xdr:from>
      <xdr:col>7</xdr:col>
      <xdr:colOff>231912</xdr:colOff>
      <xdr:row>31</xdr:row>
      <xdr:rowOff>0</xdr:rowOff>
    </xdr:from>
    <xdr:to>
      <xdr:col>12</xdr:col>
      <xdr:colOff>422412</xdr:colOff>
      <xdr:row>45</xdr:row>
      <xdr:rowOff>48004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9282" y="6079435"/>
          <a:ext cx="3255065" cy="2715004"/>
        </a:xfrm>
        <a:prstGeom prst="rect">
          <a:avLst/>
        </a:prstGeom>
      </xdr:spPr>
    </xdr:pic>
    <xdr:clientData/>
  </xdr:twoCellAnchor>
  <xdr:twoCellAnchor>
    <xdr:from>
      <xdr:col>0</xdr:col>
      <xdr:colOff>256442</xdr:colOff>
      <xdr:row>0</xdr:row>
      <xdr:rowOff>87923</xdr:rowOff>
    </xdr:from>
    <xdr:to>
      <xdr:col>7</xdr:col>
      <xdr:colOff>54952</xdr:colOff>
      <xdr:row>2</xdr:row>
      <xdr:rowOff>179889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 txBox="1"/>
      </xdr:nvSpPr>
      <xdr:spPr>
        <a:xfrm>
          <a:off x="256442" y="87923"/>
          <a:ext cx="4551485" cy="472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Get</a:t>
          </a:r>
          <a:r>
            <a:rPr lang="en-IN" sz="1600" b="0" i="0" baseline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 a date for workdays in future or past</a:t>
          </a:r>
          <a:endParaRPr lang="en-IN" sz="1600" b="0" i="0">
            <a:solidFill>
              <a:schemeClr val="bg2">
                <a:lumMod val="50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3</xdr:col>
      <xdr:colOff>273326</xdr:colOff>
      <xdr:row>10</xdr:row>
      <xdr:rowOff>7327</xdr:rowOff>
    </xdr:from>
    <xdr:to>
      <xdr:col>7</xdr:col>
      <xdr:colOff>0</xdr:colOff>
      <xdr:row>11</xdr:row>
      <xdr:rowOff>117231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1987826" y="2086262"/>
          <a:ext cx="2923761" cy="300404"/>
        </a:xfrm>
        <a:prstGeom prst="roundRect">
          <a:avLst>
            <a:gd name="adj" fmla="val 8120"/>
          </a:avLst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</a:rPr>
            <a:t>WORKDAY.INTL</a:t>
          </a:r>
          <a:r>
            <a:rPr lang="en-IN" sz="1100">
              <a:solidFill>
                <a:schemeClr val="bg1"/>
              </a:solidFill>
            </a:rPr>
            <a:t>(start</a:t>
          </a:r>
          <a:r>
            <a:rPr lang="en-IN" sz="1100" baseline="0">
              <a:solidFill>
                <a:schemeClr val="bg1"/>
              </a:solidFill>
            </a:rPr>
            <a:t>,n,[weekend],[holidays]</a:t>
          </a:r>
          <a:r>
            <a:rPr lang="en-IN" sz="1100">
              <a:solidFill>
                <a:schemeClr val="bg1"/>
              </a:solidFill>
            </a:rPr>
            <a:t>) </a:t>
          </a:r>
          <a:endParaRPr lang="en-IN" sz="1100" i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7</xdr:col>
      <xdr:colOff>172183</xdr:colOff>
      <xdr:row>15</xdr:row>
      <xdr:rowOff>91966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371475" y="2476500"/>
          <a:ext cx="4553683" cy="472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Get</a:t>
          </a:r>
          <a:r>
            <a:rPr lang="en-IN" sz="1600" b="0" i="0" baseline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 number of workdays between dates</a:t>
          </a:r>
          <a:endParaRPr lang="en-IN" sz="1600" b="0" i="0">
            <a:solidFill>
              <a:schemeClr val="bg2">
                <a:lumMod val="50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</xdr:col>
      <xdr:colOff>637761</xdr:colOff>
      <xdr:row>23</xdr:row>
      <xdr:rowOff>8283</xdr:rowOff>
    </xdr:from>
    <xdr:to>
      <xdr:col>7</xdr:col>
      <xdr:colOff>8282</xdr:colOff>
      <xdr:row>24</xdr:row>
      <xdr:rowOff>118187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/>
      </xdr:nvSpPr>
      <xdr:spPr>
        <a:xfrm>
          <a:off x="1639957" y="4563718"/>
          <a:ext cx="3279912" cy="300404"/>
        </a:xfrm>
        <a:prstGeom prst="roundRect">
          <a:avLst>
            <a:gd name="adj" fmla="val 8120"/>
          </a:avLst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  <a:latin typeface="+mn-lt"/>
              <a:ea typeface="+mn-ea"/>
              <a:cs typeface="+mn-cs"/>
            </a:rPr>
            <a:t>NETWO</a:t>
          </a:r>
          <a:r>
            <a:rPr lang="en-IN" sz="1100" b="1">
              <a:solidFill>
                <a:srgbClr val="7AEB2D"/>
              </a:solidFill>
            </a:rPr>
            <a:t>RKDAY.INTL</a:t>
          </a:r>
          <a:r>
            <a:rPr lang="en-IN" sz="1100">
              <a:solidFill>
                <a:schemeClr val="bg1"/>
              </a:solidFill>
            </a:rPr>
            <a:t>(start</a:t>
          </a:r>
          <a:r>
            <a:rPr lang="en-IN" sz="1100" baseline="0">
              <a:solidFill>
                <a:schemeClr val="bg1"/>
              </a:solidFill>
            </a:rPr>
            <a:t>,end,[weekend],[holidays]</a:t>
          </a:r>
          <a:r>
            <a:rPr lang="en-IN" sz="1100">
              <a:solidFill>
                <a:schemeClr val="bg1"/>
              </a:solidFill>
            </a:rPr>
            <a:t>) </a:t>
          </a:r>
          <a:endParaRPr lang="en-IN" sz="1100" i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0</xdr:colOff>
      <xdr:row>18</xdr:row>
      <xdr:rowOff>8282</xdr:rowOff>
    </xdr:from>
    <xdr:to>
      <xdr:col>14</xdr:col>
      <xdr:colOff>1374913</xdr:colOff>
      <xdr:row>28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8589065" y="3611217"/>
          <a:ext cx="2078935" cy="1896718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 b="1"/>
            <a:t>Code string for weekends</a:t>
          </a:r>
          <a:endParaRPr lang="en-IN" sz="1100"/>
        </a:p>
        <a:p>
          <a:pPr algn="l"/>
          <a:r>
            <a:rPr lang="en-IN" sz="1100"/>
            <a:t>The second way to provide a value for weekend is to</a:t>
          </a:r>
          <a:r>
            <a:rPr lang="en-IN" sz="1100" baseline="0"/>
            <a:t> provide 7-digit text string that covers all seven days of the week, Mon..., ..., ..., ..., ..., Sun. This text string can contain only 1s and 0s. In this scheme, a 1 indicates weekend(non-working day), and a 0 indicates a workday.</a:t>
          </a:r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11905</xdr:colOff>
      <xdr:row>0</xdr:row>
      <xdr:rowOff>0</xdr:rowOff>
    </xdr:from>
    <xdr:to>
      <xdr:col>6</xdr:col>
      <xdr:colOff>5953</xdr:colOff>
      <xdr:row>3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19124" y="0"/>
          <a:ext cx="2869407" cy="761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Convert from one unit of measure to</a:t>
          </a:r>
          <a:r>
            <a:rPr lang="en-IN" sz="1600" b="0" i="0" baseline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 another</a:t>
          </a:r>
          <a:endParaRPr lang="en-IN" sz="1600" b="0" i="0">
            <a:solidFill>
              <a:schemeClr val="bg2">
                <a:lumMod val="50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</xdr:col>
      <xdr:colOff>39618</xdr:colOff>
      <xdr:row>11</xdr:row>
      <xdr:rowOff>0</xdr:rowOff>
    </xdr:from>
    <xdr:to>
      <xdr:col>6</xdr:col>
      <xdr:colOff>11907</xdr:colOff>
      <xdr:row>12</xdr:row>
      <xdr:rowOff>103414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420618" y="2095500"/>
          <a:ext cx="2847648" cy="293914"/>
        </a:xfrm>
        <a:prstGeom prst="roundRect">
          <a:avLst/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</a:rPr>
            <a:t>CONVERT</a:t>
          </a:r>
          <a:r>
            <a:rPr lang="en-IN" sz="1100">
              <a:solidFill>
                <a:schemeClr val="bg1"/>
              </a:solidFill>
            </a:rPr>
            <a:t>(72,"F","C")         </a:t>
          </a:r>
          <a:r>
            <a:rPr lang="en-IN" sz="1100" i="1">
              <a:solidFill>
                <a:schemeClr val="bg1"/>
              </a:solidFill>
            </a:rPr>
            <a:t>----&gt;</a:t>
          </a:r>
          <a:r>
            <a:rPr lang="en-IN" sz="1100" i="1" baseline="0">
              <a:solidFill>
                <a:schemeClr val="bg1"/>
              </a:solidFill>
            </a:rPr>
            <a:t> returns 22.22</a:t>
          </a: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43544</xdr:rowOff>
    </xdr:from>
    <xdr:to>
      <xdr:col>10</xdr:col>
      <xdr:colOff>272143</xdr:colOff>
      <xdr:row>12</xdr:row>
      <xdr:rowOff>146958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4261757" y="2139044"/>
          <a:ext cx="1491343" cy="293914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bg1"/>
              </a:solidFill>
            </a:rPr>
            <a:t>By using Paste Special</a:t>
          </a:r>
          <a:endParaRPr lang="en-IN" sz="1100" i="1" baseline="0">
            <a:solidFill>
              <a:schemeClr val="bg1"/>
            </a:solidFill>
          </a:endParaRP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285817</xdr:colOff>
      <xdr:row>30</xdr:row>
      <xdr:rowOff>142532</xdr:rowOff>
    </xdr:from>
    <xdr:to>
      <xdr:col>14</xdr:col>
      <xdr:colOff>78276</xdr:colOff>
      <xdr:row>37</xdr:row>
      <xdr:rowOff>76590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494" t="16773" r="510" b="51689"/>
        <a:stretch/>
      </xdr:blipFill>
      <xdr:spPr>
        <a:xfrm>
          <a:off x="5361281" y="4905032"/>
          <a:ext cx="2854066" cy="1267558"/>
        </a:xfrm>
        <a:prstGeom prst="rect">
          <a:avLst/>
        </a:prstGeom>
      </xdr:spPr>
    </xdr:pic>
    <xdr:clientData/>
  </xdr:twoCellAnchor>
  <xdr:twoCellAnchor>
    <xdr:from>
      <xdr:col>1</xdr:col>
      <xdr:colOff>593764</xdr:colOff>
      <xdr:row>29</xdr:row>
      <xdr:rowOff>182667</xdr:rowOff>
    </xdr:from>
    <xdr:to>
      <xdr:col>9</xdr:col>
      <xdr:colOff>380916</xdr:colOff>
      <xdr:row>40</xdr:row>
      <xdr:rowOff>30268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054" t="48889" r="19567" b="2764"/>
        <a:stretch/>
      </xdr:blipFill>
      <xdr:spPr>
        <a:xfrm>
          <a:off x="988371" y="4754667"/>
          <a:ext cx="4468009" cy="1943101"/>
        </a:xfrm>
        <a:prstGeom prst="rect">
          <a:avLst/>
        </a:prstGeom>
      </xdr:spPr>
    </xdr:pic>
    <xdr:clientData/>
  </xdr:twoCellAnchor>
  <xdr:twoCellAnchor>
    <xdr:from>
      <xdr:col>6</xdr:col>
      <xdr:colOff>391502</xdr:colOff>
      <xdr:row>22</xdr:row>
      <xdr:rowOff>44822</xdr:rowOff>
    </xdr:from>
    <xdr:to>
      <xdr:col>9</xdr:col>
      <xdr:colOff>364288</xdr:colOff>
      <xdr:row>30</xdr:row>
      <xdr:rowOff>47903</xdr:rowOff>
    </xdr:to>
    <xdr:sp macro="" textlink="">
      <xdr:nvSpPr>
        <xdr:cNvPr id="8" name="Bent Arrow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 rot="5400000">
          <a:off x="3923016" y="3897984"/>
          <a:ext cx="1527081" cy="1440757"/>
        </a:xfrm>
        <a:prstGeom prst="bentArrow">
          <a:avLst>
            <a:gd name="adj1" fmla="val 24432"/>
            <a:gd name="adj2" fmla="val 23295"/>
            <a:gd name="adj3" fmla="val 37764"/>
            <a:gd name="adj4" fmla="val 70213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145449</xdr:colOff>
      <xdr:row>38</xdr:row>
      <xdr:rowOff>62661</xdr:rowOff>
    </xdr:from>
    <xdr:to>
      <xdr:col>10</xdr:col>
      <xdr:colOff>527702</xdr:colOff>
      <xdr:row>47</xdr:row>
      <xdr:rowOff>185125</xdr:rowOff>
    </xdr:to>
    <xdr:sp macro="" textlink="">
      <xdr:nvSpPr>
        <xdr:cNvPr id="9" name="Bent Arrow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10800000">
          <a:off x="4336449" y="6920661"/>
          <a:ext cx="1839018" cy="1848170"/>
        </a:xfrm>
        <a:prstGeom prst="bentArrow">
          <a:avLst>
            <a:gd name="adj1" fmla="val 24432"/>
            <a:gd name="adj2" fmla="val 23295"/>
            <a:gd name="adj3" fmla="val 37764"/>
            <a:gd name="adj4" fmla="val 70213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11</xdr:col>
      <xdr:colOff>500743</xdr:colOff>
      <xdr:row>19</xdr:row>
      <xdr:rowOff>67235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/>
      </xdr:nvSpPr>
      <xdr:spPr>
        <a:xfrm>
          <a:off x="4437529" y="2868706"/>
          <a:ext cx="2316096" cy="829235"/>
        </a:xfrm>
        <a:prstGeom prst="roundRect">
          <a:avLst>
            <a:gd name="adj" fmla="val 8529"/>
          </a:avLst>
        </a:prstGeom>
        <a:solidFill>
          <a:schemeClr val="tx1">
            <a:lumMod val="85000"/>
            <a:lumOff val="1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en-IN" sz="1100" b="1" i="0" u="none" strike="noStrike" kern="0" cap="none" spc="0" normalizeH="0" baseline="0" noProof="0">
              <a:ln>
                <a:noFill/>
              </a:ln>
              <a:solidFill>
                <a:srgbClr val="7AEB2D"/>
              </a:solidFill>
              <a:effectLst/>
              <a:uLnTx/>
              <a:uFillTx/>
              <a:latin typeface="+mn-lt"/>
              <a:ea typeface="+mn-ea"/>
              <a:cs typeface="+mn-cs"/>
            </a:rPr>
            <a:t>TRANSPOSE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(B4:C9)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Use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uLnTx/>
              <a:uFillTx/>
              <a:latin typeface="Consolas" panose="020B0609020204030204" pitchFamily="49" charset="0"/>
              <a:ea typeface="+mn-ea"/>
              <a:cs typeface="+mn-cs"/>
            </a:rPr>
            <a:t>Ctrl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+ Shift + Enter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to apply the Formula</a:t>
          </a:r>
          <a:r>
            <a:rPr lang="en-IN" sz="1100" b="1" noProof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the Range where that formula must be applied</a:t>
          </a:r>
          <a:endParaRPr kumimoji="0" lang="en-IN" sz="1100" b="0" i="1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4</xdr:col>
      <xdr:colOff>0</xdr:colOff>
      <xdr:row>2</xdr:row>
      <xdr:rowOff>183173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608135" y="95250"/>
          <a:ext cx="4381500" cy="4689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0" i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Building links</a:t>
          </a:r>
          <a:r>
            <a:rPr lang="en-IN" sz="1600" b="0" i="0" baseline="0">
              <a:solidFill>
                <a:schemeClr val="bg2">
                  <a:lumMod val="50000"/>
                </a:schemeClr>
              </a:solidFill>
              <a:latin typeface="Comic Sans MS" panose="030F0702030302020204" pitchFamily="66" charset="0"/>
            </a:rPr>
            <a:t> with the HYPERLINK function</a:t>
          </a:r>
          <a:endParaRPr lang="en-IN" sz="1600" b="0" i="0">
            <a:solidFill>
              <a:schemeClr val="bg2">
                <a:lumMod val="50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</xdr:col>
      <xdr:colOff>520214</xdr:colOff>
      <xdr:row>9</xdr:row>
      <xdr:rowOff>183173</xdr:rowOff>
    </xdr:from>
    <xdr:to>
      <xdr:col>2</xdr:col>
      <xdr:colOff>1926981</xdr:colOff>
      <xdr:row>11</xdr:row>
      <xdr:rowOff>96087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1699849" y="1897673"/>
          <a:ext cx="1406767" cy="293914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FFFF00"/>
              </a:solidFill>
            </a:rPr>
            <a:t>= </a:t>
          </a:r>
          <a:r>
            <a:rPr lang="en-IN" sz="1100" b="1">
              <a:solidFill>
                <a:srgbClr val="7AEB2D"/>
              </a:solidFill>
            </a:rPr>
            <a:t>HYPERLINK</a:t>
          </a:r>
          <a:r>
            <a:rPr lang="en-IN" sz="1100">
              <a:solidFill>
                <a:schemeClr val="bg1"/>
              </a:solidFill>
            </a:rPr>
            <a:t>(C5,</a:t>
          </a:r>
          <a:r>
            <a:rPr lang="en-IN" sz="1100" baseline="0">
              <a:solidFill>
                <a:schemeClr val="bg1"/>
              </a:solidFill>
            </a:rPr>
            <a:t> B5</a:t>
          </a:r>
          <a:r>
            <a:rPr lang="en-IN" sz="1100">
              <a:solidFill>
                <a:schemeClr val="bg1"/>
              </a:solidFill>
            </a:rPr>
            <a:t>) </a:t>
          </a:r>
          <a:endParaRPr lang="en-IN" sz="1100" i="1" baseline="0">
            <a:solidFill>
              <a:schemeClr val="bg1"/>
            </a:solidFill>
          </a:endParaRPr>
        </a:p>
        <a:p>
          <a:endParaRPr lang="en-IN" sz="1100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N3:O17" totalsRowShown="0" headerRowDxfId="6" headerRowBorderDxfId="5" tableBorderDxfId="4" totalsRowBorderDxfId="3">
  <autoFilter ref="N3:O17" xr:uid="{00000000-0009-0000-0100-000001000000}"/>
  <tableColumns count="2">
    <tableColumn id="1" xr3:uid="{00000000-0010-0000-0000-000001000000}" name="Weekend number" dataDxfId="2"/>
    <tableColumn id="2" xr3:uid="{00000000-0010-0000-0000-000002000000}" name="Weekend day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Dynamic%20Memory%20Allocation.xlsx" TargetMode="External"/><Relationship Id="rId2" Type="http://schemas.openxmlformats.org/officeDocument/2006/relationships/hyperlink" Target="https://www.isro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6"/>
  <sheetViews>
    <sheetView showGridLines="0" tabSelected="1" zoomScale="145" zoomScaleNormal="145" workbookViewId="0">
      <selection activeCell="B5" sqref="B5:C5"/>
    </sheetView>
  </sheetViews>
  <sheetFormatPr defaultRowHeight="15" x14ac:dyDescent="0.25"/>
  <cols>
    <col min="1" max="1" width="6.42578125" customWidth="1"/>
    <col min="2" max="2" width="9.140625" customWidth="1"/>
    <col min="3" max="3" width="7.5703125" customWidth="1"/>
    <col min="4" max="4" width="9.140625" customWidth="1"/>
    <col min="5" max="5" width="9.42578125" bestFit="1" customWidth="1"/>
    <col min="6" max="6" width="2.42578125" customWidth="1"/>
    <col min="7" max="7" width="6" customWidth="1"/>
    <col min="8" max="8" width="1.85546875" customWidth="1"/>
    <col min="9" max="9" width="4.28515625" customWidth="1"/>
    <col min="10" max="10" width="5.42578125" customWidth="1"/>
    <col min="11" max="11" width="4.42578125" customWidth="1"/>
  </cols>
  <sheetData>
    <row r="1" spans="2:11" ht="15" customHeight="1" x14ac:dyDescent="0.25"/>
    <row r="2" spans="2:11" ht="15" customHeight="1" x14ac:dyDescent="0.25"/>
    <row r="3" spans="2:11" ht="15" customHeight="1" x14ac:dyDescent="0.35">
      <c r="B3" s="4"/>
      <c r="C3" s="4"/>
      <c r="D3" s="4"/>
      <c r="E3" s="4"/>
      <c r="F3" s="4"/>
      <c r="G3" s="4"/>
    </row>
    <row r="4" spans="2:11" x14ac:dyDescent="0.25">
      <c r="B4" s="57" t="s">
        <v>6</v>
      </c>
      <c r="C4" s="58"/>
      <c r="E4" s="11" t="s">
        <v>0</v>
      </c>
      <c r="F4" s="32"/>
      <c r="G4" s="59" t="s">
        <v>1</v>
      </c>
      <c r="H4" s="60"/>
      <c r="I4" s="60"/>
      <c r="J4" s="60"/>
      <c r="K4" s="61"/>
    </row>
    <row r="5" spans="2:11" ht="18.75" x14ac:dyDescent="0.3">
      <c r="B5" s="55">
        <f ca="1">TODAY()</f>
        <v>45571</v>
      </c>
      <c r="C5" s="55"/>
      <c r="D5" s="3" t="str">
        <f>TEXT("----------&gt;",)</f>
        <v>----------&gt;</v>
      </c>
      <c r="E5" s="31" t="str">
        <f ca="1">_xlfn.FORMULATEXT(B5)</f>
        <v>=TODAY()</v>
      </c>
      <c r="F5" s="1"/>
      <c r="H5" s="30" t="s">
        <v>60</v>
      </c>
    </row>
    <row r="6" spans="2:11" ht="18.75" customHeight="1" x14ac:dyDescent="0.3">
      <c r="B6" s="56">
        <f ca="1">NOW()</f>
        <v>45571.822520254631</v>
      </c>
      <c r="C6" s="56"/>
      <c r="D6" s="3" t="str">
        <f>TEXT("----------&gt;",)</f>
        <v>----------&gt;</v>
      </c>
      <c r="E6" s="10" t="str">
        <f ca="1">_xlfn.FORMULATEXT(B6)</f>
        <v>=NOW()</v>
      </c>
      <c r="H6" s="30" t="s">
        <v>60</v>
      </c>
      <c r="J6" s="30" t="s">
        <v>61</v>
      </c>
    </row>
  </sheetData>
  <mergeCells count="4">
    <mergeCell ref="B5:C5"/>
    <mergeCell ref="B6:C6"/>
    <mergeCell ref="B4:C4"/>
    <mergeCell ref="G4:K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4:H8"/>
  <sheetViews>
    <sheetView showGridLines="0" zoomScale="130" zoomScaleNormal="130" workbookViewId="0">
      <selection activeCell="F21" sqref="F21"/>
    </sheetView>
  </sheetViews>
  <sheetFormatPr defaultRowHeight="15" x14ac:dyDescent="0.25"/>
  <sheetData>
    <row r="4" spans="2:8" x14ac:dyDescent="0.25">
      <c r="B4" s="6" t="s">
        <v>6</v>
      </c>
      <c r="D4" s="11" t="s">
        <v>2</v>
      </c>
      <c r="E4" s="11" t="s">
        <v>3</v>
      </c>
      <c r="F4" s="11" t="s">
        <v>4</v>
      </c>
      <c r="H4" s="11" t="s">
        <v>7</v>
      </c>
    </row>
    <row r="5" spans="2:8" x14ac:dyDescent="0.25">
      <c r="B5" s="7">
        <v>0.44836805555555559</v>
      </c>
      <c r="C5" s="5" t="s">
        <v>5</v>
      </c>
      <c r="D5" s="10">
        <f>HOUR(B5)</f>
        <v>10</v>
      </c>
      <c r="E5" s="10">
        <f>MINUTE(B5)</f>
        <v>45</v>
      </c>
      <c r="F5" s="10">
        <f>SECOND(B5)</f>
        <v>39</v>
      </c>
      <c r="G5" s="14" t="s">
        <v>5</v>
      </c>
      <c r="H5" s="7">
        <f>TIME(D5,E5,F5)</f>
        <v>0.44836805555555553</v>
      </c>
    </row>
    <row r="6" spans="2:8" x14ac:dyDescent="0.25">
      <c r="B6" s="7">
        <v>0.47916666666666669</v>
      </c>
      <c r="C6" s="5" t="s">
        <v>5</v>
      </c>
      <c r="D6" s="10">
        <f>HOUR(B6)</f>
        <v>11</v>
      </c>
      <c r="E6" s="10">
        <f>MINUTE(B6)</f>
        <v>30</v>
      </c>
      <c r="F6" s="10">
        <f>SECOND(B6)</f>
        <v>0</v>
      </c>
      <c r="G6" s="14" t="s">
        <v>5</v>
      </c>
      <c r="H6" s="7">
        <f>TIME(D6,E6,F6)</f>
        <v>0.47916666666666669</v>
      </c>
    </row>
    <row r="7" spans="2:8" x14ac:dyDescent="0.25">
      <c r="B7" s="8">
        <v>0.12849537037037037</v>
      </c>
      <c r="C7" s="5" t="s">
        <v>5</v>
      </c>
      <c r="D7" s="10">
        <f>HOUR(B7)</f>
        <v>3</v>
      </c>
      <c r="E7" s="10">
        <f>MINUTE(B7)</f>
        <v>5</v>
      </c>
      <c r="F7" s="10">
        <f>SECOND(B7)</f>
        <v>2</v>
      </c>
      <c r="G7" s="14" t="s">
        <v>5</v>
      </c>
      <c r="H7" s="7">
        <f>TIME(D7,E7,F7)</f>
        <v>0.12849537037037037</v>
      </c>
    </row>
    <row r="8" spans="2:8" x14ac:dyDescent="0.25">
      <c r="B8" s="9">
        <v>0.21875</v>
      </c>
      <c r="C8" s="5" t="s">
        <v>5</v>
      </c>
      <c r="D8" s="10">
        <f>HOUR(B8)</f>
        <v>5</v>
      </c>
      <c r="E8" s="10">
        <f>MINUTE(B8)</f>
        <v>15</v>
      </c>
      <c r="F8" s="10">
        <f>SECOND(B8)</f>
        <v>0</v>
      </c>
      <c r="G8" s="14" t="s">
        <v>5</v>
      </c>
      <c r="H8" s="7">
        <f>TIME(D8,E8,F8)</f>
        <v>0.21875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4:H8"/>
  <sheetViews>
    <sheetView showGridLines="0" zoomScale="130" zoomScaleNormal="130" workbookViewId="0">
      <selection activeCell="E20" sqref="E20"/>
    </sheetView>
  </sheetViews>
  <sheetFormatPr defaultRowHeight="15" x14ac:dyDescent="0.25"/>
  <cols>
    <col min="2" max="2" width="10" bestFit="1" customWidth="1"/>
    <col min="3" max="3" width="5.42578125" customWidth="1"/>
    <col min="7" max="7" width="5.42578125" customWidth="1"/>
    <col min="8" max="8" width="11.28515625" bestFit="1" customWidth="1"/>
  </cols>
  <sheetData>
    <row r="4" spans="2:8" x14ac:dyDescent="0.25">
      <c r="B4" s="6" t="s">
        <v>6</v>
      </c>
      <c r="D4" s="11" t="s">
        <v>8</v>
      </c>
      <c r="E4" s="11" t="s">
        <v>9</v>
      </c>
      <c r="F4" s="11" t="s">
        <v>10</v>
      </c>
      <c r="H4" s="11" t="s">
        <v>11</v>
      </c>
    </row>
    <row r="5" spans="2:8" x14ac:dyDescent="0.25">
      <c r="B5" s="15">
        <v>45610</v>
      </c>
      <c r="C5" s="12" t="s">
        <v>12</v>
      </c>
      <c r="D5" s="10">
        <f>YEAR(B5)</f>
        <v>2024</v>
      </c>
      <c r="E5" s="10">
        <f>MONTH(B5)</f>
        <v>11</v>
      </c>
      <c r="F5" s="10">
        <f>DAY(B5)</f>
        <v>14</v>
      </c>
      <c r="G5" s="12" t="s">
        <v>12</v>
      </c>
      <c r="H5" s="13">
        <f>DATE(D5,E5,F5)</f>
        <v>45610</v>
      </c>
    </row>
    <row r="6" spans="2:8" x14ac:dyDescent="0.25">
      <c r="B6" s="16">
        <v>41022</v>
      </c>
      <c r="C6" s="12" t="s">
        <v>12</v>
      </c>
      <c r="D6" s="10">
        <f t="shared" ref="D6:D8" si="0">YEAR(B6)</f>
        <v>2012</v>
      </c>
      <c r="E6" s="10">
        <f t="shared" ref="E6:E8" si="1">MONTH(B6)</f>
        <v>4</v>
      </c>
      <c r="F6" s="10">
        <f t="shared" ref="F6:F8" si="2">DAY(B6)</f>
        <v>23</v>
      </c>
      <c r="G6" s="12" t="s">
        <v>12</v>
      </c>
      <c r="H6" s="13">
        <f t="shared" ref="H6:H8" si="3">DATE(D6,E6,F6)</f>
        <v>41022</v>
      </c>
    </row>
    <row r="7" spans="2:8" x14ac:dyDescent="0.25">
      <c r="B7" s="16">
        <v>36576</v>
      </c>
      <c r="C7" s="12" t="s">
        <v>12</v>
      </c>
      <c r="D7" s="10">
        <f t="shared" si="0"/>
        <v>2000</v>
      </c>
      <c r="E7" s="10">
        <f t="shared" si="1"/>
        <v>2</v>
      </c>
      <c r="F7" s="10">
        <f t="shared" si="2"/>
        <v>20</v>
      </c>
      <c r="G7" s="12" t="s">
        <v>12</v>
      </c>
      <c r="H7" s="13">
        <f t="shared" si="3"/>
        <v>36576</v>
      </c>
    </row>
    <row r="8" spans="2:8" x14ac:dyDescent="0.25">
      <c r="B8" s="16">
        <v>34976</v>
      </c>
      <c r="C8" s="12" t="s">
        <v>12</v>
      </c>
      <c r="D8" s="10">
        <f t="shared" si="0"/>
        <v>1995</v>
      </c>
      <c r="E8" s="10">
        <f t="shared" si="1"/>
        <v>10</v>
      </c>
      <c r="F8" s="10">
        <f t="shared" si="2"/>
        <v>4</v>
      </c>
      <c r="G8" s="12" t="s">
        <v>12</v>
      </c>
      <c r="H8" s="13">
        <f t="shared" si="3"/>
        <v>34976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/>
  </sheetPr>
  <dimension ref="B4:K22"/>
  <sheetViews>
    <sheetView showGridLines="0" zoomScaleNormal="100" workbookViewId="0">
      <selection activeCell="K5" sqref="K5"/>
    </sheetView>
  </sheetViews>
  <sheetFormatPr defaultRowHeight="15" x14ac:dyDescent="0.25"/>
  <cols>
    <col min="1" max="1" width="6.28515625" customWidth="1"/>
    <col min="2" max="2" width="10" customWidth="1"/>
    <col min="3" max="3" width="11.42578125" customWidth="1"/>
    <col min="4" max="4" width="4.85546875" bestFit="1" customWidth="1"/>
    <col min="5" max="5" width="10.28515625" bestFit="1" customWidth="1"/>
    <col min="8" max="8" width="4.85546875" bestFit="1" customWidth="1"/>
  </cols>
  <sheetData>
    <row r="4" spans="2:11" x14ac:dyDescent="0.25">
      <c r="B4" s="6" t="s">
        <v>13</v>
      </c>
      <c r="C4" s="6" t="s">
        <v>14</v>
      </c>
      <c r="E4" s="11" t="s">
        <v>15</v>
      </c>
      <c r="F4" s="11" t="s">
        <v>16</v>
      </c>
      <c r="G4" s="11" t="s">
        <v>17</v>
      </c>
      <c r="I4" s="11" t="s">
        <v>15</v>
      </c>
      <c r="J4" s="11" t="s">
        <v>16</v>
      </c>
      <c r="K4" s="11" t="s">
        <v>17</v>
      </c>
    </row>
    <row r="5" spans="2:11" x14ac:dyDescent="0.25">
      <c r="B5" s="15">
        <v>41957</v>
      </c>
      <c r="C5" s="15">
        <v>44357</v>
      </c>
      <c r="D5" s="12" t="s">
        <v>12</v>
      </c>
      <c r="E5" s="43">
        <f>DATEDIF(B5,C5,"y")</f>
        <v>6</v>
      </c>
      <c r="F5" s="43">
        <f>DATEDIF(B5,C5,"m")</f>
        <v>78</v>
      </c>
      <c r="G5" s="10">
        <f>DATEDIF(B5,C5,"d")</f>
        <v>2400</v>
      </c>
      <c r="H5" s="12" t="s">
        <v>12</v>
      </c>
      <c r="I5" s="10">
        <f>DATEDIF(B5,C5,"y")</f>
        <v>6</v>
      </c>
      <c r="J5" s="10">
        <f>DATEDIF(B5,C5,"ym")</f>
        <v>6</v>
      </c>
      <c r="K5" s="10">
        <f>DATEDIF(B5,C5,"md")</f>
        <v>27</v>
      </c>
    </row>
    <row r="6" spans="2:11" x14ac:dyDescent="0.25">
      <c r="B6" s="16">
        <v>41022</v>
      </c>
      <c r="C6" s="16">
        <v>41564</v>
      </c>
      <c r="D6" s="12" t="s">
        <v>12</v>
      </c>
      <c r="E6" s="43">
        <f t="shared" ref="E6:E8" si="0">DATEDIF(B6,C6,"y")</f>
        <v>1</v>
      </c>
      <c r="F6" s="43">
        <f>DATEDIF(B6,C6,"m")</f>
        <v>17</v>
      </c>
      <c r="G6" s="10">
        <f t="shared" ref="G6:G8" si="1">DATEDIF(B6,C6,"d")</f>
        <v>542</v>
      </c>
      <c r="H6" s="12" t="s">
        <v>12</v>
      </c>
      <c r="I6" s="10">
        <f t="shared" ref="I6:I8" si="2">DATEDIF(B6,C6,"y")</f>
        <v>1</v>
      </c>
      <c r="J6" s="10">
        <f t="shared" ref="J6:J8" si="3">DATEDIF(B6,C6,"ym")</f>
        <v>5</v>
      </c>
      <c r="K6" s="10">
        <f t="shared" ref="K6:K8" si="4">DATEDIF(B6,C6,"md")</f>
        <v>24</v>
      </c>
    </row>
    <row r="7" spans="2:11" x14ac:dyDescent="0.25">
      <c r="B7" s="16">
        <v>36576</v>
      </c>
      <c r="C7" s="16">
        <v>39579</v>
      </c>
      <c r="D7" s="12" t="s">
        <v>12</v>
      </c>
      <c r="E7" s="43">
        <f t="shared" si="0"/>
        <v>8</v>
      </c>
      <c r="F7" s="43">
        <f t="shared" ref="F7:F8" si="5">DATEDIF(B7,C7,"m")</f>
        <v>98</v>
      </c>
      <c r="G7" s="10">
        <f t="shared" si="1"/>
        <v>3003</v>
      </c>
      <c r="H7" s="12" t="s">
        <v>12</v>
      </c>
      <c r="I7" s="10">
        <f t="shared" si="2"/>
        <v>8</v>
      </c>
      <c r="J7" s="10">
        <f t="shared" si="3"/>
        <v>2</v>
      </c>
      <c r="K7" s="10">
        <f t="shared" si="4"/>
        <v>21</v>
      </c>
    </row>
    <row r="8" spans="2:11" x14ac:dyDescent="0.25">
      <c r="B8" s="16">
        <v>34976</v>
      </c>
      <c r="C8" s="16">
        <v>40969</v>
      </c>
      <c r="D8" s="12" t="s">
        <v>12</v>
      </c>
      <c r="E8" s="43">
        <f t="shared" si="0"/>
        <v>16</v>
      </c>
      <c r="F8" s="43">
        <f t="shared" si="5"/>
        <v>196</v>
      </c>
      <c r="G8" s="10">
        <f t="shared" si="1"/>
        <v>5993</v>
      </c>
      <c r="H8" s="12" t="s">
        <v>12</v>
      </c>
      <c r="I8" s="10">
        <f t="shared" si="2"/>
        <v>16</v>
      </c>
      <c r="J8" s="10">
        <f t="shared" si="3"/>
        <v>4</v>
      </c>
      <c r="K8" s="10">
        <f t="shared" si="4"/>
        <v>26</v>
      </c>
    </row>
    <row r="9" spans="2:11" x14ac:dyDescent="0.25">
      <c r="E9" s="34"/>
    </row>
    <row r="10" spans="2:11" x14ac:dyDescent="0.25">
      <c r="E10" s="34"/>
    </row>
    <row r="11" spans="2:11" x14ac:dyDescent="0.25">
      <c r="E11" s="34"/>
    </row>
    <row r="18" spans="2:5" x14ac:dyDescent="0.25">
      <c r="B18" s="6" t="s">
        <v>13</v>
      </c>
      <c r="C18" s="6" t="s">
        <v>14</v>
      </c>
      <c r="E18" s="11" t="s">
        <v>18</v>
      </c>
    </row>
    <row r="19" spans="2:5" x14ac:dyDescent="0.25">
      <c r="B19" s="15">
        <v>45610</v>
      </c>
      <c r="C19" s="15">
        <v>44357</v>
      </c>
      <c r="D19" s="12" t="s">
        <v>12</v>
      </c>
      <c r="E19" s="17">
        <f>YEARFRAC(B19,C19)</f>
        <v>3.4277777777777776</v>
      </c>
    </row>
    <row r="20" spans="2:5" x14ac:dyDescent="0.25">
      <c r="B20" s="16">
        <v>41022</v>
      </c>
      <c r="C20" s="16">
        <v>41564</v>
      </c>
      <c r="D20" s="12" t="s">
        <v>12</v>
      </c>
      <c r="E20" s="17">
        <f t="shared" ref="E20:E22" si="6">YEARFRAC(B20,C20)</f>
        <v>1.4833333333333334</v>
      </c>
    </row>
    <row r="21" spans="2:5" x14ac:dyDescent="0.25">
      <c r="B21" s="16">
        <v>36576</v>
      </c>
      <c r="C21" s="16">
        <v>39579</v>
      </c>
      <c r="D21" s="12" t="s">
        <v>12</v>
      </c>
      <c r="E21" s="17">
        <f t="shared" si="6"/>
        <v>8.2249999999999996</v>
      </c>
    </row>
    <row r="22" spans="2:5" x14ac:dyDescent="0.25">
      <c r="B22" s="16">
        <v>34976</v>
      </c>
      <c r="C22" s="16">
        <v>40969</v>
      </c>
      <c r="D22" s="12" t="s">
        <v>12</v>
      </c>
      <c r="E22" s="17">
        <f t="shared" si="6"/>
        <v>16.408333333333335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4:F10"/>
  <sheetViews>
    <sheetView showGridLines="0" zoomScale="145" zoomScaleNormal="145" workbookViewId="0">
      <selection activeCell="E5" sqref="E5"/>
    </sheetView>
  </sheetViews>
  <sheetFormatPr defaultRowHeight="15" x14ac:dyDescent="0.25"/>
  <cols>
    <col min="2" max="2" width="13.7109375" bestFit="1" customWidth="1"/>
    <col min="4" max="4" width="6.42578125" customWidth="1"/>
    <col min="5" max="6" width="12.5703125" bestFit="1" customWidth="1"/>
  </cols>
  <sheetData>
    <row r="4" spans="2:6" x14ac:dyDescent="0.25">
      <c r="B4" s="25" t="s">
        <v>53</v>
      </c>
      <c r="C4" s="25" t="s">
        <v>16</v>
      </c>
      <c r="D4" s="24"/>
      <c r="E4" s="27" t="s">
        <v>54</v>
      </c>
      <c r="F4" s="27" t="s">
        <v>55</v>
      </c>
    </row>
    <row r="5" spans="2:6" x14ac:dyDescent="0.25">
      <c r="B5" s="26">
        <v>40257</v>
      </c>
      <c r="C5" s="10">
        <v>6</v>
      </c>
      <c r="D5" s="12" t="s">
        <v>12</v>
      </c>
      <c r="E5" s="26">
        <f>EDATE(B5,C5)</f>
        <v>40441</v>
      </c>
      <c r="F5" s="26">
        <f>EOMONTH(B5,C5)</f>
        <v>40451</v>
      </c>
    </row>
    <row r="6" spans="2:6" x14ac:dyDescent="0.25">
      <c r="B6" s="26">
        <v>41497</v>
      </c>
      <c r="C6" s="10">
        <v>-6</v>
      </c>
      <c r="D6" s="12" t="s">
        <v>12</v>
      </c>
      <c r="E6" s="26">
        <f t="shared" ref="E6:E10" si="0">EDATE(B6,C6)</f>
        <v>41316</v>
      </c>
      <c r="F6" s="26">
        <f t="shared" ref="F6:F10" si="1">EOMONTH(B6,C6)</f>
        <v>41333</v>
      </c>
    </row>
    <row r="7" spans="2:6" x14ac:dyDescent="0.25">
      <c r="B7" s="26">
        <v>42338</v>
      </c>
      <c r="C7" s="10">
        <v>12</v>
      </c>
      <c r="D7" s="12" t="s">
        <v>12</v>
      </c>
      <c r="E7" s="26">
        <f t="shared" si="0"/>
        <v>42704</v>
      </c>
      <c r="F7" s="26">
        <f t="shared" si="1"/>
        <v>42704</v>
      </c>
    </row>
    <row r="8" spans="2:6" x14ac:dyDescent="0.25">
      <c r="B8" s="26">
        <v>42745</v>
      </c>
      <c r="C8" s="10">
        <v>0</v>
      </c>
      <c r="D8" s="12" t="s">
        <v>12</v>
      </c>
      <c r="E8" s="26">
        <f t="shared" si="0"/>
        <v>42745</v>
      </c>
      <c r="F8" s="26">
        <f t="shared" si="1"/>
        <v>42766</v>
      </c>
    </row>
    <row r="9" spans="2:6" x14ac:dyDescent="0.25">
      <c r="B9" s="26">
        <v>43227</v>
      </c>
      <c r="C9" s="10">
        <v>9</v>
      </c>
      <c r="D9" s="12" t="s">
        <v>12</v>
      </c>
      <c r="E9" s="26">
        <f t="shared" si="0"/>
        <v>43503</v>
      </c>
      <c r="F9" s="26">
        <f t="shared" si="1"/>
        <v>43524</v>
      </c>
    </row>
    <row r="10" spans="2:6" x14ac:dyDescent="0.25">
      <c r="B10" s="26">
        <v>44031</v>
      </c>
      <c r="C10" s="10">
        <v>24</v>
      </c>
      <c r="D10" s="12" t="s">
        <v>12</v>
      </c>
      <c r="E10" s="26">
        <f t="shared" si="0"/>
        <v>44761</v>
      </c>
      <c r="F10" s="26">
        <f t="shared" si="1"/>
        <v>44773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92D050"/>
  </sheetPr>
  <dimension ref="A4:G22"/>
  <sheetViews>
    <sheetView showGridLines="0" zoomScale="85" zoomScaleNormal="85" workbookViewId="0">
      <selection activeCell="G30" sqref="G30"/>
    </sheetView>
  </sheetViews>
  <sheetFormatPr defaultRowHeight="15" x14ac:dyDescent="0.25"/>
  <cols>
    <col min="1" max="1" width="5.5703125" customWidth="1"/>
    <col min="2" max="2" width="11.42578125" customWidth="1"/>
    <col min="3" max="3" width="10.42578125" bestFit="1" customWidth="1"/>
    <col min="4" max="4" width="6.28515625" customWidth="1"/>
    <col min="5" max="5" width="15" bestFit="1" customWidth="1"/>
    <col min="6" max="6" width="7" customWidth="1"/>
    <col min="7" max="7" width="15.5703125" bestFit="1" customWidth="1"/>
  </cols>
  <sheetData>
    <row r="4" spans="1:7" x14ac:dyDescent="0.25">
      <c r="B4" s="19" t="s">
        <v>56</v>
      </c>
      <c r="C4" s="19" t="s">
        <v>17</v>
      </c>
      <c r="D4" s="20"/>
      <c r="E4" s="21" t="s">
        <v>57</v>
      </c>
      <c r="F4" s="20"/>
      <c r="G4" s="28" t="s">
        <v>58</v>
      </c>
    </row>
    <row r="5" spans="1:7" x14ac:dyDescent="0.25">
      <c r="B5" s="15">
        <v>43591</v>
      </c>
      <c r="C5" s="10">
        <v>5</v>
      </c>
      <c r="D5" s="12" t="s">
        <v>12</v>
      </c>
      <c r="E5" s="15">
        <f>WORKDAY(B5,C5,holidays)</f>
        <v>43598</v>
      </c>
      <c r="G5" s="26">
        <v>43612</v>
      </c>
    </row>
    <row r="6" spans="1:7" x14ac:dyDescent="0.25">
      <c r="B6" s="15">
        <v>43592</v>
      </c>
      <c r="C6" s="10">
        <v>10</v>
      </c>
      <c r="D6" s="12" t="s">
        <v>12</v>
      </c>
      <c r="E6" s="15">
        <f>WORKDAY(B6,C6,holidays)</f>
        <v>43606</v>
      </c>
      <c r="G6" s="16">
        <v>43650</v>
      </c>
    </row>
    <row r="7" spans="1:7" x14ac:dyDescent="0.25">
      <c r="B7" s="15">
        <v>43617</v>
      </c>
      <c r="C7" s="10">
        <v>30</v>
      </c>
      <c r="D7" s="12" t="s">
        <v>12</v>
      </c>
      <c r="E7" s="15">
        <f>WORKDAY(B7,C7,holidays)</f>
        <v>43661</v>
      </c>
    </row>
    <row r="8" spans="1:7" x14ac:dyDescent="0.25">
      <c r="B8" s="15">
        <v>43595</v>
      </c>
      <c r="C8" s="10">
        <v>15</v>
      </c>
      <c r="D8" s="12" t="s">
        <v>12</v>
      </c>
      <c r="E8" s="15">
        <f>WORKDAY(B8,C8,holidays)</f>
        <v>43619</v>
      </c>
      <c r="G8" s="29" t="s">
        <v>59</v>
      </c>
    </row>
    <row r="9" spans="1:7" x14ac:dyDescent="0.25">
      <c r="B9" s="15">
        <v>43596</v>
      </c>
      <c r="C9" s="10">
        <v>5</v>
      </c>
      <c r="D9" s="12" t="s">
        <v>12</v>
      </c>
      <c r="E9" s="15">
        <f>WORKDAY(B9,C9,holidays)</f>
        <v>43602</v>
      </c>
    </row>
    <row r="10" spans="1:7" x14ac:dyDescent="0.25">
      <c r="D10" s="12"/>
      <c r="E10" s="33"/>
    </row>
    <row r="13" spans="1:7" x14ac:dyDescent="0.25">
      <c r="A13" t="s">
        <v>74</v>
      </c>
    </row>
    <row r="17" spans="2:7" x14ac:dyDescent="0.25">
      <c r="B17" s="19" t="s">
        <v>56</v>
      </c>
      <c r="C17" s="19" t="s">
        <v>75</v>
      </c>
      <c r="D17" s="20"/>
      <c r="E17" s="21" t="s">
        <v>76</v>
      </c>
      <c r="F17" s="20"/>
      <c r="G17" s="28" t="s">
        <v>58</v>
      </c>
    </row>
    <row r="18" spans="2:7" x14ac:dyDescent="0.25">
      <c r="B18" s="15">
        <v>43591</v>
      </c>
      <c r="C18" s="15">
        <v>43598</v>
      </c>
      <c r="D18" s="12" t="s">
        <v>12</v>
      </c>
      <c r="E18" s="43">
        <f>NETWORKDAYS(B18,C18,holidays)</f>
        <v>6</v>
      </c>
      <c r="G18" s="26">
        <v>43612</v>
      </c>
    </row>
    <row r="19" spans="2:7" x14ac:dyDescent="0.25">
      <c r="B19" s="15">
        <v>43592</v>
      </c>
      <c r="C19" s="15">
        <v>43606</v>
      </c>
      <c r="D19" s="12" t="s">
        <v>12</v>
      </c>
      <c r="E19" s="43">
        <f>NETWORKDAYS(B19,C19,holidays)</f>
        <v>11</v>
      </c>
      <c r="G19" s="16">
        <v>43650</v>
      </c>
    </row>
    <row r="20" spans="2:7" x14ac:dyDescent="0.25">
      <c r="B20" s="15">
        <v>43617</v>
      </c>
      <c r="C20" s="15">
        <v>43661</v>
      </c>
      <c r="D20" s="12" t="s">
        <v>12</v>
      </c>
      <c r="E20" s="43">
        <f>NETWORKDAYS(B20,C20,holidays)</f>
        <v>30</v>
      </c>
    </row>
    <row r="21" spans="2:7" x14ac:dyDescent="0.25">
      <c r="B21" s="15">
        <v>43595</v>
      </c>
      <c r="C21" s="15">
        <v>43619</v>
      </c>
      <c r="D21" s="12" t="s">
        <v>12</v>
      </c>
      <c r="E21" s="43">
        <f>NETWORKDAYS(B21,C21,holidays)</f>
        <v>16</v>
      </c>
      <c r="G21" s="29" t="s">
        <v>59</v>
      </c>
    </row>
    <row r="22" spans="2:7" x14ac:dyDescent="0.25">
      <c r="B22" s="15">
        <v>43596</v>
      </c>
      <c r="C22" s="15">
        <v>43602</v>
      </c>
      <c r="D22" s="12" t="s">
        <v>12</v>
      </c>
      <c r="E22" s="43">
        <f>NETWORKDAYS(B22,C22,holidays)</f>
        <v>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2:Y30"/>
  <sheetViews>
    <sheetView showGridLines="0" zoomScale="85" zoomScaleNormal="85" workbookViewId="0">
      <selection activeCell="O30" sqref="O30"/>
    </sheetView>
  </sheetViews>
  <sheetFormatPr defaultRowHeight="15" x14ac:dyDescent="0.25"/>
  <cols>
    <col min="1" max="1" width="4.28515625" customWidth="1"/>
    <col min="2" max="3" width="10.7109375" bestFit="1" customWidth="1"/>
    <col min="5" max="5" width="15" bestFit="1" customWidth="1"/>
    <col min="7" max="7" width="14.5703125" bestFit="1" customWidth="1"/>
    <col min="14" max="14" width="10.5703125" customWidth="1"/>
    <col min="15" max="15" width="20.7109375" bestFit="1" customWidth="1"/>
    <col min="17" max="17" width="11.5703125" customWidth="1"/>
    <col min="18" max="24" width="6.140625" customWidth="1"/>
    <col min="25" max="25" width="13.5703125" bestFit="1" customWidth="1"/>
  </cols>
  <sheetData>
    <row r="2" spans="1:15" ht="15.75" thickBot="1" x14ac:dyDescent="0.3"/>
    <row r="3" spans="1:15" ht="27.75" customHeight="1" thickBot="1" x14ac:dyDescent="0.3">
      <c r="N3" s="44" t="s">
        <v>77</v>
      </c>
      <c r="O3" s="45" t="s">
        <v>78</v>
      </c>
    </row>
    <row r="4" spans="1:15" x14ac:dyDescent="0.25">
      <c r="B4" s="19" t="s">
        <v>56</v>
      </c>
      <c r="C4" s="19" t="s">
        <v>17</v>
      </c>
      <c r="D4" s="20"/>
      <c r="E4" s="21" t="s">
        <v>57</v>
      </c>
      <c r="F4" s="20"/>
      <c r="G4" s="28" t="s">
        <v>58</v>
      </c>
      <c r="N4" s="46" t="s">
        <v>79</v>
      </c>
      <c r="O4" s="47" t="s">
        <v>80</v>
      </c>
    </row>
    <row r="5" spans="1:15" x14ac:dyDescent="0.25">
      <c r="B5" s="15">
        <v>43591</v>
      </c>
      <c r="C5" s="10">
        <v>5</v>
      </c>
      <c r="D5" s="12" t="s">
        <v>12</v>
      </c>
      <c r="E5" s="15">
        <f>WORKDAY.INTL(B5,C5,11,holidays)</f>
        <v>43596</v>
      </c>
      <c r="G5" s="26">
        <v>43612</v>
      </c>
      <c r="N5" s="48" t="s">
        <v>81</v>
      </c>
      <c r="O5" s="49" t="s">
        <v>82</v>
      </c>
    </row>
    <row r="6" spans="1:15" x14ac:dyDescent="0.25">
      <c r="B6" s="15">
        <v>43592</v>
      </c>
      <c r="C6" s="10">
        <v>10</v>
      </c>
      <c r="D6" s="12" t="s">
        <v>12</v>
      </c>
      <c r="E6" s="15">
        <f>WORKDAY.INTL(B6,C6,11,holidays)</f>
        <v>43603</v>
      </c>
      <c r="G6" s="16">
        <v>43650</v>
      </c>
      <c r="N6" s="48" t="s">
        <v>83</v>
      </c>
      <c r="O6" s="49" t="s">
        <v>84</v>
      </c>
    </row>
    <row r="7" spans="1:15" x14ac:dyDescent="0.25">
      <c r="B7" s="15">
        <v>43617</v>
      </c>
      <c r="C7" s="10">
        <v>30</v>
      </c>
      <c r="D7" s="12" t="s">
        <v>12</v>
      </c>
      <c r="E7" s="15">
        <f>WORKDAY.INTL(B7,C7,11,holidays)</f>
        <v>43654</v>
      </c>
      <c r="N7" s="48" t="s">
        <v>85</v>
      </c>
      <c r="O7" s="49" t="s">
        <v>86</v>
      </c>
    </row>
    <row r="8" spans="1:15" x14ac:dyDescent="0.25">
      <c r="B8" s="15">
        <v>43595</v>
      </c>
      <c r="C8" s="10">
        <v>15</v>
      </c>
      <c r="D8" s="12" t="s">
        <v>12</v>
      </c>
      <c r="E8" s="15">
        <f>WORKDAY.INTL(B8,C8,11,holidays)</f>
        <v>43614</v>
      </c>
      <c r="G8" s="29" t="s">
        <v>59</v>
      </c>
      <c r="N8" s="48" t="s">
        <v>87</v>
      </c>
      <c r="O8" s="49" t="s">
        <v>88</v>
      </c>
    </row>
    <row r="9" spans="1:15" x14ac:dyDescent="0.25">
      <c r="B9" s="15">
        <v>43596</v>
      </c>
      <c r="C9" s="10">
        <v>5</v>
      </c>
      <c r="D9" s="12" t="s">
        <v>12</v>
      </c>
      <c r="E9" s="15">
        <f>WORKDAY.INTL(B9,C9,11,holidays)</f>
        <v>43602</v>
      </c>
      <c r="N9" s="48" t="s">
        <v>89</v>
      </c>
      <c r="O9" s="49" t="s">
        <v>90</v>
      </c>
    </row>
    <row r="10" spans="1:15" x14ac:dyDescent="0.25">
      <c r="D10" s="12"/>
      <c r="E10" s="33"/>
      <c r="N10" s="48" t="s">
        <v>91</v>
      </c>
      <c r="O10" s="49" t="s">
        <v>92</v>
      </c>
    </row>
    <row r="11" spans="1:15" x14ac:dyDescent="0.25">
      <c r="N11" s="48" t="s">
        <v>93</v>
      </c>
      <c r="O11" s="49" t="s">
        <v>94</v>
      </c>
    </row>
    <row r="12" spans="1:15" x14ac:dyDescent="0.25">
      <c r="N12" s="48" t="s">
        <v>95</v>
      </c>
      <c r="O12" s="49" t="s">
        <v>96</v>
      </c>
    </row>
    <row r="13" spans="1:15" x14ac:dyDescent="0.25">
      <c r="A13" s="54" t="s">
        <v>131</v>
      </c>
      <c r="N13" s="48" t="s">
        <v>97</v>
      </c>
      <c r="O13" s="49" t="s">
        <v>98</v>
      </c>
    </row>
    <row r="14" spans="1:15" x14ac:dyDescent="0.25">
      <c r="N14" s="48" t="s">
        <v>99</v>
      </c>
      <c r="O14" s="49" t="s">
        <v>100</v>
      </c>
    </row>
    <row r="15" spans="1:15" x14ac:dyDescent="0.25">
      <c r="N15" s="48" t="s">
        <v>101</v>
      </c>
      <c r="O15" s="49" t="s">
        <v>102</v>
      </c>
    </row>
    <row r="16" spans="1:15" x14ac:dyDescent="0.25">
      <c r="N16" s="48" t="s">
        <v>103</v>
      </c>
      <c r="O16" s="49" t="s">
        <v>104</v>
      </c>
    </row>
    <row r="17" spans="2:25" x14ac:dyDescent="0.25">
      <c r="B17" s="19" t="s">
        <v>56</v>
      </c>
      <c r="C17" s="19" t="s">
        <v>75</v>
      </c>
      <c r="D17" s="20"/>
      <c r="E17" s="21" t="s">
        <v>76</v>
      </c>
      <c r="F17" s="20"/>
      <c r="G17" s="28" t="s">
        <v>58</v>
      </c>
      <c r="N17" s="50" t="s">
        <v>105</v>
      </c>
      <c r="O17" s="51" t="s">
        <v>106</v>
      </c>
    </row>
    <row r="18" spans="2:25" x14ac:dyDescent="0.25">
      <c r="B18" s="15">
        <v>43591</v>
      </c>
      <c r="C18" s="15">
        <v>43598</v>
      </c>
      <c r="D18" s="12" t="s">
        <v>12</v>
      </c>
      <c r="E18" s="43">
        <f>NETWORKDAYS.INTL(B18,C18,11,holidays)</f>
        <v>7</v>
      </c>
      <c r="G18" s="26">
        <v>43612</v>
      </c>
    </row>
    <row r="19" spans="2:25" x14ac:dyDescent="0.25">
      <c r="B19" s="15">
        <v>43592</v>
      </c>
      <c r="C19" s="15">
        <v>43606</v>
      </c>
      <c r="D19" s="12" t="s">
        <v>12</v>
      </c>
      <c r="E19" s="43">
        <f>NETWORKDAYS.INTL(B19,C19,11,holidays)</f>
        <v>13</v>
      </c>
      <c r="G19" s="16">
        <v>43650</v>
      </c>
    </row>
    <row r="20" spans="2:25" x14ac:dyDescent="0.25">
      <c r="B20" s="15">
        <v>43617</v>
      </c>
      <c r="C20" s="15">
        <v>43661</v>
      </c>
      <c r="D20" s="12" t="s">
        <v>12</v>
      </c>
      <c r="E20" s="43">
        <f>NETWORKDAYS.INTL(B20,C20,11,holidays)</f>
        <v>37</v>
      </c>
      <c r="Q20" s="25" t="s">
        <v>107</v>
      </c>
      <c r="R20" s="19" t="s">
        <v>108</v>
      </c>
      <c r="S20" s="19" t="s">
        <v>109</v>
      </c>
      <c r="T20" s="19" t="s">
        <v>110</v>
      </c>
      <c r="U20" s="19" t="s">
        <v>111</v>
      </c>
      <c r="V20" s="19" t="s">
        <v>112</v>
      </c>
      <c r="W20" s="19" t="s">
        <v>113</v>
      </c>
      <c r="X20" s="19" t="s">
        <v>114</v>
      </c>
      <c r="Y20" s="19" t="s">
        <v>122</v>
      </c>
    </row>
    <row r="21" spans="2:25" x14ac:dyDescent="0.25">
      <c r="B21" s="15">
        <v>43595</v>
      </c>
      <c r="C21" s="15">
        <v>43619</v>
      </c>
      <c r="D21" s="12" t="s">
        <v>12</v>
      </c>
      <c r="E21" s="43">
        <f>NETWORKDAYS.INTL(B21,C21,11,holidays)</f>
        <v>20</v>
      </c>
      <c r="G21" s="29" t="s">
        <v>59</v>
      </c>
      <c r="Q21" s="52">
        <v>1111111</v>
      </c>
      <c r="R21" s="53">
        <v>1</v>
      </c>
      <c r="S21" s="53">
        <v>1</v>
      </c>
      <c r="T21" s="53">
        <v>1</v>
      </c>
      <c r="U21" s="53">
        <v>1</v>
      </c>
      <c r="V21" s="53">
        <v>1</v>
      </c>
      <c r="W21" s="53">
        <v>1</v>
      </c>
      <c r="X21" s="53">
        <v>1</v>
      </c>
      <c r="Y21" s="10" t="s">
        <v>123</v>
      </c>
    </row>
    <row r="22" spans="2:25" x14ac:dyDescent="0.25">
      <c r="B22" s="15">
        <v>43596</v>
      </c>
      <c r="C22" s="15">
        <v>43602</v>
      </c>
      <c r="D22" s="12" t="s">
        <v>12</v>
      </c>
      <c r="E22" s="43">
        <f>NETWORKDAYS.INTL(B22,C22,11,holidays)</f>
        <v>6</v>
      </c>
      <c r="Q22" s="52" t="s">
        <v>115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10" t="s">
        <v>124</v>
      </c>
    </row>
    <row r="23" spans="2:25" x14ac:dyDescent="0.25">
      <c r="Q23" s="52" t="s">
        <v>117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1</v>
      </c>
      <c r="X23" s="53">
        <v>1</v>
      </c>
      <c r="Y23" s="10" t="s">
        <v>125</v>
      </c>
    </row>
    <row r="24" spans="2:25" x14ac:dyDescent="0.25">
      <c r="Q24" s="52" t="s">
        <v>116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1</v>
      </c>
      <c r="Y24" s="10" t="s">
        <v>126</v>
      </c>
    </row>
    <row r="25" spans="2:25" x14ac:dyDescent="0.25">
      <c r="Q25" s="52" t="s">
        <v>118</v>
      </c>
      <c r="R25" s="53">
        <v>0</v>
      </c>
      <c r="S25" s="53">
        <v>0</v>
      </c>
      <c r="T25" s="53">
        <v>0</v>
      </c>
      <c r="U25" s="53">
        <v>0</v>
      </c>
      <c r="V25" s="53">
        <v>1</v>
      </c>
      <c r="W25" s="53">
        <v>1</v>
      </c>
      <c r="X25" s="53">
        <v>1</v>
      </c>
      <c r="Y25" s="10" t="s">
        <v>127</v>
      </c>
    </row>
    <row r="26" spans="2:25" x14ac:dyDescent="0.25">
      <c r="Q26" s="52" t="s">
        <v>121</v>
      </c>
      <c r="R26" s="53">
        <v>0</v>
      </c>
      <c r="S26" s="53">
        <v>1</v>
      </c>
      <c r="T26" s="53">
        <v>0</v>
      </c>
      <c r="U26" s="53">
        <v>1</v>
      </c>
      <c r="V26" s="53">
        <v>0</v>
      </c>
      <c r="W26" s="53">
        <v>1</v>
      </c>
      <c r="X26" s="53">
        <v>1</v>
      </c>
      <c r="Y26" s="10" t="s">
        <v>128</v>
      </c>
    </row>
    <row r="27" spans="2:25" x14ac:dyDescent="0.25">
      <c r="Q27" s="52" t="s">
        <v>120</v>
      </c>
      <c r="R27" s="53">
        <v>1</v>
      </c>
      <c r="S27" s="53">
        <v>0</v>
      </c>
      <c r="T27" s="53">
        <v>1</v>
      </c>
      <c r="U27" s="53">
        <v>0</v>
      </c>
      <c r="V27" s="53">
        <v>1</v>
      </c>
      <c r="W27" s="53">
        <v>1</v>
      </c>
      <c r="X27" s="53">
        <v>1</v>
      </c>
      <c r="Y27" s="10" t="s">
        <v>129</v>
      </c>
    </row>
    <row r="28" spans="2:25" x14ac:dyDescent="0.25">
      <c r="Q28" s="52" t="s">
        <v>119</v>
      </c>
      <c r="R28" s="53">
        <v>0</v>
      </c>
      <c r="S28" s="53">
        <v>1</v>
      </c>
      <c r="T28" s="53">
        <v>1</v>
      </c>
      <c r="U28" s="53">
        <v>1</v>
      </c>
      <c r="V28" s="53">
        <v>1</v>
      </c>
      <c r="W28" s="53">
        <v>1</v>
      </c>
      <c r="X28" s="53">
        <v>1</v>
      </c>
      <c r="Y28" s="10" t="s">
        <v>108</v>
      </c>
    </row>
    <row r="30" spans="2:25" x14ac:dyDescent="0.25">
      <c r="Q30" s="34" t="s">
        <v>130</v>
      </c>
    </row>
  </sheetData>
  <conditionalFormatting sqref="R21:X28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  <ignoredErrors>
    <ignoredError sqref="N5:N17 Q22 Q23:Q28" numberStoredAsText="1"/>
  </ignoredErrors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5:F10"/>
  <sheetViews>
    <sheetView showGridLines="0" zoomScale="160" zoomScaleNormal="160" workbookViewId="0">
      <selection activeCell="F6" sqref="F6"/>
    </sheetView>
  </sheetViews>
  <sheetFormatPr defaultRowHeight="15" x14ac:dyDescent="0.25"/>
  <cols>
    <col min="1" max="1" width="5.7109375" customWidth="1"/>
    <col min="5" max="5" width="6.7109375" customWidth="1"/>
  </cols>
  <sheetData>
    <row r="5" spans="2:6" x14ac:dyDescent="0.25">
      <c r="B5" s="19" t="s">
        <v>19</v>
      </c>
      <c r="C5" s="19" t="s">
        <v>20</v>
      </c>
      <c r="D5" s="19" t="s">
        <v>21</v>
      </c>
      <c r="E5" s="20"/>
      <c r="F5" s="21" t="s">
        <v>22</v>
      </c>
    </row>
    <row r="6" spans="2:6" x14ac:dyDescent="0.25">
      <c r="B6" s="10">
        <v>72</v>
      </c>
      <c r="C6" s="10" t="s">
        <v>23</v>
      </c>
      <c r="D6" s="10" t="s">
        <v>28</v>
      </c>
      <c r="E6" s="12" t="s">
        <v>12</v>
      </c>
      <c r="F6" s="17">
        <f>CONVERT(B6,C6,D6)</f>
        <v>22.222222222222221</v>
      </c>
    </row>
    <row r="7" spans="2:6" x14ac:dyDescent="0.25">
      <c r="B7" s="10">
        <v>10</v>
      </c>
      <c r="C7" s="10" t="s">
        <v>24</v>
      </c>
      <c r="D7" s="10" t="s">
        <v>29</v>
      </c>
      <c r="E7" s="12" t="s">
        <v>12</v>
      </c>
      <c r="F7" s="17">
        <f t="shared" ref="F7:F10" si="0">CONVERT(B7,C7,D7)</f>
        <v>6.2137119223733395</v>
      </c>
    </row>
    <row r="8" spans="2:6" x14ac:dyDescent="0.25">
      <c r="B8" s="10">
        <v>175</v>
      </c>
      <c r="C8" s="10" t="s">
        <v>25</v>
      </c>
      <c r="D8" s="10" t="s">
        <v>30</v>
      </c>
      <c r="E8" s="12" t="s">
        <v>12</v>
      </c>
      <c r="F8" s="17">
        <f t="shared" si="0"/>
        <v>79.378664749999999</v>
      </c>
    </row>
    <row r="9" spans="2:6" x14ac:dyDescent="0.25">
      <c r="B9" s="10">
        <v>75</v>
      </c>
      <c r="C9" s="10" t="s">
        <v>26</v>
      </c>
      <c r="D9" s="10" t="s">
        <v>32</v>
      </c>
      <c r="E9" s="12" t="s">
        <v>12</v>
      </c>
      <c r="F9" s="17">
        <f t="shared" si="0"/>
        <v>1.905</v>
      </c>
    </row>
    <row r="10" spans="2:6" x14ac:dyDescent="0.25">
      <c r="B10" s="10">
        <v>1</v>
      </c>
      <c r="C10" s="10" t="s">
        <v>27</v>
      </c>
      <c r="D10" s="10" t="s">
        <v>31</v>
      </c>
      <c r="E10" s="12" t="s">
        <v>12</v>
      </c>
      <c r="F10" s="17">
        <f t="shared" si="0"/>
        <v>3.7854117839999999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/>
  </sheetPr>
  <dimension ref="A4:O49"/>
  <sheetViews>
    <sheetView showGridLines="0" zoomScale="85" zoomScaleNormal="85" workbookViewId="0">
      <selection activeCell="U25" sqref="U25"/>
    </sheetView>
  </sheetViews>
  <sheetFormatPr defaultRowHeight="15" x14ac:dyDescent="0.25"/>
  <cols>
    <col min="1" max="1" width="6" customWidth="1"/>
    <col min="3" max="3" width="9.7109375" bestFit="1" customWidth="1"/>
    <col min="4" max="4" width="9.28515625" bestFit="1" customWidth="1"/>
    <col min="5" max="6" width="9.7109375" bestFit="1" customWidth="1"/>
    <col min="7" max="7" width="9.28515625" bestFit="1" customWidth="1"/>
    <col min="8" max="8" width="3.7109375" customWidth="1"/>
  </cols>
  <sheetData>
    <row r="4" spans="1:13" x14ac:dyDescent="0.25">
      <c r="B4" s="19" t="s">
        <v>46</v>
      </c>
      <c r="C4" s="19" t="s">
        <v>47</v>
      </c>
    </row>
    <row r="5" spans="1:13" x14ac:dyDescent="0.25">
      <c r="B5" s="10" t="s">
        <v>48</v>
      </c>
      <c r="C5" s="23">
        <v>239</v>
      </c>
    </row>
    <row r="6" spans="1:13" x14ac:dyDescent="0.25">
      <c r="B6" s="10" t="s">
        <v>49</v>
      </c>
      <c r="C6" s="23">
        <v>190</v>
      </c>
    </row>
    <row r="7" spans="1:13" x14ac:dyDescent="0.25">
      <c r="B7" s="10" t="s">
        <v>50</v>
      </c>
      <c r="C7" s="23">
        <v>399</v>
      </c>
    </row>
    <row r="8" spans="1:13" x14ac:dyDescent="0.25">
      <c r="B8" s="10" t="s">
        <v>51</v>
      </c>
      <c r="C8" s="23">
        <v>450</v>
      </c>
    </row>
    <row r="9" spans="1:13" x14ac:dyDescent="0.25">
      <c r="B9" s="10" t="s">
        <v>52</v>
      </c>
      <c r="C9" s="23">
        <v>219</v>
      </c>
    </row>
    <row r="12" spans="1:13" x14ac:dyDescent="0.25">
      <c r="B12" s="19" t="s">
        <v>46</v>
      </c>
      <c r="C12" s="10" t="s">
        <v>48</v>
      </c>
      <c r="D12" s="10" t="s">
        <v>49</v>
      </c>
      <c r="E12" s="10" t="s">
        <v>50</v>
      </c>
      <c r="F12" s="10" t="s">
        <v>51</v>
      </c>
      <c r="G12" s="10" t="s">
        <v>52</v>
      </c>
    </row>
    <row r="13" spans="1:13" x14ac:dyDescent="0.25">
      <c r="B13" s="19" t="s">
        <v>47</v>
      </c>
      <c r="C13" s="23">
        <v>239</v>
      </c>
      <c r="D13" s="23">
        <v>190</v>
      </c>
      <c r="E13" s="23">
        <v>399</v>
      </c>
      <c r="F13" s="23">
        <v>450</v>
      </c>
      <c r="G13" s="23">
        <v>219</v>
      </c>
    </row>
    <row r="14" spans="1:13" ht="15.75" thickBot="1" x14ac:dyDescent="0.3">
      <c r="A14" s="2"/>
      <c r="B14" s="36"/>
      <c r="C14" s="37"/>
      <c r="D14" s="37"/>
      <c r="E14" s="37"/>
      <c r="F14" s="37"/>
      <c r="G14" s="37"/>
      <c r="H14" s="2"/>
      <c r="I14" s="2"/>
      <c r="J14" s="2"/>
      <c r="K14" s="2"/>
      <c r="L14" s="2"/>
      <c r="M14" s="2"/>
    </row>
    <row r="15" spans="1:13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x14ac:dyDescent="0.25">
      <c r="B16" t="str">
        <f t="array" ref="B16:G17">TRANSPOSE(B4:C9)</f>
        <v>Item</v>
      </c>
      <c r="C16" t="str">
        <v>Pizza</v>
      </c>
      <c r="D16" t="str">
        <v>Hot Dog</v>
      </c>
      <c r="E16" t="str">
        <v>Chicken</v>
      </c>
      <c r="F16" t="str">
        <v>Sushi</v>
      </c>
      <c r="G16" t="str">
        <v>Falafel</v>
      </c>
    </row>
    <row r="17" spans="1:15" x14ac:dyDescent="0.25">
      <c r="B17" t="str">
        <v>Cost</v>
      </c>
      <c r="C17">
        <v>239</v>
      </c>
      <c r="D17">
        <v>190</v>
      </c>
      <c r="E17">
        <v>399</v>
      </c>
      <c r="F17">
        <v>450</v>
      </c>
      <c r="G17">
        <v>219</v>
      </c>
    </row>
    <row r="21" spans="1:15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1"/>
      <c r="O22" s="39"/>
    </row>
    <row r="23" spans="1:15" x14ac:dyDescent="0.25">
      <c r="A23" s="41"/>
      <c r="B23" t="s">
        <v>62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O23" s="39"/>
    </row>
    <row r="24" spans="1:15" x14ac:dyDescent="0.25">
      <c r="A24" s="41"/>
      <c r="B24" t="s">
        <v>63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O24" s="39"/>
    </row>
    <row r="25" spans="1:15" x14ac:dyDescent="0.25">
      <c r="A25" s="41"/>
      <c r="O25" s="39"/>
    </row>
    <row r="26" spans="1:15" x14ac:dyDescent="0.25">
      <c r="A26" s="41"/>
      <c r="O26" s="39"/>
    </row>
    <row r="27" spans="1:15" x14ac:dyDescent="0.25">
      <c r="A27" s="41"/>
      <c r="O27" s="39"/>
    </row>
    <row r="28" spans="1:15" x14ac:dyDescent="0.25">
      <c r="A28" s="41"/>
      <c r="O28" s="39"/>
    </row>
    <row r="29" spans="1:15" x14ac:dyDescent="0.25">
      <c r="A29" s="41"/>
      <c r="O29" s="39"/>
    </row>
    <row r="30" spans="1:15" x14ac:dyDescent="0.25">
      <c r="A30" s="41"/>
      <c r="O30" s="39"/>
    </row>
    <row r="31" spans="1:15" x14ac:dyDescent="0.25">
      <c r="A31" s="41"/>
      <c r="O31" s="39"/>
    </row>
    <row r="32" spans="1:15" x14ac:dyDescent="0.25">
      <c r="A32" s="41"/>
      <c r="O32" s="39"/>
    </row>
    <row r="33" spans="1:15" x14ac:dyDescent="0.25">
      <c r="A33" s="41"/>
      <c r="O33" s="39"/>
    </row>
    <row r="34" spans="1:15" x14ac:dyDescent="0.25">
      <c r="A34" s="41"/>
      <c r="O34" s="39"/>
    </row>
    <row r="35" spans="1:15" x14ac:dyDescent="0.25">
      <c r="A35" s="41"/>
      <c r="O35" s="39"/>
    </row>
    <row r="36" spans="1:15" x14ac:dyDescent="0.25">
      <c r="A36" s="41"/>
      <c r="O36" s="39"/>
    </row>
    <row r="37" spans="1:15" x14ac:dyDescent="0.25">
      <c r="A37" s="41"/>
      <c r="O37" s="39"/>
    </row>
    <row r="38" spans="1:15" x14ac:dyDescent="0.25">
      <c r="A38" s="41"/>
      <c r="O38" s="39"/>
    </row>
    <row r="39" spans="1:15" x14ac:dyDescent="0.25">
      <c r="A39" s="41"/>
      <c r="O39" s="39"/>
    </row>
    <row r="40" spans="1:15" x14ac:dyDescent="0.25">
      <c r="A40" s="41"/>
      <c r="O40" s="39"/>
    </row>
    <row r="41" spans="1:15" x14ac:dyDescent="0.25">
      <c r="A41" s="41"/>
      <c r="O41" s="39"/>
    </row>
    <row r="42" spans="1:15" x14ac:dyDescent="0.25">
      <c r="A42" s="41"/>
      <c r="O42" s="39"/>
    </row>
    <row r="43" spans="1:15" x14ac:dyDescent="0.25">
      <c r="A43" s="41"/>
      <c r="O43" s="39"/>
    </row>
    <row r="44" spans="1:15" ht="15.75" customHeight="1" x14ac:dyDescent="0.25">
      <c r="A44" s="41"/>
      <c r="O44" s="39"/>
    </row>
    <row r="45" spans="1:15" x14ac:dyDescent="0.25">
      <c r="A45" s="41"/>
      <c r="O45" s="39"/>
    </row>
    <row r="46" spans="1:15" x14ac:dyDescent="0.25">
      <c r="A46" s="41"/>
      <c r="B46" t="str">
        <f>B4</f>
        <v>Item</v>
      </c>
      <c r="C46" t="str">
        <f>B5</f>
        <v>Pizza</v>
      </c>
      <c r="D46" t="str">
        <f>B6</f>
        <v>Hot Dog</v>
      </c>
      <c r="E46" t="str">
        <f>B7</f>
        <v>Chicken</v>
      </c>
      <c r="F46" t="str">
        <f>B8</f>
        <v>Sushi</v>
      </c>
      <c r="G46" t="str">
        <f>B9</f>
        <v>Falafel</v>
      </c>
      <c r="O46" s="39"/>
    </row>
    <row r="47" spans="1:15" x14ac:dyDescent="0.25">
      <c r="A47" s="41"/>
      <c r="B47" t="str">
        <f>C4</f>
        <v>Cost</v>
      </c>
      <c r="C47" s="35">
        <f>C5</f>
        <v>239</v>
      </c>
      <c r="D47" s="35">
        <f>C6</f>
        <v>190</v>
      </c>
      <c r="E47" s="35">
        <f>C7</f>
        <v>399</v>
      </c>
      <c r="F47" s="35">
        <f>C8</f>
        <v>450</v>
      </c>
      <c r="G47" s="35">
        <f>C9</f>
        <v>219</v>
      </c>
      <c r="O47" s="39"/>
    </row>
    <row r="48" spans="1:15" x14ac:dyDescent="0.25">
      <c r="A48" s="41"/>
      <c r="O48" s="39"/>
    </row>
    <row r="49" spans="1:15" ht="15.75" thickBot="1" x14ac:dyDescent="0.3">
      <c r="A49" s="4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40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4:D15"/>
  <sheetViews>
    <sheetView showGridLines="0" zoomScale="130" zoomScaleNormal="130" workbookViewId="0">
      <selection activeCell="F15" sqref="F15"/>
    </sheetView>
  </sheetViews>
  <sheetFormatPr defaultRowHeight="15" x14ac:dyDescent="0.25"/>
  <cols>
    <col min="1" max="1" width="5.28515625" customWidth="1"/>
    <col min="2" max="2" width="12.42578125" bestFit="1" customWidth="1"/>
    <col min="3" max="3" width="40.85546875" bestFit="1" customWidth="1"/>
    <col min="4" max="4" width="12.42578125" bestFit="1" customWidth="1"/>
  </cols>
  <sheetData>
    <row r="4" spans="2:4" x14ac:dyDescent="0.25">
      <c r="B4" s="19" t="s">
        <v>33</v>
      </c>
      <c r="C4" s="19" t="s">
        <v>34</v>
      </c>
      <c r="D4" s="19" t="s">
        <v>35</v>
      </c>
    </row>
    <row r="5" spans="2:4" x14ac:dyDescent="0.25">
      <c r="B5" s="10" t="s">
        <v>36</v>
      </c>
      <c r="C5" s="22" t="s">
        <v>39</v>
      </c>
      <c r="D5" s="22" t="str">
        <f>HYPERLINK(C5,B5)</f>
        <v>Google</v>
      </c>
    </row>
    <row r="6" spans="2:4" x14ac:dyDescent="0.25">
      <c r="B6" s="10" t="s">
        <v>37</v>
      </c>
      <c r="C6" s="22" t="s">
        <v>40</v>
      </c>
      <c r="D6" s="22" t="str">
        <f t="shared" ref="D6:D8" si="0">HYPERLINK(C6,B6)</f>
        <v>ISRO</v>
      </c>
    </row>
    <row r="7" spans="2:4" x14ac:dyDescent="0.25">
      <c r="B7" s="10" t="s">
        <v>43</v>
      </c>
      <c r="C7" s="10" t="s">
        <v>42</v>
      </c>
      <c r="D7" s="22" t="str">
        <f t="shared" si="0"/>
        <v>Sheet4</v>
      </c>
    </row>
    <row r="8" spans="2:4" x14ac:dyDescent="0.25">
      <c r="B8" s="10" t="s">
        <v>38</v>
      </c>
      <c r="C8" s="10" t="s">
        <v>41</v>
      </c>
      <c r="D8" s="22" t="str">
        <f t="shared" si="0"/>
        <v>Result Image</v>
      </c>
    </row>
    <row r="9" spans="2:4" x14ac:dyDescent="0.25">
      <c r="B9" s="10" t="s">
        <v>44</v>
      </c>
      <c r="C9" s="22" t="s">
        <v>45</v>
      </c>
      <c r="D9" s="22" t="str">
        <f>HYPERLINK(C9,B9)</f>
        <v>DMA</v>
      </c>
    </row>
    <row r="15" spans="2:4" x14ac:dyDescent="0.25">
      <c r="C15" s="18"/>
    </row>
  </sheetData>
  <hyperlinks>
    <hyperlink ref="C5" r:id="rId1" xr:uid="{00000000-0004-0000-0A00-000000000000}"/>
    <hyperlink ref="C6" r:id="rId2" xr:uid="{00000000-0004-0000-0A00-000001000000}"/>
    <hyperlink ref="C9" r:id="rId3" location="Sheet1!C5" xr:uid="{00000000-0004-0000-0A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TODAY and NOW </vt:lpstr>
      <vt:lpstr>HOUR, MINUTE, SECOND, and TIME</vt:lpstr>
      <vt:lpstr>DAY, MONTH, YEAR and DATE</vt:lpstr>
      <vt:lpstr>DATEDIF and YEARFRAC</vt:lpstr>
      <vt:lpstr>EDATE and EOMONTH</vt:lpstr>
      <vt:lpstr>WORKDAY and NETWORKDAYS</vt:lpstr>
      <vt:lpstr>.INTL</vt:lpstr>
      <vt:lpstr>CONVERT</vt:lpstr>
      <vt:lpstr>TRANSPOSE</vt:lpstr>
      <vt:lpstr>HYPERLINK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Dubey</dc:creator>
  <cp:lastModifiedBy>Administrator</cp:lastModifiedBy>
  <cp:lastPrinted>2024-08-17T09:50:10Z</cp:lastPrinted>
  <dcterms:created xsi:type="dcterms:W3CDTF">2024-07-31T04:53:32Z</dcterms:created>
  <dcterms:modified xsi:type="dcterms:W3CDTF">2024-10-06T14:14:59Z</dcterms:modified>
</cp:coreProperties>
</file>