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Adv. Excel Functions Worksheet\"/>
    </mc:Choice>
  </mc:AlternateContent>
  <xr:revisionPtr revIDLastSave="0" documentId="8_{69836A9D-76C8-4375-AB59-CEBCDC173162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LOOKUP in Vertical" sheetId="1" r:id="rId1"/>
    <sheet name="VLOOKUP" sheetId="3" r:id="rId2"/>
    <sheet name="LOOKUP in Horizontal" sheetId="2" r:id="rId3"/>
    <sheet name="HLOOKUP" sheetId="4" r:id="rId4"/>
    <sheet name="MATCH" sheetId="6" r:id="rId5"/>
    <sheet name="INDEX" sheetId="7" r:id="rId6"/>
    <sheet name="INDEX and MATCH" sheetId="8" r:id="rId7"/>
    <sheet name="INDEX and MATCH horizontal" sheetId="9" r:id="rId8"/>
    <sheet name="2D VLOOKUP" sheetId="10" r:id="rId9"/>
    <sheet name="XLOOKUP Syntax" sheetId="15" r:id="rId10"/>
    <sheet name="XLOOKUP 1" sheetId="11" r:id="rId11"/>
    <sheet name="XLOOKUP 2" sheetId="12" r:id="rId12"/>
    <sheet name="XLOOKUP 3" sheetId="13" r:id="rId13"/>
  </sheets>
  <definedNames>
    <definedName name="HLOOKUP" localSheetId="2">'LOOKUP in Horizontal'!$B$4:$F$6</definedName>
    <definedName name="LOOKUP" localSheetId="0">'LOOKUP in Vertical'!$B$4:$C$11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0" l="1"/>
  <c r="C11" i="9"/>
  <c r="G8" i="8"/>
  <c r="H7" i="7"/>
  <c r="E5" i="6"/>
  <c r="C11" i="4" l="1"/>
  <c r="K6" i="3"/>
  <c r="K7" i="3"/>
  <c r="K8" i="3"/>
  <c r="K9" i="3"/>
  <c r="K5" i="3"/>
  <c r="C10" i="2"/>
  <c r="F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LOOKUP" type="6" refreshedVersion="5" background="1" saveData="1">
    <textPr codePage="850" sourceFile="E:\Adv. Excel\HLOOKUP.csv" tab="0" comma="1">
      <textFields count="5">
        <textField/>
        <textField/>
        <textField/>
        <textField/>
        <textField/>
      </textFields>
    </textPr>
  </connection>
  <connection id="2" xr16:uid="{00000000-0015-0000-FFFF-FFFF01000000}" name="LOOKUP" type="6" refreshedVersion="5" background="1" saveData="1">
    <textPr codePage="850" sourceFile="E:\Adv. Excel\LOOKUP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<sst xmlns="http://schemas.openxmlformats.org/spreadsheetml/2006/main" count="271" uniqueCount="166">
  <si>
    <t>Score</t>
  </si>
  <si>
    <t>Grade</t>
  </si>
  <si>
    <t>A</t>
  </si>
  <si>
    <t>B</t>
  </si>
  <si>
    <t>C</t>
  </si>
  <si>
    <t>D</t>
  </si>
  <si>
    <t>LOOKUP</t>
  </si>
  <si>
    <t>Item</t>
  </si>
  <si>
    <t>Apple</t>
  </si>
  <si>
    <t>Banana</t>
  </si>
  <si>
    <t>Cherry</t>
  </si>
  <si>
    <t>Grape</t>
  </si>
  <si>
    <t>Sales</t>
  </si>
  <si>
    <t>Price</t>
  </si>
  <si>
    <t>Product Code</t>
  </si>
  <si>
    <t>Quantity</t>
  </si>
  <si>
    <t>Mobile</t>
  </si>
  <si>
    <t>Camera</t>
  </si>
  <si>
    <t>Watches</t>
  </si>
  <si>
    <t>Cosmetics</t>
  </si>
  <si>
    <t>Shoes</t>
  </si>
  <si>
    <t>Laptop</t>
  </si>
  <si>
    <t>100-165-B100</t>
  </si>
  <si>
    <t>1001-540-C101</t>
  </si>
  <si>
    <t>1002-394-M102</t>
  </si>
  <si>
    <t>1003-307-Q103</t>
  </si>
  <si>
    <t>1004-848-S104</t>
  </si>
  <si>
    <t>1006-552-T106</t>
  </si>
  <si>
    <t>Products</t>
  </si>
  <si>
    <t>HLOOKUP</t>
  </si>
  <si>
    <t>H = Horizontal</t>
  </si>
  <si>
    <t>Name</t>
  </si>
  <si>
    <t>Gender</t>
  </si>
  <si>
    <t>Age</t>
  </si>
  <si>
    <t>Class</t>
  </si>
  <si>
    <t>Unit Test 1</t>
  </si>
  <si>
    <t>Unit Test 2</t>
  </si>
  <si>
    <t>Final Test</t>
  </si>
  <si>
    <t>Abhimanyu</t>
  </si>
  <si>
    <t>M</t>
  </si>
  <si>
    <t>Vrinda</t>
  </si>
  <si>
    <t>Arjun</t>
  </si>
  <si>
    <t>Gopi</t>
  </si>
  <si>
    <t>Champa</t>
  </si>
  <si>
    <t>F</t>
  </si>
  <si>
    <t>Madhav</t>
  </si>
  <si>
    <t>Gopal</t>
  </si>
  <si>
    <t>Hari</t>
  </si>
  <si>
    <t>Indu</t>
  </si>
  <si>
    <t>Keshav</t>
  </si>
  <si>
    <t>Lalita</t>
  </si>
  <si>
    <t>Sudevi</t>
  </si>
  <si>
    <t>Vidya</t>
  </si>
  <si>
    <t>Visakha</t>
  </si>
  <si>
    <t>Pluto</t>
  </si>
  <si>
    <t>Neptune</t>
  </si>
  <si>
    <t>Uranus</t>
  </si>
  <si>
    <t>Saturn</t>
  </si>
  <si>
    <t>Jupiter</t>
  </si>
  <si>
    <t>Mars</t>
  </si>
  <si>
    <t>Position</t>
  </si>
  <si>
    <t>Earth</t>
  </si>
  <si>
    <t>Planet</t>
  </si>
  <si>
    <t>Mars Diameter</t>
  </si>
  <si>
    <t>Venus</t>
  </si>
  <si>
    <t>Mercury</t>
  </si>
  <si>
    <t>Satelites</t>
  </si>
  <si>
    <t>Diameter</t>
  </si>
  <si>
    <t>Cheese New</t>
  </si>
  <si>
    <t>Farm Fresh</t>
  </si>
  <si>
    <t>Medium</t>
  </si>
  <si>
    <t>Veggie Delite</t>
  </si>
  <si>
    <t>Size</t>
  </si>
  <si>
    <t>Pizza Type</t>
  </si>
  <si>
    <t>Large</t>
  </si>
  <si>
    <t>Small</t>
  </si>
  <si>
    <t>X3000-150</t>
  </si>
  <si>
    <t>X3000-050</t>
  </si>
  <si>
    <t>X1020-030</t>
  </si>
  <si>
    <t>Amount</t>
  </si>
  <si>
    <t>Date</t>
  </si>
  <si>
    <t>Account</t>
  </si>
  <si>
    <t>Fulfillment</t>
  </si>
  <si>
    <t>Tan</t>
  </si>
  <si>
    <t>Irons</t>
  </si>
  <si>
    <t>Birt</t>
  </si>
  <si>
    <t>Adder</t>
  </si>
  <si>
    <t>Batista</t>
  </si>
  <si>
    <t>ID</t>
  </si>
  <si>
    <t>$159 m</t>
  </si>
  <si>
    <t>Unforgiven</t>
  </si>
  <si>
    <t>$362 m</t>
  </si>
  <si>
    <t>Toy Story</t>
  </si>
  <si>
    <t>$673 m</t>
  </si>
  <si>
    <t>The Sixth Sense</t>
  </si>
  <si>
    <t>$126 m</t>
  </si>
  <si>
    <t>L.A. Confidential</t>
  </si>
  <si>
    <t>$61 m</t>
  </si>
  <si>
    <t>Fargo</t>
  </si>
  <si>
    <t>Rank</t>
  </si>
  <si>
    <t>Year</t>
  </si>
  <si>
    <t>Movie</t>
  </si>
  <si>
    <t>Titanium</t>
  </si>
  <si>
    <t>Steel</t>
  </si>
  <si>
    <t>Glass</t>
  </si>
  <si>
    <t>Wood</t>
  </si>
  <si>
    <t>Vinyl</t>
  </si>
  <si>
    <t>Virginia Woolf</t>
  </si>
  <si>
    <t>A Room of OneS Own</t>
  </si>
  <si>
    <t>Emily Bronte</t>
  </si>
  <si>
    <t>Wuthering Heights</t>
  </si>
  <si>
    <t>Herman Melville</t>
  </si>
  <si>
    <t>Brave New World</t>
  </si>
  <si>
    <t>Harper Lee</t>
  </si>
  <si>
    <t>To Kill a Mockingbird</t>
  </si>
  <si>
    <t>Jonathan Franzen</t>
  </si>
  <si>
    <t>The Corrections</t>
  </si>
  <si>
    <t>Pride and Prejudice</t>
  </si>
  <si>
    <t>The Great Gatsby</t>
  </si>
  <si>
    <t>Author</t>
  </si>
  <si>
    <t>Title</t>
  </si>
  <si>
    <t>Discount</t>
  </si>
  <si>
    <t>First</t>
  </si>
  <si>
    <t>Last</t>
  </si>
  <si>
    <t>Department</t>
  </si>
  <si>
    <t>Janet</t>
  </si>
  <si>
    <t>Steven</t>
  </si>
  <si>
    <t>Evelyn</t>
  </si>
  <si>
    <t>Marilyn</t>
  </si>
  <si>
    <t>Jonathan</t>
  </si>
  <si>
    <t>Adrian</t>
  </si>
  <si>
    <t>Julie</t>
  </si>
  <si>
    <t>Erica</t>
  </si>
  <si>
    <t>Engineering</t>
  </si>
  <si>
    <t>Marketing</t>
  </si>
  <si>
    <t>Farley</t>
  </si>
  <si>
    <t>Monet</t>
  </si>
  <si>
    <t>Bradley</t>
  </si>
  <si>
    <t>Moby-Dick</t>
  </si>
  <si>
    <t>Demon Copperhead</t>
  </si>
  <si>
    <t>Aldous Huxley</t>
  </si>
  <si>
    <t>Jane Austen</t>
  </si>
  <si>
    <t>Barbara Kingsolver</t>
  </si>
  <si>
    <t>F. Scott Fitzgerald</t>
  </si>
  <si>
    <t>Z3000-050</t>
  </si>
  <si>
    <t>Z1020-025</t>
  </si>
  <si>
    <t>Synatx:</t>
  </si>
  <si>
    <t>=XLOOKUP(lookup_value, lookup_array, return_array, [if_not_found],[match_mode],[search_mode])</t>
  </si>
  <si>
    <t>XLOOKUP Function</t>
  </si>
  <si>
    <t>Argument</t>
  </si>
  <si>
    <t>Description</t>
  </si>
  <si>
    <t>lookup_value</t>
  </si>
  <si>
    <t>The value you want to find, or cell containing the item you want to find</t>
  </si>
  <si>
    <t>lookup_array</t>
  </si>
  <si>
    <t>The cell range or array you want to search</t>
  </si>
  <si>
    <t>return_array</t>
  </si>
  <si>
    <t>The cell range or array containing the value you want returned</t>
  </si>
  <si>
    <t>[if_not_found]</t>
  </si>
  <si>
    <t>Optional - the text you want returned in the event a match is'nt found. 
If omitted an error will be returned.</t>
  </si>
  <si>
    <t>[match_mode]</t>
  </si>
  <si>
    <t>Optional - Defaults to 0 for exact match</t>
  </si>
  <si>
    <t>[search_mode]</t>
  </si>
  <si>
    <t>Optional - Defaults to 1 searching first to last
Options 2 and -2 require the lookup_array to be sorted in  ascending or descending order respectively.</t>
  </si>
  <si>
    <t>XLOOKUP - basic exact match</t>
  </si>
  <si>
    <t>XLOOKUP - basic approximate match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</si>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</sst>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E0A102"/>
      <name val="Arial Black"/>
      <family val="2"/>
    </font>
    <font>
      <sz val="10"/>
      <color rgb="FFE0A102"/>
      <name val="Arial Black"/>
      <family val="2"/>
    </font>
    <font>
      <b/>
      <sz val="10"/>
      <color rgb="FFE0A102"/>
      <name val="Arial Black"/>
      <family val="2"/>
    </font>
    <font>
      <b/>
      <sz val="2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4" borderId="10" xfId="0" applyFont="1" applyFill="1" applyBorder="1"/>
    <xf numFmtId="0" fontId="1" fillId="3" borderId="10" xfId="0" applyFont="1" applyFill="1" applyBorder="1"/>
    <xf numFmtId="3" fontId="0" fillId="0" borderId="10" xfId="0" applyNumberForma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1" fillId="4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3" fontId="0" fillId="0" borderId="10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3" xfId="0" applyFont="1" applyBorder="1"/>
    <xf numFmtId="0" fontId="1" fillId="4" borderId="1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9" fontId="0" fillId="0" borderId="1" xfId="0" applyNumberFormat="1" applyBorder="1"/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quotePrefix="1" applyBorder="1"/>
    <xf numFmtId="15" fontId="0" fillId="0" borderId="1" xfId="0" applyNumberFormat="1" applyBorder="1"/>
    <xf numFmtId="3" fontId="0" fillId="0" borderId="1" xfId="0" applyNumberFormat="1" applyBorder="1"/>
    <xf numFmtId="0" fontId="1" fillId="7" borderId="0" xfId="0" applyFont="1" applyFill="1" applyAlignment="1">
      <alignment horizontal="right" vertical="center"/>
    </xf>
    <xf numFmtId="0" fontId="7" fillId="0" borderId="19" xfId="0" applyFont="1" applyBorder="1"/>
    <xf numFmtId="0" fontId="0" fillId="10" borderId="13" xfId="0" applyFill="1" applyBorder="1"/>
    <xf numFmtId="0" fontId="0" fillId="0" borderId="12" xfId="0" applyBorder="1"/>
    <xf numFmtId="0" fontId="0" fillId="10" borderId="12" xfId="0" applyFill="1" applyBorder="1"/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49" fontId="0" fillId="7" borderId="0" xfId="0" applyNumberForma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10" borderId="12" xfId="0" applyFill="1" applyBorder="1" applyAlignment="1">
      <alignment horizontal="center" vertical="top"/>
    </xf>
    <xf numFmtId="0" fontId="0" fillId="10" borderId="5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0" borderId="12" xfId="0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2F6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604025</xdr:colOff>
      <xdr:row>6</xdr:row>
      <xdr:rowOff>0</xdr:rowOff>
    </xdr:from>
    <xdr:to>
      <xdr:col>10</xdr:col>
      <xdr:colOff>55756</xdr:colOff>
      <xdr:row>7</xdr:row>
      <xdr:rowOff>106866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21159" y="1143000"/>
          <a:ext cx="3438292" cy="297366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rgbClr val="FFFF00"/>
              </a:solidFill>
            </a:rPr>
            <a:t>=</a:t>
          </a:r>
          <a:r>
            <a:rPr lang="en-IN" sz="1100" b="1"/>
            <a:t> </a:t>
          </a:r>
          <a:r>
            <a:rPr lang="en-IN" sz="1100" b="1">
              <a:solidFill>
                <a:srgbClr val="82F672"/>
              </a:solidFill>
            </a:rPr>
            <a:t>LOOKUP</a:t>
          </a:r>
          <a:r>
            <a:rPr lang="en-IN" sz="1100" b="1">
              <a:solidFill>
                <a:schemeClr val="bg1"/>
              </a:solidFill>
            </a:rPr>
            <a:t>(</a:t>
          </a:r>
          <a:r>
            <a:rPr lang="en-IN" sz="1100" b="0">
              <a:solidFill>
                <a:schemeClr val="bg1"/>
              </a:solidFill>
            </a:rPr>
            <a:t>lookup_value,</a:t>
          </a:r>
          <a:r>
            <a:rPr lang="en-IN" sz="1100" b="0" baseline="0">
              <a:solidFill>
                <a:schemeClr val="bg1"/>
              </a:solidFill>
            </a:rPr>
            <a:t> lookup_vector, result_vector</a:t>
          </a:r>
          <a:r>
            <a:rPr lang="en-IN" sz="1100" b="1">
              <a:solidFill>
                <a:schemeClr val="bg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29308</xdr:colOff>
      <xdr:row>12</xdr:row>
      <xdr:rowOff>168520</xdr:rowOff>
    </xdr:from>
    <xdr:to>
      <xdr:col>5</xdr:col>
      <xdr:colOff>587970</xdr:colOff>
      <xdr:row>16</xdr:row>
      <xdr:rowOff>157644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673" y="2879482"/>
          <a:ext cx="2514951" cy="809738"/>
        </a:xfrm>
        <a:prstGeom prst="rect">
          <a:avLst/>
        </a:prstGeom>
      </xdr:spPr>
    </xdr:pic>
    <xdr:clientData/>
  </xdr:twoCellAnchor>
  <xdr:twoCellAnchor editAs="oneCell">
    <xdr:from>
      <xdr:col>2</xdr:col>
      <xdr:colOff>26275</xdr:colOff>
      <xdr:row>18</xdr:row>
      <xdr:rowOff>39413</xdr:rowOff>
    </xdr:from>
    <xdr:to>
      <xdr:col>6</xdr:col>
      <xdr:colOff>471087</xdr:colOff>
      <xdr:row>21</xdr:row>
      <xdr:rowOff>193903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6258" y="3941379"/>
          <a:ext cx="3019846" cy="85737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OKUP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LOOKUP" connectionId="1" xr16:uid="{00000000-0016-0000-0200-000001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H19" totalsRowShown="0" headerRowDxfId="10" headerRowBorderDxfId="9" tableBorderDxfId="8" totalsRowBorderDxfId="7">
  <autoFilter ref="B4:H19" xr:uid="{00000000-0009-0000-0100-000001000000}"/>
  <tableColumns count="7">
    <tableColumn id="1" xr3:uid="{00000000-0010-0000-0000-000001000000}" name="Name" dataDxfId="6"/>
    <tableColumn id="2" xr3:uid="{00000000-0010-0000-0000-000002000000}" name="Gender" dataDxfId="5"/>
    <tableColumn id="3" xr3:uid="{00000000-0010-0000-0000-000003000000}" name="Age" dataDxfId="4"/>
    <tableColumn id="4" xr3:uid="{00000000-0010-0000-0000-000004000000}" name="Class" dataDxfId="3"/>
    <tableColumn id="5" xr3:uid="{00000000-0010-0000-0000-000005000000}" name="Unit Test 1" dataDxfId="2"/>
    <tableColumn id="6" xr3:uid="{00000000-0010-0000-0000-000006000000}" name="Unit Test 2" dataDxfId="1"/>
    <tableColumn id="7" xr3:uid="{00000000-0010-0000-0000-000007000000}" name="Final Te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F8"/>
  <sheetViews>
    <sheetView showGridLines="0" tabSelected="1" zoomScale="190" zoomScaleNormal="190" workbookViewId="0">
      <selection activeCell="D11" sqref="D11"/>
    </sheetView>
  </sheetViews>
  <sheetFormatPr defaultRowHeight="15" x14ac:dyDescent="0.25"/>
  <cols>
    <col min="2" max="2" width="5.85546875" bestFit="1" customWidth="1"/>
    <col min="3" max="3" width="6.28515625" bestFit="1" customWidth="1"/>
    <col min="5" max="5" width="5.85546875" bestFit="1" customWidth="1"/>
    <col min="6" max="6" width="8.28515625" bestFit="1" customWidth="1"/>
  </cols>
  <sheetData>
    <row r="4" spans="2:6" x14ac:dyDescent="0.25">
      <c r="B4" s="2" t="s">
        <v>0</v>
      </c>
      <c r="C4" s="2" t="s">
        <v>1</v>
      </c>
      <c r="E4" s="4" t="s">
        <v>0</v>
      </c>
      <c r="F4" s="4" t="s">
        <v>6</v>
      </c>
    </row>
    <row r="5" spans="2:6" x14ac:dyDescent="0.25">
      <c r="B5" s="1">
        <v>10</v>
      </c>
      <c r="C5" s="1" t="s">
        <v>2</v>
      </c>
      <c r="E5" s="3">
        <v>30</v>
      </c>
      <c r="F5" s="3" t="str">
        <f>LOOKUP(E5,B5:B8,C5:C8)</f>
        <v>C</v>
      </c>
    </row>
    <row r="6" spans="2:6" x14ac:dyDescent="0.25">
      <c r="B6" s="1">
        <v>20</v>
      </c>
      <c r="C6" s="1" t="s">
        <v>3</v>
      </c>
    </row>
    <row r="7" spans="2:6" x14ac:dyDescent="0.25">
      <c r="B7" s="1">
        <v>30</v>
      </c>
      <c r="C7" s="1" t="s">
        <v>4</v>
      </c>
    </row>
    <row r="8" spans="2:6" x14ac:dyDescent="0.25">
      <c r="B8" s="1">
        <v>40</v>
      </c>
      <c r="C8" s="1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B2:L22"/>
  <sheetViews>
    <sheetView showGridLines="0" zoomScale="145" zoomScaleNormal="145" workbookViewId="0">
      <selection activeCell="M7" sqref="M7"/>
    </sheetView>
  </sheetViews>
  <sheetFormatPr defaultRowHeight="15" x14ac:dyDescent="0.25"/>
  <cols>
    <col min="2" max="2" width="14.42578125" bestFit="1" customWidth="1"/>
    <col min="3" max="3" width="11.140625" bestFit="1" customWidth="1"/>
  </cols>
  <sheetData>
    <row r="2" spans="2:12" ht="31.5" x14ac:dyDescent="0.25">
      <c r="B2" s="64" t="s">
        <v>148</v>
      </c>
      <c r="C2" s="64"/>
      <c r="D2" s="64"/>
      <c r="E2" s="64"/>
      <c r="F2" s="64"/>
      <c r="G2" s="64"/>
      <c r="H2" s="64"/>
      <c r="I2" s="64"/>
      <c r="J2" s="64"/>
      <c r="K2" s="64"/>
      <c r="L2" s="64"/>
    </row>
    <row r="4" spans="2:12" ht="25.5" customHeight="1" x14ac:dyDescent="0.25">
      <c r="B4" s="50" t="s">
        <v>146</v>
      </c>
      <c r="C4" s="63" t="s">
        <v>147</v>
      </c>
      <c r="D4" s="63"/>
      <c r="E4" s="63"/>
      <c r="F4" s="63"/>
      <c r="G4" s="63"/>
      <c r="H4" s="63"/>
      <c r="I4" s="63"/>
      <c r="J4" s="63"/>
      <c r="K4" s="63"/>
      <c r="L4" s="63"/>
    </row>
    <row r="7" spans="2:12" ht="19.5" thickBot="1" x14ac:dyDescent="0.35">
      <c r="B7" s="51" t="s">
        <v>149</v>
      </c>
      <c r="C7" s="71" t="s">
        <v>150</v>
      </c>
      <c r="D7" s="72"/>
      <c r="E7" s="72"/>
      <c r="F7" s="72"/>
      <c r="G7" s="72"/>
      <c r="H7" s="72"/>
      <c r="I7" s="72"/>
      <c r="J7" s="72"/>
      <c r="K7" s="72"/>
      <c r="L7" s="72"/>
    </row>
    <row r="8" spans="2:12" ht="15.75" thickTop="1" x14ac:dyDescent="0.25">
      <c r="B8" s="52" t="s">
        <v>151</v>
      </c>
      <c r="C8" s="65" t="s">
        <v>152</v>
      </c>
      <c r="D8" s="66"/>
      <c r="E8" s="66"/>
      <c r="F8" s="66"/>
      <c r="G8" s="66"/>
      <c r="H8" s="66"/>
      <c r="I8" s="66"/>
      <c r="J8" s="66"/>
      <c r="K8" s="66"/>
      <c r="L8" s="66"/>
    </row>
    <row r="9" spans="2:12" x14ac:dyDescent="0.25">
      <c r="B9" s="53" t="s">
        <v>153</v>
      </c>
      <c r="C9" s="67" t="s">
        <v>154</v>
      </c>
      <c r="D9" s="68"/>
      <c r="E9" s="68"/>
      <c r="F9" s="68"/>
      <c r="G9" s="68"/>
      <c r="H9" s="68"/>
      <c r="I9" s="68"/>
      <c r="J9" s="68"/>
      <c r="K9" s="68"/>
      <c r="L9" s="68"/>
    </row>
    <row r="10" spans="2:12" x14ac:dyDescent="0.25">
      <c r="B10" s="54" t="s">
        <v>155</v>
      </c>
      <c r="C10" s="69" t="s">
        <v>156</v>
      </c>
      <c r="D10" s="70"/>
      <c r="E10" s="70"/>
      <c r="F10" s="70"/>
      <c r="G10" s="70"/>
      <c r="H10" s="70"/>
      <c r="I10" s="70"/>
      <c r="J10" s="70"/>
      <c r="K10" s="70"/>
      <c r="L10" s="70"/>
    </row>
    <row r="11" spans="2:12" x14ac:dyDescent="0.25">
      <c r="B11" s="73" t="s">
        <v>157</v>
      </c>
      <c r="C11" s="74" t="s">
        <v>158</v>
      </c>
      <c r="D11" s="61"/>
      <c r="E11" s="61"/>
      <c r="F11" s="61"/>
      <c r="G11" s="61"/>
      <c r="H11" s="61"/>
      <c r="I11" s="61"/>
      <c r="J11" s="61"/>
      <c r="K11" s="61"/>
      <c r="L11" s="61"/>
    </row>
    <row r="12" spans="2:12" ht="17.25" customHeight="1" x14ac:dyDescent="0.25">
      <c r="B12" s="73"/>
      <c r="C12" s="74"/>
      <c r="D12" s="61"/>
      <c r="E12" s="61"/>
      <c r="F12" s="61"/>
      <c r="G12" s="61"/>
      <c r="H12" s="61"/>
      <c r="I12" s="61"/>
      <c r="J12" s="61"/>
      <c r="K12" s="61"/>
      <c r="L12" s="61"/>
    </row>
    <row r="13" spans="2:12" x14ac:dyDescent="0.25">
      <c r="B13" s="75" t="s">
        <v>159</v>
      </c>
      <c r="C13" s="76" t="s">
        <v>160</v>
      </c>
      <c r="D13" s="77"/>
      <c r="E13" s="77"/>
      <c r="F13" s="77"/>
      <c r="G13" s="77"/>
      <c r="H13" s="77"/>
      <c r="I13" s="77"/>
      <c r="J13" s="77"/>
      <c r="K13" s="77"/>
      <c r="L13" s="77"/>
    </row>
    <row r="14" spans="2:12" x14ac:dyDescent="0.25">
      <c r="B14" s="75"/>
      <c r="C14" s="76"/>
      <c r="D14" s="77"/>
      <c r="E14" s="77"/>
      <c r="F14" s="77"/>
      <c r="G14" s="77"/>
      <c r="H14" s="77"/>
      <c r="I14" s="77"/>
      <c r="J14" s="77"/>
      <c r="K14" s="77"/>
      <c r="L14" s="77"/>
    </row>
    <row r="15" spans="2:12" x14ac:dyDescent="0.25">
      <c r="B15" s="75"/>
      <c r="C15" s="76"/>
      <c r="D15" s="77"/>
      <c r="E15" s="77"/>
      <c r="F15" s="77"/>
      <c r="G15" s="77"/>
      <c r="H15" s="77"/>
      <c r="I15" s="77"/>
      <c r="J15" s="77"/>
      <c r="K15" s="77"/>
      <c r="L15" s="77"/>
    </row>
    <row r="16" spans="2:12" ht="19.5" customHeight="1" x14ac:dyDescent="0.25">
      <c r="B16" s="75"/>
      <c r="C16" s="76"/>
      <c r="D16" s="77"/>
      <c r="E16" s="77"/>
      <c r="F16" s="77"/>
      <c r="G16" s="77"/>
      <c r="H16" s="77"/>
      <c r="I16" s="77"/>
      <c r="J16" s="77"/>
      <c r="K16" s="77"/>
      <c r="L16" s="77"/>
    </row>
    <row r="17" spans="2:12" x14ac:dyDescent="0.25">
      <c r="B17" s="75"/>
      <c r="C17" s="76"/>
      <c r="D17" s="77"/>
      <c r="E17" s="77"/>
      <c r="F17" s="77"/>
      <c r="G17" s="77"/>
      <c r="H17" s="77"/>
      <c r="I17" s="77"/>
      <c r="J17" s="77"/>
      <c r="K17" s="77"/>
      <c r="L17" s="77"/>
    </row>
    <row r="18" spans="2:12" x14ac:dyDescent="0.25">
      <c r="B18" s="78" t="s">
        <v>161</v>
      </c>
      <c r="C18" s="79" t="s">
        <v>162</v>
      </c>
      <c r="D18" s="80"/>
      <c r="E18" s="80"/>
      <c r="F18" s="80"/>
      <c r="G18" s="80"/>
      <c r="H18" s="80"/>
      <c r="I18" s="80"/>
      <c r="J18" s="80"/>
      <c r="K18" s="80"/>
      <c r="L18" s="80"/>
    </row>
    <row r="19" spans="2:12" x14ac:dyDescent="0.25">
      <c r="B19" s="78"/>
      <c r="C19" s="81"/>
      <c r="D19" s="80"/>
      <c r="E19" s="80"/>
      <c r="F19" s="80"/>
      <c r="G19" s="80"/>
      <c r="H19" s="80"/>
      <c r="I19" s="80"/>
      <c r="J19" s="80"/>
      <c r="K19" s="80"/>
      <c r="L19" s="80"/>
    </row>
    <row r="20" spans="2:12" x14ac:dyDescent="0.25">
      <c r="B20" s="78"/>
      <c r="C20" s="81"/>
      <c r="D20" s="80"/>
      <c r="E20" s="80"/>
      <c r="F20" s="80"/>
      <c r="G20" s="80"/>
      <c r="H20" s="80"/>
      <c r="I20" s="80"/>
      <c r="J20" s="80"/>
      <c r="K20" s="80"/>
      <c r="L20" s="80"/>
    </row>
    <row r="21" spans="2:12" ht="25.5" customHeight="1" x14ac:dyDescent="0.25">
      <c r="B21" s="78"/>
      <c r="C21" s="81"/>
      <c r="D21" s="80"/>
      <c r="E21" s="80"/>
      <c r="F21" s="80"/>
      <c r="G21" s="80"/>
      <c r="H21" s="80"/>
      <c r="I21" s="80"/>
      <c r="J21" s="80"/>
      <c r="K21" s="80"/>
      <c r="L21" s="80"/>
    </row>
    <row r="22" spans="2:12" ht="36.75" customHeight="1" x14ac:dyDescent="0.25">
      <c r="B22" s="78"/>
      <c r="C22" s="81"/>
      <c r="D22" s="80"/>
      <c r="E22" s="80"/>
      <c r="F22" s="80"/>
      <c r="G22" s="80"/>
      <c r="H22" s="80"/>
      <c r="I22" s="80"/>
      <c r="J22" s="80"/>
      <c r="K22" s="80"/>
      <c r="L22" s="80"/>
    </row>
  </sheetData>
  <mergeCells count="12">
    <mergeCell ref="B11:B12"/>
    <mergeCell ref="C11:L12"/>
    <mergeCell ref="B13:B17"/>
    <mergeCell ref="C13:L17"/>
    <mergeCell ref="B18:B22"/>
    <mergeCell ref="C18:L22"/>
    <mergeCell ref="C4:L4"/>
    <mergeCell ref="B2:L2"/>
    <mergeCell ref="C8:L8"/>
    <mergeCell ref="C9:L9"/>
    <mergeCell ref="C10:L10"/>
    <mergeCell ref="C7:L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2:I21"/>
  <sheetViews>
    <sheetView zoomScale="115" zoomScaleNormal="115" workbookViewId="0">
      <selection activeCell="F17" sqref="F17"/>
    </sheetView>
  </sheetViews>
  <sheetFormatPr defaultRowHeight="15" x14ac:dyDescent="0.25"/>
  <cols>
    <col min="3" max="4" width="8.85546875" bestFit="1" customWidth="1"/>
    <col min="5" max="5" width="8.7109375" bestFit="1" customWidth="1"/>
    <col min="6" max="6" width="9" style="12" customWidth="1"/>
    <col min="7" max="7" width="8.42578125" customWidth="1"/>
    <col min="9" max="9" width="9.28515625" bestFit="1" customWidth="1"/>
    <col min="10" max="10" width="15.85546875" bestFit="1" customWidth="1"/>
    <col min="12" max="12" width="5.28515625" bestFit="1" customWidth="1"/>
    <col min="18" max="18" width="5.85546875" customWidth="1"/>
    <col min="21" max="21" width="11.7109375" bestFit="1" customWidth="1"/>
    <col min="24" max="27" width="7" customWidth="1"/>
    <col min="29" max="29" width="11.7109375" bestFit="1" customWidth="1"/>
    <col min="30" max="30" width="10.7109375" bestFit="1" customWidth="1"/>
  </cols>
  <sheetData>
    <row r="2" spans="2:9" x14ac:dyDescent="0.25">
      <c r="B2" s="82" t="s">
        <v>163</v>
      </c>
      <c r="C2" s="82"/>
      <c r="D2" s="82"/>
    </row>
    <row r="4" spans="2:9" x14ac:dyDescent="0.25">
      <c r="B4" s="83" t="s">
        <v>101</v>
      </c>
      <c r="C4" s="83"/>
      <c r="D4" s="9" t="s">
        <v>100</v>
      </c>
      <c r="E4" s="9" t="s">
        <v>99</v>
      </c>
      <c r="F4" s="9" t="s">
        <v>12</v>
      </c>
      <c r="H4" s="55" t="s">
        <v>101</v>
      </c>
      <c r="I4" s="3" t="s">
        <v>92</v>
      </c>
    </row>
    <row r="5" spans="2:9" x14ac:dyDescent="0.25">
      <c r="B5" s="84" t="s">
        <v>98</v>
      </c>
      <c r="C5" s="84"/>
      <c r="D5" s="3">
        <v>1996</v>
      </c>
      <c r="E5" s="3">
        <v>5</v>
      </c>
      <c r="F5" s="43" t="s">
        <v>97</v>
      </c>
      <c r="H5" s="55" t="s">
        <v>12</v>
      </c>
      <c r="I5" s="6"/>
    </row>
    <row r="6" spans="2:9" x14ac:dyDescent="0.25">
      <c r="B6" s="84" t="s">
        <v>96</v>
      </c>
      <c r="C6" s="84"/>
      <c r="D6" s="3">
        <v>1997</v>
      </c>
      <c r="E6" s="3">
        <v>4</v>
      </c>
      <c r="F6" s="43" t="s">
        <v>95</v>
      </c>
    </row>
    <row r="7" spans="2:9" x14ac:dyDescent="0.25">
      <c r="B7" s="84" t="s">
        <v>94</v>
      </c>
      <c r="C7" s="84"/>
      <c r="D7" s="3">
        <v>1999</v>
      </c>
      <c r="E7" s="3">
        <v>1</v>
      </c>
      <c r="F7" s="43" t="s">
        <v>93</v>
      </c>
    </row>
    <row r="8" spans="2:9" x14ac:dyDescent="0.25">
      <c r="B8" s="84" t="s">
        <v>92</v>
      </c>
      <c r="C8" s="84"/>
      <c r="D8" s="3">
        <v>1995</v>
      </c>
      <c r="E8" s="3">
        <v>2</v>
      </c>
      <c r="F8" s="43" t="s">
        <v>91</v>
      </c>
    </row>
    <row r="9" spans="2:9" x14ac:dyDescent="0.25">
      <c r="B9" s="84" t="s">
        <v>90</v>
      </c>
      <c r="C9" s="84"/>
      <c r="D9" s="3">
        <v>1992</v>
      </c>
      <c r="E9" s="3">
        <v>3</v>
      </c>
      <c r="F9" s="43" t="s">
        <v>89</v>
      </c>
    </row>
    <row r="14" spans="2:9" x14ac:dyDescent="0.25">
      <c r="B14" s="82" t="s">
        <v>164</v>
      </c>
      <c r="C14" s="82"/>
      <c r="D14" s="82"/>
      <c r="E14" s="82"/>
    </row>
    <row r="16" spans="2:9" x14ac:dyDescent="0.25">
      <c r="B16" s="9" t="s">
        <v>15</v>
      </c>
      <c r="C16" s="9" t="s">
        <v>121</v>
      </c>
      <c r="E16" s="56" t="s">
        <v>15</v>
      </c>
      <c r="F16" s="57" t="s">
        <v>165</v>
      </c>
    </row>
    <row r="17" spans="2:6" x14ac:dyDescent="0.25">
      <c r="B17" s="6">
        <v>0</v>
      </c>
      <c r="C17" s="44">
        <v>0</v>
      </c>
      <c r="E17" s="6">
        <v>28</v>
      </c>
      <c r="F17" s="3"/>
    </row>
    <row r="18" spans="2:6" x14ac:dyDescent="0.25">
      <c r="B18" s="6">
        <v>10</v>
      </c>
      <c r="C18" s="44">
        <v>0.05</v>
      </c>
    </row>
    <row r="19" spans="2:6" x14ac:dyDescent="0.25">
      <c r="B19" s="6">
        <v>25</v>
      </c>
      <c r="C19" s="44">
        <v>0.1</v>
      </c>
    </row>
    <row r="20" spans="2:6" x14ac:dyDescent="0.25">
      <c r="B20" s="6">
        <v>50</v>
      </c>
      <c r="C20" s="44">
        <v>0.2</v>
      </c>
    </row>
    <row r="21" spans="2:6" x14ac:dyDescent="0.25">
      <c r="B21" s="6">
        <v>100</v>
      </c>
      <c r="C21" s="44">
        <v>0.25</v>
      </c>
    </row>
  </sheetData>
  <mergeCells count="8">
    <mergeCell ref="B14:E14"/>
    <mergeCell ref="B2:D2"/>
    <mergeCell ref="B4:C4"/>
    <mergeCell ref="B5:C5"/>
    <mergeCell ref="B6:C6"/>
    <mergeCell ref="B7:C7"/>
    <mergeCell ref="B8:C8"/>
    <mergeCell ref="B9:C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B4:F26"/>
  <sheetViews>
    <sheetView workbookViewId="0">
      <selection activeCell="I24" sqref="I24"/>
    </sheetView>
  </sheetViews>
  <sheetFormatPr defaultRowHeight="15" x14ac:dyDescent="0.25"/>
  <cols>
    <col min="2" max="2" width="8.85546875" bestFit="1" customWidth="1"/>
    <col min="5" max="5" width="11.7109375" bestFit="1" customWidth="1"/>
  </cols>
  <sheetData>
    <row r="4" spans="2:5" x14ac:dyDescent="0.25">
      <c r="B4" s="8"/>
      <c r="C4" s="8"/>
      <c r="D4" s="8"/>
      <c r="E4" s="8"/>
    </row>
    <row r="5" spans="2:5" x14ac:dyDescent="0.25">
      <c r="B5" s="9" t="s">
        <v>88</v>
      </c>
      <c r="C5" s="5" t="s">
        <v>122</v>
      </c>
      <c r="D5" s="5" t="s">
        <v>123</v>
      </c>
      <c r="E5" s="5" t="s">
        <v>124</v>
      </c>
    </row>
    <row r="6" spans="2:5" x14ac:dyDescent="0.25">
      <c r="B6" s="3">
        <v>610</v>
      </c>
      <c r="C6" s="6" t="s">
        <v>125</v>
      </c>
      <c r="D6" s="6" t="s">
        <v>135</v>
      </c>
      <c r="E6" s="6" t="s">
        <v>82</v>
      </c>
    </row>
    <row r="7" spans="2:5" x14ac:dyDescent="0.25">
      <c r="B7" s="3">
        <v>798</v>
      </c>
      <c r="C7" s="6" t="s">
        <v>126</v>
      </c>
      <c r="D7" s="6" t="s">
        <v>87</v>
      </c>
      <c r="E7" s="6" t="s">
        <v>12</v>
      </c>
    </row>
    <row r="8" spans="2:5" x14ac:dyDescent="0.25">
      <c r="B8" s="3">
        <v>841</v>
      </c>
      <c r="C8" s="6" t="s">
        <v>127</v>
      </c>
      <c r="D8" s="6" t="s">
        <v>136</v>
      </c>
      <c r="E8" s="6" t="s">
        <v>82</v>
      </c>
    </row>
    <row r="9" spans="2:5" x14ac:dyDescent="0.25">
      <c r="B9" s="3">
        <v>886</v>
      </c>
      <c r="C9" s="6" t="s">
        <v>128</v>
      </c>
      <c r="D9" s="6" t="s">
        <v>137</v>
      </c>
      <c r="E9" s="6" t="s">
        <v>82</v>
      </c>
    </row>
    <row r="10" spans="2:5" x14ac:dyDescent="0.25">
      <c r="B10" s="3">
        <v>622</v>
      </c>
      <c r="C10" s="6" t="s">
        <v>129</v>
      </c>
      <c r="D10" s="6" t="s">
        <v>86</v>
      </c>
      <c r="E10" s="6" t="s">
        <v>134</v>
      </c>
    </row>
    <row r="11" spans="2:5" x14ac:dyDescent="0.25">
      <c r="B11" s="3">
        <v>601</v>
      </c>
      <c r="C11" s="6" t="s">
        <v>130</v>
      </c>
      <c r="D11" s="6" t="s">
        <v>85</v>
      </c>
      <c r="E11" s="6" t="s">
        <v>133</v>
      </c>
    </row>
    <row r="12" spans="2:5" x14ac:dyDescent="0.25">
      <c r="B12" s="3">
        <v>869</v>
      </c>
      <c r="C12" s="6" t="s">
        <v>131</v>
      </c>
      <c r="D12" s="6" t="s">
        <v>84</v>
      </c>
      <c r="E12" s="6" t="s">
        <v>12</v>
      </c>
    </row>
    <row r="13" spans="2:5" x14ac:dyDescent="0.25">
      <c r="B13" s="3">
        <v>867</v>
      </c>
      <c r="C13" s="6" t="s">
        <v>132</v>
      </c>
      <c r="D13" s="6" t="s">
        <v>83</v>
      </c>
      <c r="E13" s="6" t="s">
        <v>82</v>
      </c>
    </row>
    <row r="21" spans="2:6" x14ac:dyDescent="0.25">
      <c r="B21" s="46"/>
      <c r="C21" s="9" t="s">
        <v>2</v>
      </c>
      <c r="D21" s="9" t="s">
        <v>3</v>
      </c>
      <c r="E21" s="9" t="s">
        <v>4</v>
      </c>
      <c r="F21" s="9" t="s">
        <v>5</v>
      </c>
    </row>
    <row r="22" spans="2:6" x14ac:dyDescent="0.25">
      <c r="B22" s="42" t="s">
        <v>106</v>
      </c>
      <c r="C22" s="45">
        <v>10</v>
      </c>
      <c r="D22" s="43">
        <v>11.5</v>
      </c>
      <c r="E22" s="43">
        <v>13.23</v>
      </c>
      <c r="F22" s="43">
        <v>15.21</v>
      </c>
    </row>
    <row r="23" spans="2:6" x14ac:dyDescent="0.25">
      <c r="B23" s="42" t="s">
        <v>105</v>
      </c>
      <c r="C23" s="45">
        <v>12</v>
      </c>
      <c r="D23" s="45">
        <v>13.8</v>
      </c>
      <c r="E23" s="43">
        <v>15.87</v>
      </c>
      <c r="F23" s="43">
        <v>18.25</v>
      </c>
    </row>
    <row r="24" spans="2:6" x14ac:dyDescent="0.25">
      <c r="B24" s="42" t="s">
        <v>104</v>
      </c>
      <c r="C24" s="45">
        <v>15</v>
      </c>
      <c r="D24" s="43">
        <v>17.25</v>
      </c>
      <c r="E24" s="43">
        <v>19.84</v>
      </c>
      <c r="F24" s="43">
        <v>22.81</v>
      </c>
    </row>
    <row r="25" spans="2:6" x14ac:dyDescent="0.25">
      <c r="B25" s="42" t="s">
        <v>103</v>
      </c>
      <c r="C25" s="45">
        <v>18</v>
      </c>
      <c r="D25" s="45">
        <v>20.7</v>
      </c>
      <c r="E25" s="43">
        <v>23.81</v>
      </c>
      <c r="F25" s="43">
        <v>27.38</v>
      </c>
    </row>
    <row r="26" spans="2:6" x14ac:dyDescent="0.25">
      <c r="B26" s="42" t="s">
        <v>102</v>
      </c>
      <c r="C26" s="45">
        <v>23</v>
      </c>
      <c r="D26" s="43">
        <v>26.45</v>
      </c>
      <c r="E26" s="43">
        <v>30.42</v>
      </c>
      <c r="F26" s="43">
        <v>34.979999999999997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B4:L29"/>
  <sheetViews>
    <sheetView workbookViewId="0">
      <selection activeCell="I23" sqref="I23"/>
    </sheetView>
  </sheetViews>
  <sheetFormatPr defaultRowHeight="15" x14ac:dyDescent="0.25"/>
  <cols>
    <col min="2" max="2" width="20.140625" bestFit="1" customWidth="1"/>
    <col min="3" max="3" width="17.7109375" bestFit="1" customWidth="1"/>
    <col min="10" max="10" width="9.85546875" bestFit="1" customWidth="1"/>
    <col min="11" max="11" width="10.140625" bestFit="1" customWidth="1"/>
  </cols>
  <sheetData>
    <row r="4" spans="2:12" x14ac:dyDescent="0.25">
      <c r="B4" s="9" t="s">
        <v>101</v>
      </c>
      <c r="C4" s="9" t="s">
        <v>100</v>
      </c>
      <c r="D4" s="9" t="s">
        <v>99</v>
      </c>
      <c r="E4" s="9" t="s">
        <v>12</v>
      </c>
      <c r="J4" s="5" t="s">
        <v>81</v>
      </c>
      <c r="K4" s="5" t="s">
        <v>80</v>
      </c>
      <c r="L4" s="5" t="s">
        <v>79</v>
      </c>
    </row>
    <row r="5" spans="2:12" x14ac:dyDescent="0.25">
      <c r="B5" s="42" t="s">
        <v>98</v>
      </c>
      <c r="C5" s="3">
        <v>1996</v>
      </c>
      <c r="D5" s="3">
        <v>5</v>
      </c>
      <c r="E5" s="43" t="s">
        <v>97</v>
      </c>
      <c r="J5" s="6" t="s">
        <v>76</v>
      </c>
      <c r="K5" s="48">
        <v>43932</v>
      </c>
      <c r="L5" s="49">
        <v>24000</v>
      </c>
    </row>
    <row r="6" spans="2:12" x14ac:dyDescent="0.25">
      <c r="B6" s="42" t="s">
        <v>96</v>
      </c>
      <c r="C6" s="3">
        <v>1997</v>
      </c>
      <c r="D6" s="3">
        <v>4</v>
      </c>
      <c r="E6" s="43" t="s">
        <v>95</v>
      </c>
      <c r="J6" s="6" t="s">
        <v>144</v>
      </c>
      <c r="K6" s="48">
        <v>43935</v>
      </c>
      <c r="L6" s="49">
        <v>21750</v>
      </c>
    </row>
    <row r="7" spans="2:12" x14ac:dyDescent="0.25">
      <c r="B7" s="42" t="s">
        <v>94</v>
      </c>
      <c r="C7" s="3">
        <v>1999</v>
      </c>
      <c r="D7" s="3">
        <v>1</v>
      </c>
      <c r="E7" s="43" t="s">
        <v>93</v>
      </c>
      <c r="J7" s="6" t="s">
        <v>78</v>
      </c>
      <c r="K7" s="48">
        <v>43941</v>
      </c>
      <c r="L7" s="49">
        <v>11250</v>
      </c>
    </row>
    <row r="8" spans="2:12" x14ac:dyDescent="0.25">
      <c r="B8" s="42" t="s">
        <v>92</v>
      </c>
      <c r="C8" s="3">
        <v>1995</v>
      </c>
      <c r="D8" s="3">
        <v>2</v>
      </c>
      <c r="E8" s="43" t="s">
        <v>91</v>
      </c>
      <c r="J8" s="6" t="s">
        <v>77</v>
      </c>
      <c r="K8" s="48">
        <v>43962</v>
      </c>
      <c r="L8" s="49">
        <v>4500</v>
      </c>
    </row>
    <row r="9" spans="2:12" x14ac:dyDescent="0.25">
      <c r="B9" s="42" t="s">
        <v>90</v>
      </c>
      <c r="C9" s="3">
        <v>1992</v>
      </c>
      <c r="D9" s="3">
        <v>3</v>
      </c>
      <c r="E9" s="43" t="s">
        <v>89</v>
      </c>
      <c r="J9" s="6" t="s">
        <v>76</v>
      </c>
      <c r="K9" s="48">
        <v>43976</v>
      </c>
      <c r="L9" s="49">
        <v>12750</v>
      </c>
    </row>
    <row r="10" spans="2:12" x14ac:dyDescent="0.25">
      <c r="J10" s="6" t="s">
        <v>145</v>
      </c>
      <c r="K10" s="48">
        <v>43991</v>
      </c>
      <c r="L10" s="49">
        <v>7500</v>
      </c>
    </row>
    <row r="19" spans="2:4" x14ac:dyDescent="0.25">
      <c r="D19" s="12"/>
    </row>
    <row r="20" spans="2:4" x14ac:dyDescent="0.25">
      <c r="B20" s="5" t="s">
        <v>120</v>
      </c>
      <c r="C20" s="5" t="s">
        <v>119</v>
      </c>
      <c r="D20" s="9" t="s">
        <v>100</v>
      </c>
    </row>
    <row r="21" spans="2:4" x14ac:dyDescent="0.25">
      <c r="B21" s="6" t="s">
        <v>118</v>
      </c>
      <c r="C21" s="6" t="s">
        <v>143</v>
      </c>
      <c r="D21" s="3">
        <v>1925</v>
      </c>
    </row>
    <row r="22" spans="2:4" x14ac:dyDescent="0.25">
      <c r="B22" s="6" t="s">
        <v>117</v>
      </c>
      <c r="C22" s="6" t="s">
        <v>141</v>
      </c>
      <c r="D22" s="3">
        <v>1813</v>
      </c>
    </row>
    <row r="23" spans="2:4" x14ac:dyDescent="0.25">
      <c r="B23" s="6" t="s">
        <v>116</v>
      </c>
      <c r="C23" s="6" t="s">
        <v>115</v>
      </c>
      <c r="D23" s="3">
        <v>2001</v>
      </c>
    </row>
    <row r="24" spans="2:4" x14ac:dyDescent="0.25">
      <c r="B24" s="6" t="s">
        <v>114</v>
      </c>
      <c r="C24" s="47" t="s">
        <v>113</v>
      </c>
      <c r="D24" s="3">
        <v>1960</v>
      </c>
    </row>
    <row r="25" spans="2:4" x14ac:dyDescent="0.25">
      <c r="B25" s="6" t="s">
        <v>112</v>
      </c>
      <c r="C25" s="6" t="s">
        <v>140</v>
      </c>
      <c r="D25" s="3">
        <v>1932</v>
      </c>
    </row>
    <row r="26" spans="2:4" x14ac:dyDescent="0.25">
      <c r="B26" s="6" t="s">
        <v>138</v>
      </c>
      <c r="C26" s="6" t="s">
        <v>111</v>
      </c>
      <c r="D26" s="3">
        <v>1851</v>
      </c>
    </row>
    <row r="27" spans="2:4" x14ac:dyDescent="0.25">
      <c r="B27" s="6" t="s">
        <v>139</v>
      </c>
      <c r="C27" s="6" t="s">
        <v>142</v>
      </c>
      <c r="D27" s="3">
        <v>2022</v>
      </c>
    </row>
    <row r="28" spans="2:4" x14ac:dyDescent="0.25">
      <c r="B28" s="6" t="s">
        <v>110</v>
      </c>
      <c r="C28" s="6" t="s">
        <v>109</v>
      </c>
      <c r="D28" s="3">
        <v>1847</v>
      </c>
    </row>
    <row r="29" spans="2:4" x14ac:dyDescent="0.25">
      <c r="B29" s="6" t="s">
        <v>108</v>
      </c>
      <c r="C29" s="6" t="s">
        <v>107</v>
      </c>
      <c r="D29" s="3">
        <v>1929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4:K19"/>
  <sheetViews>
    <sheetView zoomScale="145" zoomScaleNormal="145" workbookViewId="0">
      <selection activeCell="C13" sqref="C13"/>
    </sheetView>
  </sheetViews>
  <sheetFormatPr defaultRowHeight="15" x14ac:dyDescent="0.25"/>
  <cols>
    <col min="2" max="2" width="11.140625" bestFit="1" customWidth="1"/>
    <col min="3" max="3" width="10.140625" customWidth="1"/>
    <col min="4" max="4" width="7.28515625" customWidth="1"/>
    <col min="5" max="5" width="8.5703125" customWidth="1"/>
    <col min="6" max="6" width="13" customWidth="1"/>
    <col min="7" max="7" width="12.7109375" customWidth="1"/>
    <col min="8" max="8" width="12" customWidth="1"/>
    <col min="10" max="10" width="10.85546875" customWidth="1"/>
    <col min="11" max="11" width="8.7109375" customWidth="1"/>
  </cols>
  <sheetData>
    <row r="4" spans="2:11" x14ac:dyDescent="0.25">
      <c r="B4" s="58" t="s">
        <v>31</v>
      </c>
      <c r="C4" s="59" t="s">
        <v>32</v>
      </c>
      <c r="D4" s="59" t="s">
        <v>33</v>
      </c>
      <c r="E4" s="59" t="s">
        <v>34</v>
      </c>
      <c r="F4" s="59" t="s">
        <v>35</v>
      </c>
      <c r="G4" s="59" t="s">
        <v>36</v>
      </c>
      <c r="H4" s="60" t="s">
        <v>37</v>
      </c>
      <c r="J4" s="4" t="s">
        <v>31</v>
      </c>
      <c r="K4" s="4" t="s">
        <v>37</v>
      </c>
    </row>
    <row r="5" spans="2:11" x14ac:dyDescent="0.25">
      <c r="B5" s="13" t="s">
        <v>38</v>
      </c>
      <c r="C5" s="6" t="s">
        <v>39</v>
      </c>
      <c r="D5" s="6">
        <v>16</v>
      </c>
      <c r="E5" s="6">
        <v>10</v>
      </c>
      <c r="F5" s="6">
        <v>84</v>
      </c>
      <c r="G5" s="6">
        <v>79</v>
      </c>
      <c r="H5" s="14">
        <v>81</v>
      </c>
      <c r="J5" s="6" t="s">
        <v>40</v>
      </c>
      <c r="K5" s="6">
        <f>VLOOKUP(J5,Table1[],7,FALSE)</f>
        <v>98</v>
      </c>
    </row>
    <row r="6" spans="2:11" x14ac:dyDescent="0.25">
      <c r="B6" s="13" t="s">
        <v>41</v>
      </c>
      <c r="C6" s="6" t="s">
        <v>39</v>
      </c>
      <c r="D6" s="6">
        <v>11</v>
      </c>
      <c r="E6" s="6">
        <v>5</v>
      </c>
      <c r="F6" s="6">
        <v>82</v>
      </c>
      <c r="G6" s="6">
        <v>83</v>
      </c>
      <c r="H6" s="14">
        <v>91</v>
      </c>
      <c r="J6" s="6" t="s">
        <v>42</v>
      </c>
      <c r="K6" s="6">
        <f>VLOOKUP(J6,Table1[],7,FALSE)</f>
        <v>96</v>
      </c>
    </row>
    <row r="7" spans="2:11" x14ac:dyDescent="0.25">
      <c r="B7" s="13" t="s">
        <v>43</v>
      </c>
      <c r="C7" s="6" t="s">
        <v>44</v>
      </c>
      <c r="D7" s="6">
        <v>15</v>
      </c>
      <c r="E7" s="6">
        <v>8</v>
      </c>
      <c r="F7" s="6">
        <v>81</v>
      </c>
      <c r="G7" s="6">
        <v>78</v>
      </c>
      <c r="H7" s="14">
        <v>88</v>
      </c>
      <c r="J7" s="6" t="s">
        <v>45</v>
      </c>
      <c r="K7" s="6">
        <f>VLOOKUP(J7,Table1[],7,FALSE)</f>
        <v>89</v>
      </c>
    </row>
    <row r="8" spans="2:11" x14ac:dyDescent="0.25">
      <c r="B8" s="13" t="s">
        <v>46</v>
      </c>
      <c r="C8" s="6" t="s">
        <v>39</v>
      </c>
      <c r="D8" s="6">
        <v>14</v>
      </c>
      <c r="E8" s="6">
        <v>8</v>
      </c>
      <c r="F8" s="6">
        <v>70</v>
      </c>
      <c r="G8" s="6">
        <v>75</v>
      </c>
      <c r="H8" s="14">
        <v>79</v>
      </c>
      <c r="J8" s="6" t="s">
        <v>47</v>
      </c>
      <c r="K8" s="6">
        <f>VLOOKUP(J8,Table1[],7,FALSE)</f>
        <v>80</v>
      </c>
    </row>
    <row r="9" spans="2:11" x14ac:dyDescent="0.25">
      <c r="B9" s="13" t="s">
        <v>42</v>
      </c>
      <c r="C9" s="6" t="s">
        <v>44</v>
      </c>
      <c r="D9" s="6">
        <v>16</v>
      </c>
      <c r="E9" s="6">
        <v>10</v>
      </c>
      <c r="F9" s="6">
        <v>88</v>
      </c>
      <c r="G9" s="6">
        <v>92</v>
      </c>
      <c r="H9" s="14">
        <v>96</v>
      </c>
      <c r="J9" s="6" t="s">
        <v>38</v>
      </c>
      <c r="K9" s="6">
        <f>VLOOKUP(J9,Table1[],7,FALSE)</f>
        <v>81</v>
      </c>
    </row>
    <row r="10" spans="2:11" x14ac:dyDescent="0.25">
      <c r="B10" s="13" t="s">
        <v>47</v>
      </c>
      <c r="C10" s="6" t="s">
        <v>39</v>
      </c>
      <c r="D10" s="6">
        <v>16</v>
      </c>
      <c r="E10" s="6">
        <v>10</v>
      </c>
      <c r="F10" s="6">
        <v>82</v>
      </c>
      <c r="G10" s="6">
        <v>81</v>
      </c>
      <c r="H10" s="14">
        <v>80</v>
      </c>
    </row>
    <row r="11" spans="2:11" x14ac:dyDescent="0.25">
      <c r="B11" s="13" t="s">
        <v>48</v>
      </c>
      <c r="C11" s="6" t="s">
        <v>44</v>
      </c>
      <c r="D11" s="6">
        <v>14</v>
      </c>
      <c r="E11" s="6">
        <v>8</v>
      </c>
      <c r="F11" s="6">
        <v>90</v>
      </c>
      <c r="G11" s="6">
        <v>86</v>
      </c>
      <c r="H11" s="14">
        <v>89</v>
      </c>
    </row>
    <row r="12" spans="2:11" x14ac:dyDescent="0.25">
      <c r="B12" s="13" t="s">
        <v>49</v>
      </c>
      <c r="C12" s="6" t="s">
        <v>39</v>
      </c>
      <c r="D12" s="6">
        <v>15</v>
      </c>
      <c r="E12" s="6">
        <v>9</v>
      </c>
      <c r="F12" s="6">
        <v>87</v>
      </c>
      <c r="G12" s="6">
        <v>89</v>
      </c>
      <c r="H12" s="14">
        <v>96</v>
      </c>
    </row>
    <row r="13" spans="2:11" x14ac:dyDescent="0.25">
      <c r="B13" s="13" t="s">
        <v>50</v>
      </c>
      <c r="C13" s="6" t="s">
        <v>44</v>
      </c>
      <c r="D13" s="6">
        <v>17</v>
      </c>
      <c r="E13" s="6">
        <v>10</v>
      </c>
      <c r="F13" s="6">
        <v>70</v>
      </c>
      <c r="G13" s="6">
        <v>90</v>
      </c>
      <c r="H13" s="14">
        <v>92</v>
      </c>
    </row>
    <row r="14" spans="2:11" x14ac:dyDescent="0.25">
      <c r="B14" s="13" t="s">
        <v>47</v>
      </c>
      <c r="C14" s="6" t="s">
        <v>39</v>
      </c>
      <c r="D14" s="6">
        <v>11</v>
      </c>
      <c r="E14" s="6">
        <v>6</v>
      </c>
      <c r="F14" s="6">
        <v>91</v>
      </c>
      <c r="G14" s="6">
        <v>81</v>
      </c>
      <c r="H14" s="14">
        <v>95</v>
      </c>
    </row>
    <row r="15" spans="2:11" x14ac:dyDescent="0.25">
      <c r="B15" s="13" t="s">
        <v>45</v>
      </c>
      <c r="C15" s="6" t="s">
        <v>39</v>
      </c>
      <c r="D15" s="6">
        <v>12</v>
      </c>
      <c r="E15" s="6">
        <v>7</v>
      </c>
      <c r="F15" s="6">
        <v>86</v>
      </c>
      <c r="G15" s="6">
        <v>92</v>
      </c>
      <c r="H15" s="14">
        <v>89</v>
      </c>
    </row>
    <row r="16" spans="2:11" x14ac:dyDescent="0.25">
      <c r="B16" s="13" t="s">
        <v>51</v>
      </c>
      <c r="C16" s="6" t="s">
        <v>44</v>
      </c>
      <c r="D16" s="6">
        <v>16</v>
      </c>
      <c r="E16" s="6">
        <v>10</v>
      </c>
      <c r="F16" s="6">
        <v>81</v>
      </c>
      <c r="G16" s="6">
        <v>80</v>
      </c>
      <c r="H16" s="14">
        <v>87</v>
      </c>
    </row>
    <row r="17" spans="2:8" x14ac:dyDescent="0.25">
      <c r="B17" s="13" t="s">
        <v>52</v>
      </c>
      <c r="C17" s="6" t="s">
        <v>44</v>
      </c>
      <c r="D17" s="6">
        <v>11</v>
      </c>
      <c r="E17" s="6">
        <v>6</v>
      </c>
      <c r="F17" s="6">
        <v>88</v>
      </c>
      <c r="G17" s="6">
        <v>90</v>
      </c>
      <c r="H17" s="14">
        <v>92</v>
      </c>
    </row>
    <row r="18" spans="2:8" x14ac:dyDescent="0.25">
      <c r="B18" s="13" t="s">
        <v>53</v>
      </c>
      <c r="C18" s="6" t="s">
        <v>44</v>
      </c>
      <c r="D18" s="6">
        <v>16</v>
      </c>
      <c r="E18" s="6">
        <v>10</v>
      </c>
      <c r="F18" s="6">
        <v>70</v>
      </c>
      <c r="G18" s="6">
        <v>87</v>
      </c>
      <c r="H18" s="14">
        <v>85</v>
      </c>
    </row>
    <row r="19" spans="2:8" x14ac:dyDescent="0.25">
      <c r="B19" s="15" t="s">
        <v>40</v>
      </c>
      <c r="C19" s="16" t="s">
        <v>44</v>
      </c>
      <c r="D19" s="16">
        <v>14</v>
      </c>
      <c r="E19" s="16">
        <v>8</v>
      </c>
      <c r="F19" s="16">
        <v>91</v>
      </c>
      <c r="G19" s="16">
        <v>96</v>
      </c>
      <c r="H19" s="17">
        <v>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F10"/>
  <sheetViews>
    <sheetView zoomScale="160" zoomScaleNormal="160" workbookViewId="0">
      <selection activeCell="B10" sqref="B10"/>
    </sheetView>
  </sheetViews>
  <sheetFormatPr defaultRowHeight="15" x14ac:dyDescent="0.25"/>
  <cols>
    <col min="2" max="2" width="6.140625" customWidth="1"/>
    <col min="3" max="3" width="6.28515625" bestFit="1" customWidth="1"/>
    <col min="4" max="4" width="7.5703125" bestFit="1" customWidth="1"/>
    <col min="5" max="5" width="6.85546875" bestFit="1" customWidth="1"/>
    <col min="6" max="6" width="6.42578125" bestFit="1" customWidth="1"/>
  </cols>
  <sheetData>
    <row r="1" spans="2:6" x14ac:dyDescent="0.25">
      <c r="B1" s="8" t="s">
        <v>6</v>
      </c>
    </row>
    <row r="4" spans="2:6" x14ac:dyDescent="0.25">
      <c r="B4" s="5" t="s">
        <v>7</v>
      </c>
      <c r="C4" s="10" t="s">
        <v>8</v>
      </c>
      <c r="D4" s="10" t="s">
        <v>9</v>
      </c>
      <c r="E4" s="10" t="s">
        <v>10</v>
      </c>
      <c r="F4" s="10" t="s">
        <v>11</v>
      </c>
    </row>
    <row r="5" spans="2:6" x14ac:dyDescent="0.25">
      <c r="B5" s="9" t="s">
        <v>12</v>
      </c>
      <c r="C5" s="3">
        <v>150</v>
      </c>
      <c r="D5" s="3">
        <v>200</v>
      </c>
      <c r="E5" s="3">
        <v>100</v>
      </c>
      <c r="F5" s="3">
        <v>250</v>
      </c>
    </row>
    <row r="6" spans="2:6" x14ac:dyDescent="0.25">
      <c r="B6" s="9" t="s">
        <v>13</v>
      </c>
      <c r="C6" s="3">
        <v>1</v>
      </c>
      <c r="D6" s="3">
        <v>0.5</v>
      </c>
      <c r="E6" s="3">
        <v>2</v>
      </c>
      <c r="F6" s="3">
        <v>1.5</v>
      </c>
    </row>
    <row r="7" spans="2:6" x14ac:dyDescent="0.25">
      <c r="C7" s="12"/>
      <c r="D7" s="12"/>
      <c r="E7" s="12"/>
      <c r="F7" s="12"/>
    </row>
    <row r="9" spans="2:6" x14ac:dyDescent="0.25">
      <c r="B9" s="4" t="s">
        <v>7</v>
      </c>
      <c r="C9" s="4" t="s">
        <v>12</v>
      </c>
    </row>
    <row r="10" spans="2:6" x14ac:dyDescent="0.25">
      <c r="B10" s="6" t="s">
        <v>10</v>
      </c>
      <c r="C10" s="6">
        <f>LOOKUP(B10,C4:F4,C5:F5)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H11"/>
  <sheetViews>
    <sheetView showGridLines="0" zoomScale="145" zoomScaleNormal="145" workbookViewId="0">
      <selection activeCell="E10" sqref="E10"/>
    </sheetView>
  </sheetViews>
  <sheetFormatPr defaultRowHeight="15" x14ac:dyDescent="0.25"/>
  <cols>
    <col min="2" max="2" width="12.85546875" bestFit="1" customWidth="1"/>
    <col min="3" max="8" width="16.5703125" customWidth="1"/>
  </cols>
  <sheetData>
    <row r="1" spans="2:8" x14ac:dyDescent="0.25">
      <c r="B1" s="8" t="s">
        <v>29</v>
      </c>
    </row>
    <row r="2" spans="2:8" x14ac:dyDescent="0.25">
      <c r="B2" s="8" t="s">
        <v>30</v>
      </c>
    </row>
    <row r="4" spans="2:8" x14ac:dyDescent="0.25">
      <c r="B4" s="5" t="s">
        <v>28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</row>
    <row r="5" spans="2:8" x14ac:dyDescent="0.25">
      <c r="B5" s="5" t="s">
        <v>14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</row>
    <row r="6" spans="2:8" x14ac:dyDescent="0.25">
      <c r="B6" s="5" t="s">
        <v>15</v>
      </c>
      <c r="C6" s="6">
        <v>25</v>
      </c>
      <c r="D6" s="6">
        <v>20</v>
      </c>
      <c r="E6" s="6">
        <v>35</v>
      </c>
      <c r="F6" s="6">
        <v>20</v>
      </c>
      <c r="G6" s="6">
        <v>30</v>
      </c>
      <c r="H6" s="6">
        <v>1</v>
      </c>
    </row>
    <row r="7" spans="2:8" x14ac:dyDescent="0.25">
      <c r="B7" s="5" t="s">
        <v>13</v>
      </c>
      <c r="C7" s="7">
        <v>22638</v>
      </c>
      <c r="D7" s="7">
        <v>24318</v>
      </c>
      <c r="E7" s="7">
        <v>26838</v>
      </c>
      <c r="F7" s="7">
        <v>30198.000000000004</v>
      </c>
      <c r="G7" s="7">
        <v>15918</v>
      </c>
      <c r="H7" s="7">
        <v>4158</v>
      </c>
    </row>
    <row r="10" spans="2:8" ht="15.75" x14ac:dyDescent="0.25">
      <c r="B10" s="11" t="s">
        <v>28</v>
      </c>
      <c r="C10" s="11" t="s">
        <v>13</v>
      </c>
    </row>
    <row r="11" spans="2:8" x14ac:dyDescent="0.25">
      <c r="B11" s="6" t="s">
        <v>19</v>
      </c>
      <c r="C11" s="7">
        <f>HLOOKUP(B11,C4:H7,4,0)</f>
        <v>30198.000000000004</v>
      </c>
    </row>
  </sheetData>
  <dataValidations count="1">
    <dataValidation type="list" allowBlank="1" showInputMessage="1" showErrorMessage="1" sqref="B11" xr:uid="{00000000-0002-0000-0300-000000000000}">
      <formula1>$C$4:$H$4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4:E11"/>
  <sheetViews>
    <sheetView showGridLines="0" zoomScale="115" zoomScaleNormal="115" workbookViewId="0">
      <selection activeCell="C6" sqref="C6"/>
    </sheetView>
  </sheetViews>
  <sheetFormatPr defaultRowHeight="15" x14ac:dyDescent="0.25"/>
  <cols>
    <col min="1" max="1" width="9" customWidth="1"/>
  </cols>
  <sheetData>
    <row r="4" spans="1:5" x14ac:dyDescent="0.25">
      <c r="A4" s="12"/>
      <c r="B4" s="22" t="s">
        <v>62</v>
      </c>
      <c r="D4" s="21" t="s">
        <v>62</v>
      </c>
      <c r="E4" s="20" t="s">
        <v>59</v>
      </c>
    </row>
    <row r="5" spans="1:5" ht="19.5" x14ac:dyDescent="0.25">
      <c r="A5" s="19">
        <v>1</v>
      </c>
      <c r="B5" s="18" t="s">
        <v>61</v>
      </c>
      <c r="D5" s="21" t="s">
        <v>60</v>
      </c>
      <c r="E5" s="20">
        <f>MATCH(E4,B5:B11,0)</f>
        <v>2</v>
      </c>
    </row>
    <row r="6" spans="1:5" ht="19.5" x14ac:dyDescent="0.25">
      <c r="A6" s="19">
        <v>2</v>
      </c>
      <c r="B6" s="18" t="s">
        <v>59</v>
      </c>
    </row>
    <row r="7" spans="1:5" ht="19.5" x14ac:dyDescent="0.25">
      <c r="A7" s="19">
        <v>3</v>
      </c>
      <c r="B7" s="18" t="s">
        <v>58</v>
      </c>
    </row>
    <row r="8" spans="1:5" ht="19.5" x14ac:dyDescent="0.25">
      <c r="A8" s="19">
        <v>4</v>
      </c>
      <c r="B8" s="18" t="s">
        <v>57</v>
      </c>
    </row>
    <row r="9" spans="1:5" ht="19.5" x14ac:dyDescent="0.25">
      <c r="A9" s="19">
        <v>5</v>
      </c>
      <c r="B9" s="18" t="s">
        <v>56</v>
      </c>
    </row>
    <row r="10" spans="1:5" ht="19.5" x14ac:dyDescent="0.25">
      <c r="A10" s="19">
        <v>6</v>
      </c>
      <c r="B10" s="18" t="s">
        <v>55</v>
      </c>
    </row>
    <row r="11" spans="1:5" ht="19.5" x14ac:dyDescent="0.25">
      <c r="A11" s="19">
        <v>7</v>
      </c>
      <c r="B11" s="18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3:H13"/>
  <sheetViews>
    <sheetView showGridLines="0" workbookViewId="0">
      <selection activeCell="C6" sqref="C6"/>
    </sheetView>
  </sheetViews>
  <sheetFormatPr defaultRowHeight="15" x14ac:dyDescent="0.25"/>
  <cols>
    <col min="1" max="1" width="6.140625" customWidth="1"/>
    <col min="4" max="4" width="10.28515625" bestFit="1" customWidth="1"/>
    <col min="5" max="5" width="9.85546875" bestFit="1" customWidth="1"/>
  </cols>
  <sheetData>
    <row r="3" spans="1:8" x14ac:dyDescent="0.25">
      <c r="B3" s="25">
        <v>1</v>
      </c>
      <c r="C3" s="25">
        <v>2</v>
      </c>
      <c r="D3" s="25">
        <v>3</v>
      </c>
      <c r="E3" s="25">
        <v>4</v>
      </c>
    </row>
    <row r="4" spans="1:8" x14ac:dyDescent="0.25">
      <c r="B4" s="22" t="s">
        <v>62</v>
      </c>
      <c r="C4" s="22" t="s">
        <v>60</v>
      </c>
      <c r="D4" s="22" t="s">
        <v>67</v>
      </c>
      <c r="E4" s="22" t="s">
        <v>66</v>
      </c>
    </row>
    <row r="5" spans="1:8" x14ac:dyDescent="0.25">
      <c r="A5" s="24">
        <v>1</v>
      </c>
      <c r="B5" s="18" t="s">
        <v>65</v>
      </c>
      <c r="C5" s="18">
        <v>1</v>
      </c>
      <c r="D5" s="23">
        <v>4879</v>
      </c>
      <c r="E5" s="18">
        <v>0</v>
      </c>
    </row>
    <row r="6" spans="1:8" x14ac:dyDescent="0.25">
      <c r="A6" s="24">
        <v>2</v>
      </c>
      <c r="B6" s="18" t="s">
        <v>64</v>
      </c>
      <c r="C6" s="18">
        <v>2</v>
      </c>
      <c r="D6" s="23">
        <v>12104</v>
      </c>
      <c r="E6" s="18">
        <v>0</v>
      </c>
    </row>
    <row r="7" spans="1:8" x14ac:dyDescent="0.25">
      <c r="A7" s="24">
        <v>3</v>
      </c>
      <c r="B7" s="18" t="s">
        <v>61</v>
      </c>
      <c r="C7" s="18">
        <v>3</v>
      </c>
      <c r="D7" s="23">
        <v>12756</v>
      </c>
      <c r="E7" s="18">
        <v>1</v>
      </c>
      <c r="G7" s="61" t="s">
        <v>63</v>
      </c>
      <c r="H7" s="62">
        <f>INDEX(B5:E13,5,3)</f>
        <v>142984</v>
      </c>
    </row>
    <row r="8" spans="1:8" x14ac:dyDescent="0.25">
      <c r="A8" s="24">
        <v>4</v>
      </c>
      <c r="B8" s="18" t="s">
        <v>59</v>
      </c>
      <c r="C8" s="18">
        <v>4</v>
      </c>
      <c r="D8" s="23">
        <v>6792</v>
      </c>
      <c r="E8" s="18">
        <v>2</v>
      </c>
      <c r="G8" s="61"/>
      <c r="H8" s="62"/>
    </row>
    <row r="9" spans="1:8" x14ac:dyDescent="0.25">
      <c r="A9" s="24">
        <v>5</v>
      </c>
      <c r="B9" s="18" t="s">
        <v>58</v>
      </c>
      <c r="C9" s="18">
        <v>5</v>
      </c>
      <c r="D9" s="23">
        <v>142984</v>
      </c>
      <c r="E9" s="18">
        <v>67</v>
      </c>
    </row>
    <row r="10" spans="1:8" x14ac:dyDescent="0.25">
      <c r="A10" s="24">
        <v>6</v>
      </c>
      <c r="B10" s="18" t="s">
        <v>57</v>
      </c>
      <c r="C10" s="18">
        <v>6</v>
      </c>
      <c r="D10" s="23">
        <v>120536</v>
      </c>
      <c r="E10" s="18">
        <v>200</v>
      </c>
    </row>
    <row r="11" spans="1:8" x14ac:dyDescent="0.25">
      <c r="A11" s="24">
        <v>7</v>
      </c>
      <c r="B11" s="18" t="s">
        <v>56</v>
      </c>
      <c r="C11" s="18">
        <v>7</v>
      </c>
      <c r="D11" s="23">
        <v>51118</v>
      </c>
      <c r="E11" s="18">
        <v>27</v>
      </c>
    </row>
    <row r="12" spans="1:8" x14ac:dyDescent="0.25">
      <c r="A12" s="24">
        <v>8</v>
      </c>
      <c r="B12" s="18" t="s">
        <v>55</v>
      </c>
      <c r="C12" s="18">
        <v>8</v>
      </c>
      <c r="D12" s="23">
        <v>49528</v>
      </c>
      <c r="E12" s="18">
        <v>13</v>
      </c>
    </row>
    <row r="13" spans="1:8" x14ac:dyDescent="0.25">
      <c r="A13" s="24">
        <v>9</v>
      </c>
      <c r="B13" s="18" t="s">
        <v>54</v>
      </c>
      <c r="C13" s="18">
        <v>9</v>
      </c>
      <c r="D13" s="23">
        <v>2306</v>
      </c>
      <c r="E13" s="18">
        <v>5</v>
      </c>
    </row>
  </sheetData>
  <mergeCells count="2">
    <mergeCell ref="G7:G8"/>
    <mergeCell ref="H7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4:G14"/>
  <sheetViews>
    <sheetView showGridLines="0" workbookViewId="0">
      <selection activeCell="G11" sqref="G11"/>
    </sheetView>
  </sheetViews>
  <sheetFormatPr defaultRowHeight="15" x14ac:dyDescent="0.25"/>
  <cols>
    <col min="1" max="1" width="6.85546875" customWidth="1"/>
  </cols>
  <sheetData>
    <row r="4" spans="1:7" x14ac:dyDescent="0.25">
      <c r="B4" s="25">
        <v>1</v>
      </c>
      <c r="C4" s="25">
        <v>2</v>
      </c>
      <c r="D4" s="25">
        <v>3</v>
      </c>
    </row>
    <row r="5" spans="1:7" x14ac:dyDescent="0.25">
      <c r="B5" s="22" t="s">
        <v>62</v>
      </c>
      <c r="C5" s="22" t="s">
        <v>67</v>
      </c>
      <c r="D5" s="22" t="s">
        <v>66</v>
      </c>
    </row>
    <row r="6" spans="1:7" x14ac:dyDescent="0.25">
      <c r="A6" s="24">
        <v>1</v>
      </c>
      <c r="B6" s="18" t="s">
        <v>65</v>
      </c>
      <c r="C6" s="23">
        <v>4879</v>
      </c>
      <c r="D6" s="18">
        <v>0</v>
      </c>
    </row>
    <row r="7" spans="1:7" x14ac:dyDescent="0.25">
      <c r="A7" s="24">
        <v>2</v>
      </c>
      <c r="B7" s="18" t="s">
        <v>64</v>
      </c>
      <c r="C7" s="23">
        <v>12104</v>
      </c>
      <c r="D7" s="18">
        <v>0</v>
      </c>
      <c r="F7" s="21" t="s">
        <v>62</v>
      </c>
      <c r="G7" s="26" t="s">
        <v>61</v>
      </c>
    </row>
    <row r="8" spans="1:7" x14ac:dyDescent="0.25">
      <c r="A8" s="24">
        <v>3</v>
      </c>
      <c r="B8" s="18" t="s">
        <v>61</v>
      </c>
      <c r="C8" s="23">
        <v>12756</v>
      </c>
      <c r="D8" s="18">
        <v>1</v>
      </c>
      <c r="F8" s="21" t="s">
        <v>66</v>
      </c>
      <c r="G8" s="26">
        <f>INDEX(B6:D14,MATCH(G7,B6:B14,0),3)</f>
        <v>1</v>
      </c>
    </row>
    <row r="9" spans="1:7" x14ac:dyDescent="0.25">
      <c r="A9" s="24">
        <v>4</v>
      </c>
      <c r="B9" s="18" t="s">
        <v>59</v>
      </c>
      <c r="C9" s="23">
        <v>6792</v>
      </c>
      <c r="D9" s="18">
        <v>2</v>
      </c>
    </row>
    <row r="10" spans="1:7" x14ac:dyDescent="0.25">
      <c r="A10" s="24">
        <v>5</v>
      </c>
      <c r="B10" s="18" t="s">
        <v>58</v>
      </c>
      <c r="C10" s="23">
        <v>142984</v>
      </c>
      <c r="D10" s="18">
        <v>67</v>
      </c>
    </row>
    <row r="11" spans="1:7" x14ac:dyDescent="0.25">
      <c r="A11" s="24">
        <v>6</v>
      </c>
      <c r="B11" s="18" t="s">
        <v>57</v>
      </c>
      <c r="C11" s="23">
        <v>120536</v>
      </c>
      <c r="D11" s="18">
        <v>200</v>
      </c>
    </row>
    <row r="12" spans="1:7" x14ac:dyDescent="0.25">
      <c r="A12" s="24">
        <v>7</v>
      </c>
      <c r="B12" s="18" t="s">
        <v>56</v>
      </c>
      <c r="C12" s="23">
        <v>51118</v>
      </c>
      <c r="D12" s="18">
        <v>27</v>
      </c>
    </row>
    <row r="13" spans="1:7" x14ac:dyDescent="0.25">
      <c r="A13" s="24">
        <v>8</v>
      </c>
      <c r="B13" s="18" t="s">
        <v>55</v>
      </c>
      <c r="C13" s="23">
        <v>49528</v>
      </c>
      <c r="D13" s="18">
        <v>13</v>
      </c>
    </row>
    <row r="14" spans="1:7" x14ac:dyDescent="0.25">
      <c r="A14" s="24">
        <v>9</v>
      </c>
      <c r="B14" s="18" t="s">
        <v>54</v>
      </c>
      <c r="C14" s="23">
        <v>2306</v>
      </c>
      <c r="D14" s="18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4:K13"/>
  <sheetViews>
    <sheetView showGridLines="0" workbookViewId="0">
      <selection activeCell="G10" sqref="G10"/>
    </sheetView>
  </sheetViews>
  <sheetFormatPr defaultColWidth="10.42578125" defaultRowHeight="15" x14ac:dyDescent="0.25"/>
  <cols>
    <col min="1" max="1" width="6.7109375" style="27" customWidth="1"/>
    <col min="2" max="2" width="10.7109375" style="27" bestFit="1" customWidth="1"/>
    <col min="3" max="3" width="9.140625" style="27" bestFit="1" customWidth="1"/>
    <col min="4" max="5" width="8.140625" style="27" bestFit="1" customWidth="1"/>
    <col min="6" max="6" width="6.85546875" style="27" bestFit="1" customWidth="1"/>
    <col min="7" max="8" width="9.42578125" style="27" bestFit="1" customWidth="1"/>
    <col min="9" max="9" width="8.28515625" style="27" bestFit="1" customWidth="1"/>
    <col min="10" max="10" width="9.85546875" style="27" bestFit="1" customWidth="1"/>
    <col min="11" max="11" width="6.85546875" style="27" bestFit="1" customWidth="1"/>
    <col min="12" max="16384" width="10.42578125" style="27"/>
  </cols>
  <sheetData>
    <row r="4" spans="1:11" x14ac:dyDescent="0.25">
      <c r="C4" s="24">
        <v>1</v>
      </c>
      <c r="D4" s="24">
        <v>2</v>
      </c>
      <c r="E4" s="24">
        <v>3</v>
      </c>
      <c r="F4" s="24">
        <v>4</v>
      </c>
      <c r="G4" s="24">
        <v>5</v>
      </c>
      <c r="H4" s="24">
        <v>6</v>
      </c>
      <c r="I4" s="24">
        <v>7</v>
      </c>
      <c r="J4" s="24">
        <v>8</v>
      </c>
      <c r="K4" s="24">
        <v>9</v>
      </c>
    </row>
    <row r="5" spans="1:11" x14ac:dyDescent="0.25">
      <c r="A5" s="24">
        <v>1</v>
      </c>
      <c r="B5" s="30" t="s">
        <v>62</v>
      </c>
      <c r="C5" s="28" t="s">
        <v>65</v>
      </c>
      <c r="D5" s="28" t="s">
        <v>64</v>
      </c>
      <c r="E5" s="28" t="s">
        <v>61</v>
      </c>
      <c r="F5" s="28" t="s">
        <v>59</v>
      </c>
      <c r="G5" s="28" t="s">
        <v>58</v>
      </c>
      <c r="H5" s="28" t="s">
        <v>57</v>
      </c>
      <c r="I5" s="28" t="s">
        <v>56</v>
      </c>
      <c r="J5" s="28" t="s">
        <v>55</v>
      </c>
      <c r="K5" s="28" t="s">
        <v>54</v>
      </c>
    </row>
    <row r="6" spans="1:11" x14ac:dyDescent="0.25">
      <c r="A6" s="24">
        <v>2</v>
      </c>
      <c r="B6" s="30" t="s">
        <v>67</v>
      </c>
      <c r="C6" s="31">
        <v>4879</v>
      </c>
      <c r="D6" s="31">
        <v>12104</v>
      </c>
      <c r="E6" s="31">
        <v>12756</v>
      </c>
      <c r="F6" s="31">
        <v>6792</v>
      </c>
      <c r="G6" s="31">
        <v>142984</v>
      </c>
      <c r="H6" s="31">
        <v>120536</v>
      </c>
      <c r="I6" s="31">
        <v>51118</v>
      </c>
      <c r="J6" s="31">
        <v>49528</v>
      </c>
      <c r="K6" s="31">
        <v>2306</v>
      </c>
    </row>
    <row r="7" spans="1:11" x14ac:dyDescent="0.25">
      <c r="A7" s="24">
        <v>3</v>
      </c>
      <c r="B7" s="30" t="s">
        <v>66</v>
      </c>
      <c r="C7" s="28">
        <v>0</v>
      </c>
      <c r="D7" s="28">
        <v>0</v>
      </c>
      <c r="E7" s="28">
        <v>1</v>
      </c>
      <c r="F7" s="28">
        <v>2</v>
      </c>
      <c r="G7" s="28">
        <v>67</v>
      </c>
      <c r="H7" s="28">
        <v>200</v>
      </c>
      <c r="I7" s="28">
        <v>27</v>
      </c>
      <c r="J7" s="28">
        <v>13</v>
      </c>
      <c r="K7" s="28">
        <v>5</v>
      </c>
    </row>
    <row r="8" spans="1:11" x14ac:dyDescent="0.25">
      <c r="A8" s="24"/>
    </row>
    <row r="9" spans="1:11" x14ac:dyDescent="0.25">
      <c r="A9" s="24"/>
    </row>
    <row r="10" spans="1:11" x14ac:dyDescent="0.25">
      <c r="A10" s="24"/>
      <c r="B10" s="29" t="s">
        <v>62</v>
      </c>
      <c r="C10" s="28" t="s">
        <v>59</v>
      </c>
    </row>
    <row r="11" spans="1:11" x14ac:dyDescent="0.25">
      <c r="A11" s="24"/>
      <c r="B11" s="29" t="s">
        <v>67</v>
      </c>
      <c r="C11" s="28">
        <f>INDEX(C5:K7,2,MATCH(C10,C5:K5,0))</f>
        <v>6792</v>
      </c>
    </row>
    <row r="12" spans="1:11" x14ac:dyDescent="0.25">
      <c r="A12" s="24"/>
    </row>
    <row r="13" spans="1:11" x14ac:dyDescent="0.25">
      <c r="A13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5:I8"/>
  <sheetViews>
    <sheetView showGridLines="0" zoomScale="145" zoomScaleNormal="145" workbookViewId="0">
      <selection activeCell="C6" sqref="C6"/>
    </sheetView>
  </sheetViews>
  <sheetFormatPr defaultRowHeight="15" x14ac:dyDescent="0.25"/>
  <cols>
    <col min="2" max="2" width="14.5703125" bestFit="1" customWidth="1"/>
    <col min="7" max="7" width="12" bestFit="1" customWidth="1"/>
  </cols>
  <sheetData>
    <row r="5" spans="2:9" ht="15.75" thickBot="1" x14ac:dyDescent="0.3">
      <c r="B5" s="41"/>
      <c r="C5" s="40" t="s">
        <v>75</v>
      </c>
      <c r="D5" s="39" t="s">
        <v>70</v>
      </c>
      <c r="E5" s="39" t="s">
        <v>74</v>
      </c>
      <c r="G5" s="38" t="s">
        <v>73</v>
      </c>
      <c r="H5" s="38" t="s">
        <v>72</v>
      </c>
      <c r="I5" s="38" t="s">
        <v>13</v>
      </c>
    </row>
    <row r="6" spans="2:9" x14ac:dyDescent="0.25">
      <c r="B6" s="37" t="s">
        <v>71</v>
      </c>
      <c r="C6" s="36">
        <v>250</v>
      </c>
      <c r="D6" s="35">
        <v>400</v>
      </c>
      <c r="E6" s="35">
        <v>550</v>
      </c>
      <c r="G6" s="34" t="s">
        <v>69</v>
      </c>
      <c r="H6" s="34" t="s">
        <v>70</v>
      </c>
      <c r="I6" s="34">
        <f>VLOOKUP(G6,$B$5:$E$8,MATCH(H6,B5:E5,0),0)</f>
        <v>455</v>
      </c>
    </row>
    <row r="7" spans="2:9" x14ac:dyDescent="0.25">
      <c r="B7" s="33" t="s">
        <v>69</v>
      </c>
      <c r="C7" s="32">
        <v>285</v>
      </c>
      <c r="D7" s="3">
        <v>455</v>
      </c>
      <c r="E7" s="3">
        <v>625</v>
      </c>
    </row>
    <row r="8" spans="2:9" x14ac:dyDescent="0.25">
      <c r="B8" s="33" t="s">
        <v>68</v>
      </c>
      <c r="C8" s="32">
        <v>220</v>
      </c>
      <c r="D8" s="3">
        <v>380</v>
      </c>
      <c r="E8" s="3">
        <v>520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LOOKUP in Vertical</vt:lpstr>
      <vt:lpstr>VLOOKUP</vt:lpstr>
      <vt:lpstr>LOOKUP in Horizontal</vt:lpstr>
      <vt:lpstr>HLOOKUP</vt:lpstr>
      <vt:lpstr>MATCH</vt:lpstr>
      <vt:lpstr>INDEX</vt:lpstr>
      <vt:lpstr>INDEX and MATCH</vt:lpstr>
      <vt:lpstr>INDEX and MATCH horizontal</vt:lpstr>
      <vt:lpstr>2D VLOOKUP</vt:lpstr>
      <vt:lpstr>XLOOKUP Syntax</vt:lpstr>
      <vt:lpstr>XLOOKUP 1</vt:lpstr>
      <vt:lpstr>XLOOKUP 2</vt:lpstr>
      <vt:lpstr>XLOOKUP 3</vt:lpstr>
      <vt:lpstr>'LOOKUP in Horizontal'!HLOOKUP</vt:lpstr>
      <vt:lpstr>'LOOKUP in Vertical'!LOOKUP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Dubey</dc:creator>
  <cp:lastModifiedBy>Administrator</cp:lastModifiedBy>
  <dcterms:created xsi:type="dcterms:W3CDTF">2024-08-26T08:00:10Z</dcterms:created>
  <dcterms:modified xsi:type="dcterms:W3CDTF">2024-10-06T14:24:43Z</dcterms:modified>
</cp:coreProperties>
</file>