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muy0j7txi\Documents\00_STUDIES\00_ETHZ\4_Semester\01_master_project\04_Data_Analysis\experiment_2\"/>
    </mc:Choice>
  </mc:AlternateContent>
  <xr:revisionPtr revIDLastSave="0" documentId="13_ncr:1_{941539C9-2F8A-4A08-BBD2-6ACD6A4D739D}" xr6:coauthVersionLast="45" xr6:coauthVersionMax="45" xr10:uidLastSave="{00000000-0000-0000-0000-000000000000}"/>
  <bookViews>
    <workbookView xWindow="-108" yWindow="-108" windowWidth="23256" windowHeight="12576" xr2:uid="{4B61098E-19E0-4E8E-A291-D2FF84AEE2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2" i="1"/>
  <c r="O3" i="1"/>
  <c r="O4" i="1"/>
  <c r="O5" i="1"/>
  <c r="O6" i="1"/>
  <c r="O7" i="1"/>
  <c r="O8" i="1"/>
  <c r="O9" i="1"/>
  <c r="O10" i="1"/>
  <c r="P10" i="1" s="1"/>
  <c r="O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O12" i="1" l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11" i="1"/>
  <c r="P11" i="1" s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2" i="1"/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2" i="1"/>
  <c r="K2" i="1" s="1"/>
  <c r="K19" i="1" l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L11" i="1"/>
  <c r="L12" i="1"/>
  <c r="L13" i="1"/>
  <c r="L14" i="1"/>
  <c r="L15" i="1"/>
  <c r="L16" i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L24" i="1"/>
  <c r="L25" i="1"/>
  <c r="L26" i="1"/>
  <c r="L27" i="1"/>
  <c r="L28" i="1"/>
  <c r="L29" i="1"/>
  <c r="L30" i="1"/>
  <c r="L31" i="1"/>
  <c r="L2" i="1"/>
  <c r="M2" i="1" s="1"/>
</calcChain>
</file>

<file path=xl/sharedStrings.xml><?xml version="1.0" encoding="utf-8"?>
<sst xmlns="http://schemas.openxmlformats.org/spreadsheetml/2006/main" count="46" uniqueCount="46">
  <si>
    <t>tube</t>
  </si>
  <si>
    <t>cell0 (#/mL)</t>
  </si>
  <si>
    <t>cell2 (#/mL)</t>
  </si>
  <si>
    <t>cell5 (#/mL)</t>
  </si>
  <si>
    <t>toc0 (ug/mL)</t>
  </si>
  <si>
    <t>delta TCC (#/mL)</t>
  </si>
  <si>
    <t>delta TOC (ug/mL)</t>
  </si>
  <si>
    <t>Y (#/ug)</t>
  </si>
  <si>
    <t>cell1 (#/mL)</t>
  </si>
  <si>
    <t>cell7 (#/mL)</t>
  </si>
  <si>
    <t>cell9 (#/mL)</t>
  </si>
  <si>
    <t>aA5</t>
  </si>
  <si>
    <t>bA5</t>
  </si>
  <si>
    <t>cA5</t>
  </si>
  <si>
    <t>aB5</t>
  </si>
  <si>
    <t>bB5</t>
  </si>
  <si>
    <t>cB5</t>
  </si>
  <si>
    <t>aA4</t>
  </si>
  <si>
    <t>bA4</t>
  </si>
  <si>
    <t>cA4</t>
  </si>
  <si>
    <t>aB4</t>
  </si>
  <si>
    <t>bB4</t>
  </si>
  <si>
    <t>cB4</t>
  </si>
  <si>
    <t>aA3</t>
  </si>
  <si>
    <t>bA3</t>
  </si>
  <si>
    <t>cA3</t>
  </si>
  <si>
    <t>aB3</t>
  </si>
  <si>
    <t>bB3</t>
  </si>
  <si>
    <t>cB3</t>
  </si>
  <si>
    <t>aA2</t>
  </si>
  <si>
    <t>bA2</t>
  </si>
  <si>
    <t>cA2</t>
  </si>
  <si>
    <t>aB2</t>
  </si>
  <si>
    <t>bB2</t>
  </si>
  <si>
    <t>cB2</t>
  </si>
  <si>
    <t>aA1</t>
  </si>
  <si>
    <t>bA1</t>
  </si>
  <si>
    <t>cA1</t>
  </si>
  <si>
    <t>aB1</t>
  </si>
  <si>
    <t>bB1</t>
  </si>
  <si>
    <t>cB1</t>
  </si>
  <si>
    <t>toc9 (ug/mL)</t>
  </si>
  <si>
    <t>end TCC (#/mL)</t>
  </si>
  <si>
    <t>init RC (ug-TOC/cell)</t>
  </si>
  <si>
    <t>end R/C  (ug-TOC/cell)</t>
  </si>
  <si>
    <t>end R/C  (g-TOC/cell)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</si>
</sst>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9" xfId="0" applyNumberFormat="1" applyBorder="1"/>
    <xf numFmtId="0" fontId="0" fillId="0" borderId="10" xfId="0" applyNumberFormat="1" applyBorder="1" applyAlignment="1">
      <alignment horizontal="center" vertical="center"/>
    </xf>
    <xf numFmtId="0" fontId="0" fillId="0" borderId="10" xfId="0" applyNumberFormat="1" applyBorder="1"/>
    <xf numFmtId="0" fontId="0" fillId="0" borderId="1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6" xfId="0" applyNumberFormat="1" applyBorder="1"/>
    <xf numFmtId="0" fontId="0" fillId="0" borderId="4" xfId="0" applyNumberFormat="1" applyBorder="1"/>
    <xf numFmtId="0" fontId="0" fillId="0" borderId="13" xfId="0" applyBorder="1" applyAlignment="1">
      <alignment horizontal="center" vertical="center"/>
    </xf>
    <xf numFmtId="0" fontId="0" fillId="0" borderId="13" xfId="0" applyNumberFormat="1" applyFill="1" applyBorder="1" applyAlignment="1">
      <alignment horizontal="center" vertical="center"/>
    </xf>
    <xf numFmtId="0" fontId="0" fillId="0" borderId="14" xfId="0" applyNumberFormat="1" applyFill="1" applyBorder="1" applyAlignment="1">
      <alignment horizontal="center" vertical="center"/>
    </xf>
    <xf numFmtId="0" fontId="0" fillId="0" borderId="15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NumberFormat="1" applyBorder="1"/>
    <xf numFmtId="0" fontId="0" fillId="0" borderId="1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1" fontId="0" fillId="0" borderId="0" xfId="0" applyNumberFormat="1" applyFill="1" applyBorder="1" applyAlignment="1">
      <alignment horizontal="center" vertical="center"/>
    </xf>
    <xf numFmtId="11" fontId="0" fillId="0" borderId="4" xfId="0" applyNumberFormat="1" applyFill="1" applyBorder="1" applyAlignment="1">
      <alignment horizontal="center" vertical="center"/>
    </xf>
    <xf numFmtId="11" fontId="0" fillId="0" borderId="5" xfId="0" applyNumberFormat="1" applyFill="1" applyBorder="1" applyAlignment="1">
      <alignment horizontal="center" vertical="center"/>
    </xf>
    <xf numFmtId="11" fontId="0" fillId="0" borderId="6" xfId="0" applyNumberFormat="1" applyFill="1" applyBorder="1" applyAlignment="1">
      <alignment horizontal="center" vertical="center"/>
    </xf>
    <xf numFmtId="11" fontId="0" fillId="0" borderId="7" xfId="0" applyNumberFormat="1" applyFill="1" applyBorder="1" applyAlignment="1">
      <alignment horizontal="center" vertical="center"/>
    </xf>
    <xf numFmtId="11" fontId="0" fillId="0" borderId="8" xfId="0" applyNumberFormat="1" applyFill="1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0A565-D9A8-4482-BFA9-0D1DC44FC702}">
  <dimension ref="A1:P35"/>
  <sheetViews>
    <sheetView tabSelected="1" zoomScale="85" zoomScaleNormal="85" workbookViewId="0">
      <selection activeCell="C32" sqref="C32:C34"/>
    </sheetView>
  </sheetViews>
  <sheetFormatPr defaultRowHeight="14.4" x14ac:dyDescent="0.3"/>
  <cols>
    <col min="1" max="1" width="4.6640625" bestFit="1" customWidth="1"/>
    <col min="2" max="5" width="11.109375" bestFit="1" customWidth="1"/>
    <col min="6" max="6" width="11.33203125" bestFit="1" customWidth="1"/>
    <col min="7" max="7" width="11.109375" bestFit="1" customWidth="1"/>
    <col min="8" max="9" width="11.77734375" bestFit="1" customWidth="1"/>
    <col min="10" max="10" width="21.33203125" customWidth="1"/>
    <col min="11" max="11" width="15.44140625" customWidth="1"/>
    <col min="12" max="12" width="16.6640625" bestFit="1" customWidth="1"/>
    <col min="13" max="13" width="10.33203125" bestFit="1" customWidth="1"/>
    <col min="14" max="14" width="18.77734375" bestFit="1" customWidth="1"/>
    <col min="15" max="16" width="20.5546875" bestFit="1" customWidth="1"/>
  </cols>
  <sheetData>
    <row r="1" spans="1:16" ht="15" thickBot="1" x14ac:dyDescent="0.35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F1" s="1" t="s">
        <v>9</v>
      </c>
      <c r="G1" s="1" t="s">
        <v>10</v>
      </c>
      <c r="H1" s="1" t="s">
        <v>4</v>
      </c>
      <c r="I1" s="1" t="s">
        <v>41</v>
      </c>
      <c r="J1" s="1" t="s">
        <v>5</v>
      </c>
      <c r="K1" s="1" t="s">
        <v>42</v>
      </c>
      <c r="L1" s="1" t="s">
        <v>6</v>
      </c>
      <c r="M1" s="1" t="s">
        <v>7</v>
      </c>
      <c r="N1" t="s">
        <v>43</v>
      </c>
      <c r="O1" s="1" t="s">
        <v>44</v>
      </c>
      <c r="P1" s="1" t="s">
        <v>45</v>
      </c>
    </row>
    <row r="2" spans="1:16" x14ac:dyDescent="0.3">
      <c r="A2" s="1" t="s">
        <v>11</v>
      </c>
      <c r="B2" s="16">
        <v>87490</v>
      </c>
      <c r="C2" s="17">
        <v>53010</v>
      </c>
      <c r="D2" s="17">
        <v>107360</v>
      </c>
      <c r="E2" s="17">
        <v>1194670</v>
      </c>
      <c r="F2" s="17">
        <v>1383800</v>
      </c>
      <c r="G2" s="18">
        <v>1466100.0000000002</v>
      </c>
      <c r="H2" s="2">
        <v>6</v>
      </c>
      <c r="I2" s="3">
        <v>5.0999999999999996</v>
      </c>
      <c r="J2" s="11">
        <f t="shared" ref="J2:J31" si="0">G2-B2</f>
        <v>1378610.0000000002</v>
      </c>
      <c r="K2" s="11">
        <f t="shared" ref="K2:K31" si="1">B2+J2</f>
        <v>1466100.0000000002</v>
      </c>
      <c r="L2" s="8">
        <f t="shared" ref="L2:L31" si="2">H2-I2</f>
        <v>0.90000000000000036</v>
      </c>
      <c r="M2" s="11">
        <f t="shared" ref="M2:M9" si="3">J2/L2</f>
        <v>1531788.8888888885</v>
      </c>
      <c r="N2" s="12">
        <f t="shared" ref="N2:N31" si="4">H2/B2</f>
        <v>6.857926620185164E-5</v>
      </c>
      <c r="O2">
        <f>I2/G2</f>
        <v>3.4786167382852459E-6</v>
      </c>
      <c r="P2">
        <f>O2/1000000</f>
        <v>3.4786167382852461E-12</v>
      </c>
    </row>
    <row r="3" spans="1:16" x14ac:dyDescent="0.3">
      <c r="A3" s="1" t="s">
        <v>12</v>
      </c>
      <c r="B3" s="19">
        <v>54490</v>
      </c>
      <c r="C3" s="20">
        <v>53400</v>
      </c>
      <c r="D3" s="20">
        <v>100140</v>
      </c>
      <c r="E3" s="20">
        <v>532810</v>
      </c>
      <c r="F3" s="20">
        <v>507010</v>
      </c>
      <c r="G3" s="21">
        <v>601400</v>
      </c>
      <c r="H3" s="4">
        <v>6</v>
      </c>
      <c r="I3" s="5">
        <v>5.4</v>
      </c>
      <c r="J3" s="13">
        <f t="shared" si="0"/>
        <v>546910</v>
      </c>
      <c r="K3" s="13">
        <f t="shared" si="1"/>
        <v>601400</v>
      </c>
      <c r="L3" s="9">
        <f t="shared" si="2"/>
        <v>0.59999999999999964</v>
      </c>
      <c r="M3" s="13">
        <f t="shared" si="3"/>
        <v>911516.66666666721</v>
      </c>
      <c r="N3" s="14">
        <f t="shared" si="4"/>
        <v>1.1011194714626537E-4</v>
      </c>
      <c r="O3">
        <f t="shared" ref="O3:O10" si="5">I3/G3</f>
        <v>8.9790488859328248E-6</v>
      </c>
      <c r="P3">
        <f t="shared" ref="P3:P10" si="6">O3/1000000</f>
        <v>8.9790488859328255E-12</v>
      </c>
    </row>
    <row r="4" spans="1:16" x14ac:dyDescent="0.3">
      <c r="A4" s="1" t="s">
        <v>13</v>
      </c>
      <c r="B4" s="19">
        <v>142510</v>
      </c>
      <c r="C4" s="20">
        <v>33200</v>
      </c>
      <c r="D4" s="20">
        <v>115990</v>
      </c>
      <c r="E4" s="20">
        <v>1019660</v>
      </c>
      <c r="F4" s="20">
        <v>1171560</v>
      </c>
      <c r="G4" s="21">
        <v>928100</v>
      </c>
      <c r="H4" s="4">
        <v>6</v>
      </c>
      <c r="I4" s="5">
        <v>5.3</v>
      </c>
      <c r="J4" s="13">
        <f t="shared" si="0"/>
        <v>785590</v>
      </c>
      <c r="K4" s="13">
        <f t="shared" si="1"/>
        <v>928100</v>
      </c>
      <c r="L4" s="9">
        <f t="shared" si="2"/>
        <v>0.70000000000000018</v>
      </c>
      <c r="M4" s="13">
        <f t="shared" si="3"/>
        <v>1122271.4285714282</v>
      </c>
      <c r="N4" s="14">
        <f t="shared" si="4"/>
        <v>4.2102308609922113E-5</v>
      </c>
      <c r="O4">
        <f t="shared" si="5"/>
        <v>5.7105915310850123E-6</v>
      </c>
      <c r="P4">
        <f t="shared" si="6"/>
        <v>5.7105915310850123E-12</v>
      </c>
    </row>
    <row r="5" spans="1:16" x14ac:dyDescent="0.3">
      <c r="A5" s="1" t="s">
        <v>17</v>
      </c>
      <c r="B5" s="19">
        <v>37890</v>
      </c>
      <c r="C5" s="20">
        <v>23360</v>
      </c>
      <c r="D5" s="20">
        <v>212400</v>
      </c>
      <c r="E5" s="20">
        <v>1512890</v>
      </c>
      <c r="F5" s="20">
        <v>1860740</v>
      </c>
      <c r="G5" s="21">
        <v>2106500</v>
      </c>
      <c r="H5" s="4">
        <v>6</v>
      </c>
      <c r="I5" s="5">
        <v>5.6</v>
      </c>
      <c r="J5" s="13">
        <f t="shared" si="0"/>
        <v>2068610</v>
      </c>
      <c r="K5" s="13">
        <f t="shared" si="1"/>
        <v>2106500</v>
      </c>
      <c r="L5" s="9">
        <f t="shared" si="2"/>
        <v>0.40000000000000036</v>
      </c>
      <c r="M5" s="13">
        <f t="shared" si="3"/>
        <v>5171524.9999999953</v>
      </c>
      <c r="N5" s="14">
        <f t="shared" si="4"/>
        <v>1.5835312747426763E-4</v>
      </c>
      <c r="O5">
        <f t="shared" si="5"/>
        <v>2.6584381675765485E-6</v>
      </c>
      <c r="P5">
        <f t="shared" si="6"/>
        <v>2.6584381675765487E-12</v>
      </c>
    </row>
    <row r="6" spans="1:16" x14ac:dyDescent="0.3">
      <c r="A6" s="1" t="s">
        <v>18</v>
      </c>
      <c r="B6" s="19">
        <v>137320</v>
      </c>
      <c r="C6" s="20">
        <v>29380</v>
      </c>
      <c r="D6" s="20">
        <v>173320</v>
      </c>
      <c r="E6" s="20">
        <v>1262320</v>
      </c>
      <c r="F6" s="20">
        <v>1620840</v>
      </c>
      <c r="G6" s="21">
        <v>1919199.9999999998</v>
      </c>
      <c r="H6" s="4">
        <v>6</v>
      </c>
      <c r="I6" s="5">
        <v>5.4</v>
      </c>
      <c r="J6" s="13">
        <f t="shared" si="0"/>
        <v>1781879.9999999998</v>
      </c>
      <c r="K6" s="13">
        <f t="shared" si="1"/>
        <v>1919199.9999999998</v>
      </c>
      <c r="L6" s="9">
        <f t="shared" si="2"/>
        <v>0.59999999999999964</v>
      </c>
      <c r="M6" s="13">
        <f t="shared" si="3"/>
        <v>2969800.0000000014</v>
      </c>
      <c r="N6" s="14">
        <f t="shared" si="4"/>
        <v>4.3693562481794347E-5</v>
      </c>
      <c r="O6">
        <f t="shared" si="5"/>
        <v>2.8136723634847858E-6</v>
      </c>
      <c r="P6">
        <f t="shared" si="6"/>
        <v>2.8136723634847858E-12</v>
      </c>
    </row>
    <row r="7" spans="1:16" x14ac:dyDescent="0.3">
      <c r="A7" s="1" t="s">
        <v>19</v>
      </c>
      <c r="B7" s="19">
        <v>26880</v>
      </c>
      <c r="C7" s="20">
        <v>330</v>
      </c>
      <c r="D7" s="20">
        <v>173270</v>
      </c>
      <c r="E7" s="20">
        <v>860340</v>
      </c>
      <c r="F7" s="20">
        <v>1258670</v>
      </c>
      <c r="G7" s="21">
        <v>1600300</v>
      </c>
      <c r="H7" s="4">
        <v>6</v>
      </c>
      <c r="I7" s="5">
        <v>5.4</v>
      </c>
      <c r="J7" s="13">
        <f t="shared" si="0"/>
        <v>1573420</v>
      </c>
      <c r="K7" s="13">
        <f t="shared" si="1"/>
        <v>1600300</v>
      </c>
      <c r="L7" s="9">
        <f t="shared" si="2"/>
        <v>0.59999999999999964</v>
      </c>
      <c r="M7" s="13">
        <f t="shared" si="3"/>
        <v>2622366.6666666684</v>
      </c>
      <c r="N7" s="14">
        <f t="shared" si="4"/>
        <v>2.2321428571428571E-4</v>
      </c>
      <c r="O7">
        <f t="shared" si="5"/>
        <v>3.3743673061301009E-6</v>
      </c>
      <c r="P7">
        <f t="shared" si="6"/>
        <v>3.374367306130101E-12</v>
      </c>
    </row>
    <row r="8" spans="1:16" x14ac:dyDescent="0.3">
      <c r="A8" s="1" t="s">
        <v>23</v>
      </c>
      <c r="B8" s="19">
        <v>865610</v>
      </c>
      <c r="C8" s="20">
        <v>21300</v>
      </c>
      <c r="D8" s="20">
        <v>357500</v>
      </c>
      <c r="E8" s="20">
        <v>1606200</v>
      </c>
      <c r="F8" s="20">
        <v>2125900</v>
      </c>
      <c r="G8" s="21">
        <v>2359000</v>
      </c>
      <c r="H8" s="4">
        <v>6</v>
      </c>
      <c r="I8" s="5">
        <v>5.6</v>
      </c>
      <c r="J8" s="13">
        <f t="shared" si="0"/>
        <v>1493390</v>
      </c>
      <c r="K8" s="13">
        <f t="shared" si="1"/>
        <v>2359000</v>
      </c>
      <c r="L8" s="9">
        <f t="shared" si="2"/>
        <v>0.40000000000000036</v>
      </c>
      <c r="M8" s="13">
        <f t="shared" si="3"/>
        <v>3733474.9999999967</v>
      </c>
      <c r="N8" s="14">
        <f t="shared" si="4"/>
        <v>6.9315280553598038E-6</v>
      </c>
      <c r="O8">
        <f t="shared" si="5"/>
        <v>2.373887240356083E-6</v>
      </c>
      <c r="P8">
        <f t="shared" si="6"/>
        <v>2.3738872403560831E-12</v>
      </c>
    </row>
    <row r="9" spans="1:16" x14ac:dyDescent="0.3">
      <c r="A9" s="1" t="s">
        <v>24</v>
      </c>
      <c r="B9" s="19">
        <v>539620</v>
      </c>
      <c r="C9" s="20">
        <v>24970</v>
      </c>
      <c r="D9" s="20">
        <v>233120</v>
      </c>
      <c r="E9" s="20">
        <v>1384500</v>
      </c>
      <c r="F9" s="20">
        <v>1452700</v>
      </c>
      <c r="G9" s="21">
        <v>1748600.0000000002</v>
      </c>
      <c r="H9" s="4">
        <v>6</v>
      </c>
      <c r="I9" s="5">
        <v>5.4</v>
      </c>
      <c r="J9" s="13">
        <f t="shared" si="0"/>
        <v>1208980.0000000002</v>
      </c>
      <c r="K9" s="13">
        <f t="shared" si="1"/>
        <v>1748600.0000000002</v>
      </c>
      <c r="L9" s="9">
        <f t="shared" si="2"/>
        <v>0.59999999999999964</v>
      </c>
      <c r="M9" s="13">
        <f t="shared" si="3"/>
        <v>2014966.6666666681</v>
      </c>
      <c r="N9" s="14">
        <f t="shared" si="4"/>
        <v>1.1118935547236944E-5</v>
      </c>
      <c r="O9">
        <f t="shared" si="5"/>
        <v>3.0881848335811504E-6</v>
      </c>
      <c r="P9">
        <f t="shared" si="6"/>
        <v>3.0881848335811505E-12</v>
      </c>
    </row>
    <row r="10" spans="1:16" x14ac:dyDescent="0.3">
      <c r="A10" s="1" t="s">
        <v>25</v>
      </c>
      <c r="B10" s="19">
        <v>461350</v>
      </c>
      <c r="C10" s="20">
        <v>22760</v>
      </c>
      <c r="D10" s="20">
        <v>372670.00000000006</v>
      </c>
      <c r="E10" s="20">
        <v>1388500</v>
      </c>
      <c r="F10" s="20">
        <v>2028500</v>
      </c>
      <c r="G10" s="21">
        <v>1989900</v>
      </c>
      <c r="H10" s="4">
        <v>6</v>
      </c>
      <c r="I10" s="5">
        <v>6.5</v>
      </c>
      <c r="J10" s="13">
        <f t="shared" si="0"/>
        <v>1528550</v>
      </c>
      <c r="K10" s="13">
        <f t="shared" si="1"/>
        <v>1989900</v>
      </c>
      <c r="L10" s="9">
        <f t="shared" si="2"/>
        <v>-0.5</v>
      </c>
      <c r="M10" s="13">
        <v>0</v>
      </c>
      <c r="N10" s="14">
        <f t="shared" si="4"/>
        <v>1.300531050178823E-5</v>
      </c>
      <c r="O10">
        <f t="shared" si="5"/>
        <v>3.2664958038092368E-6</v>
      </c>
      <c r="P10">
        <f t="shared" si="6"/>
        <v>3.2664958038092369E-12</v>
      </c>
    </row>
    <row r="11" spans="1:16" x14ac:dyDescent="0.3">
      <c r="A11" s="1" t="s">
        <v>29</v>
      </c>
      <c r="B11" s="37">
        <v>5864900</v>
      </c>
      <c r="C11" s="36">
        <v>62000</v>
      </c>
      <c r="D11" s="36">
        <v>626599.99999999988</v>
      </c>
      <c r="E11" s="36">
        <v>1693199.9999999998</v>
      </c>
      <c r="F11" s="36">
        <v>1203800</v>
      </c>
      <c r="G11" s="38">
        <v>445500</v>
      </c>
      <c r="H11" s="4">
        <v>6</v>
      </c>
      <c r="I11" s="5">
        <v>5.5</v>
      </c>
      <c r="J11" s="13">
        <f t="shared" si="0"/>
        <v>-5419400</v>
      </c>
      <c r="K11" s="13">
        <f t="shared" si="1"/>
        <v>445500</v>
      </c>
      <c r="L11" s="9">
        <f t="shared" si="2"/>
        <v>0.5</v>
      </c>
      <c r="M11" s="13">
        <v>0</v>
      </c>
      <c r="N11" s="14">
        <f t="shared" si="4"/>
        <v>1.0230353458711998E-6</v>
      </c>
      <c r="O11">
        <f t="shared" ref="O11:O31" si="7">I11/G11</f>
        <v>1.2345679012345678E-5</v>
      </c>
      <c r="P11">
        <f t="shared" ref="P11:P31" si="8">O11/1000000</f>
        <v>1.2345679012345679E-11</v>
      </c>
    </row>
    <row r="12" spans="1:16" x14ac:dyDescent="0.3">
      <c r="A12" s="1" t="s">
        <v>30</v>
      </c>
      <c r="B12" s="37">
        <v>9379800</v>
      </c>
      <c r="C12" s="36">
        <v>960000</v>
      </c>
      <c r="D12" s="36">
        <v>505300</v>
      </c>
      <c r="E12" s="36">
        <v>1192900</v>
      </c>
      <c r="F12" s="36">
        <v>703199.99999999988</v>
      </c>
      <c r="G12" s="38">
        <v>325700</v>
      </c>
      <c r="H12" s="4">
        <v>6</v>
      </c>
      <c r="I12" s="5">
        <v>5.3</v>
      </c>
      <c r="J12" s="13">
        <f t="shared" si="0"/>
        <v>-9054100</v>
      </c>
      <c r="K12" s="13">
        <f t="shared" si="1"/>
        <v>325700</v>
      </c>
      <c r="L12" s="9">
        <f t="shared" si="2"/>
        <v>0.70000000000000018</v>
      </c>
      <c r="M12" s="13">
        <v>0</v>
      </c>
      <c r="N12" s="14">
        <f t="shared" si="4"/>
        <v>6.3967248768630456E-7</v>
      </c>
      <c r="O12">
        <f t="shared" si="7"/>
        <v>1.6272643536997237E-5</v>
      </c>
      <c r="P12">
        <f t="shared" si="8"/>
        <v>1.6272643536997236E-11</v>
      </c>
    </row>
    <row r="13" spans="1:16" x14ac:dyDescent="0.3">
      <c r="A13" s="1" t="s">
        <v>31</v>
      </c>
      <c r="B13" s="37">
        <v>2428200</v>
      </c>
      <c r="C13" s="36">
        <v>35000</v>
      </c>
      <c r="D13" s="36">
        <v>462500</v>
      </c>
      <c r="E13" s="36">
        <v>1205800</v>
      </c>
      <c r="F13" s="36">
        <v>1033099.9999999999</v>
      </c>
      <c r="G13" s="38">
        <v>485700</v>
      </c>
      <c r="H13" s="4">
        <v>6</v>
      </c>
      <c r="I13" s="5">
        <v>5.4</v>
      </c>
      <c r="J13" s="13">
        <f t="shared" si="0"/>
        <v>-1942500</v>
      </c>
      <c r="K13" s="13">
        <f t="shared" si="1"/>
        <v>485700</v>
      </c>
      <c r="L13" s="9">
        <f t="shared" si="2"/>
        <v>0.59999999999999964</v>
      </c>
      <c r="M13" s="13">
        <v>0</v>
      </c>
      <c r="N13" s="14">
        <f t="shared" si="4"/>
        <v>2.4709661477637758E-6</v>
      </c>
      <c r="O13">
        <f t="shared" si="7"/>
        <v>1.1117974058060532E-5</v>
      </c>
      <c r="P13">
        <f t="shared" si="8"/>
        <v>1.1117974058060532E-11</v>
      </c>
    </row>
    <row r="14" spans="1:16" x14ac:dyDescent="0.3">
      <c r="A14" s="1" t="s">
        <v>35</v>
      </c>
      <c r="B14" s="37">
        <v>21269000</v>
      </c>
      <c r="C14" s="36">
        <v>5350000</v>
      </c>
      <c r="D14">
        <v>767399.99999999988</v>
      </c>
      <c r="E14" s="36">
        <v>787900.00000000012</v>
      </c>
      <c r="F14" s="36">
        <v>567500</v>
      </c>
      <c r="G14" s="38">
        <v>1026000</v>
      </c>
      <c r="H14" s="4">
        <v>6</v>
      </c>
      <c r="I14" s="5">
        <v>5.7</v>
      </c>
      <c r="J14" s="13">
        <f t="shared" si="0"/>
        <v>-20243000</v>
      </c>
      <c r="K14" s="13">
        <f t="shared" si="1"/>
        <v>1026000</v>
      </c>
      <c r="L14" s="9">
        <f t="shared" si="2"/>
        <v>0.29999999999999982</v>
      </c>
      <c r="M14" s="13">
        <v>0</v>
      </c>
      <c r="N14" s="14">
        <f t="shared" si="4"/>
        <v>2.8210070995345337E-7</v>
      </c>
      <c r="O14">
        <f t="shared" si="7"/>
        <v>5.5555555555555558E-6</v>
      </c>
      <c r="P14">
        <f t="shared" si="8"/>
        <v>5.5555555555555555E-12</v>
      </c>
    </row>
    <row r="15" spans="1:16" x14ac:dyDescent="0.3">
      <c r="A15" s="1" t="s">
        <v>36</v>
      </c>
      <c r="B15" s="37">
        <v>24076000</v>
      </c>
      <c r="C15" s="36">
        <v>1920000</v>
      </c>
      <c r="D15">
        <v>692000</v>
      </c>
      <c r="E15" s="36">
        <v>653500</v>
      </c>
      <c r="F15" s="36">
        <v>466300</v>
      </c>
      <c r="G15" s="38">
        <v>740600</v>
      </c>
      <c r="H15" s="4">
        <v>6</v>
      </c>
      <c r="I15" s="5">
        <v>5.5</v>
      </c>
      <c r="J15" s="13">
        <f t="shared" si="0"/>
        <v>-23335400</v>
      </c>
      <c r="K15" s="13">
        <f t="shared" si="1"/>
        <v>740600</v>
      </c>
      <c r="L15" s="9">
        <f t="shared" si="2"/>
        <v>0.5</v>
      </c>
      <c r="M15" s="13">
        <v>0</v>
      </c>
      <c r="N15" s="14">
        <f t="shared" si="4"/>
        <v>2.4921083236418011E-7</v>
      </c>
      <c r="O15">
        <f t="shared" si="7"/>
        <v>7.4264110180934376E-6</v>
      </c>
      <c r="P15">
        <f t="shared" si="8"/>
        <v>7.4264110180934384E-12</v>
      </c>
    </row>
    <row r="16" spans="1:16" ht="15" thickBot="1" x14ac:dyDescent="0.35">
      <c r="A16" s="1" t="s">
        <v>37</v>
      </c>
      <c r="B16" s="37">
        <v>17829000</v>
      </c>
      <c r="C16" s="36">
        <v>330000</v>
      </c>
      <c r="D16">
        <v>827500</v>
      </c>
      <c r="E16" s="36">
        <v>856800.00000000012</v>
      </c>
      <c r="F16" s="36">
        <v>678000</v>
      </c>
      <c r="G16" s="38">
        <v>747500</v>
      </c>
      <c r="H16" s="4">
        <v>6</v>
      </c>
      <c r="I16" s="5">
        <v>5.5</v>
      </c>
      <c r="J16" s="13">
        <f t="shared" si="0"/>
        <v>-17081500</v>
      </c>
      <c r="K16" s="13">
        <f t="shared" si="1"/>
        <v>747500</v>
      </c>
      <c r="L16" s="9">
        <f t="shared" si="2"/>
        <v>0.5</v>
      </c>
      <c r="M16" s="13">
        <v>0</v>
      </c>
      <c r="N16" s="14">
        <f t="shared" si="4"/>
        <v>3.3653037186606089E-7</v>
      </c>
      <c r="O16">
        <f t="shared" si="7"/>
        <v>7.3578595317725755E-6</v>
      </c>
      <c r="P16">
        <f t="shared" si="8"/>
        <v>7.3578595317725756E-12</v>
      </c>
    </row>
    <row r="17" spans="1:16" x14ac:dyDescent="0.3">
      <c r="A17" s="1" t="s">
        <v>14</v>
      </c>
      <c r="B17" s="19">
        <v>260540.00000000003</v>
      </c>
      <c r="C17" s="20">
        <v>217380</v>
      </c>
      <c r="D17" s="20">
        <v>202240</v>
      </c>
      <c r="E17" s="20">
        <v>823610</v>
      </c>
      <c r="F17" s="20">
        <v>947100</v>
      </c>
      <c r="G17" s="21">
        <v>1181700</v>
      </c>
      <c r="H17" s="4">
        <v>1.2</v>
      </c>
      <c r="I17" s="5">
        <v>0.8</v>
      </c>
      <c r="J17" s="13">
        <f t="shared" si="0"/>
        <v>921160</v>
      </c>
      <c r="K17" s="13">
        <f t="shared" si="1"/>
        <v>1181700</v>
      </c>
      <c r="L17" s="9">
        <f t="shared" si="2"/>
        <v>0.39999999999999991</v>
      </c>
      <c r="M17" s="13">
        <f t="shared" ref="M17:M22" si="9">J17/L17</f>
        <v>2302900.0000000005</v>
      </c>
      <c r="N17" s="23">
        <f t="shared" si="4"/>
        <v>4.6058186842711289E-6</v>
      </c>
      <c r="O17" s="33">
        <f t="shared" si="7"/>
        <v>6.7699077600067703E-7</v>
      </c>
      <c r="P17">
        <f t="shared" si="8"/>
        <v>6.7699077600067707E-13</v>
      </c>
    </row>
    <row r="18" spans="1:16" x14ac:dyDescent="0.3">
      <c r="A18" s="1" t="s">
        <v>15</v>
      </c>
      <c r="B18" s="19">
        <v>186150</v>
      </c>
      <c r="C18" s="20">
        <v>117110</v>
      </c>
      <c r="D18" s="20">
        <v>185850</v>
      </c>
      <c r="E18" s="20">
        <v>1105530</v>
      </c>
      <c r="F18" s="20">
        <v>1295300</v>
      </c>
      <c r="G18" s="21">
        <v>946500</v>
      </c>
      <c r="H18" s="4">
        <v>1.2</v>
      </c>
      <c r="I18" s="5">
        <v>0.8</v>
      </c>
      <c r="J18" s="13">
        <f t="shared" si="0"/>
        <v>760350</v>
      </c>
      <c r="K18" s="13">
        <f t="shared" si="1"/>
        <v>946500</v>
      </c>
      <c r="L18" s="9">
        <f t="shared" si="2"/>
        <v>0.39999999999999991</v>
      </c>
      <c r="M18" s="13">
        <f t="shared" si="9"/>
        <v>1900875.0000000005</v>
      </c>
      <c r="N18" s="23">
        <f t="shared" si="4"/>
        <v>6.4464141821112008E-6</v>
      </c>
      <c r="O18" s="34">
        <f t="shared" si="7"/>
        <v>8.4521922873745383E-7</v>
      </c>
      <c r="P18">
        <f t="shared" si="8"/>
        <v>8.452192287374538E-13</v>
      </c>
    </row>
    <row r="19" spans="1:16" x14ac:dyDescent="0.3">
      <c r="A19" s="1" t="s">
        <v>16</v>
      </c>
      <c r="B19" s="19">
        <v>161110</v>
      </c>
      <c r="C19" s="20">
        <v>2320</v>
      </c>
      <c r="D19" s="20">
        <v>129770.00000000001</v>
      </c>
      <c r="E19" s="20">
        <v>740650</v>
      </c>
      <c r="F19" s="20">
        <v>744960</v>
      </c>
      <c r="G19" s="21">
        <v>706900</v>
      </c>
      <c r="H19" s="4">
        <v>1.2</v>
      </c>
      <c r="I19" s="5">
        <v>0.7</v>
      </c>
      <c r="J19" s="13">
        <f t="shared" si="0"/>
        <v>545790</v>
      </c>
      <c r="K19" s="13">
        <f t="shared" si="1"/>
        <v>706900</v>
      </c>
      <c r="L19" s="9">
        <f t="shared" si="2"/>
        <v>0.5</v>
      </c>
      <c r="M19" s="13">
        <f t="shared" si="9"/>
        <v>1091580</v>
      </c>
      <c r="N19" s="23">
        <f t="shared" si="4"/>
        <v>7.4483272298429645E-6</v>
      </c>
      <c r="O19" s="34">
        <f t="shared" si="7"/>
        <v>9.9023907200452668E-7</v>
      </c>
      <c r="P19">
        <f t="shared" si="8"/>
        <v>9.9023907200452667E-13</v>
      </c>
    </row>
    <row r="20" spans="1:16" ht="15" thickBot="1" x14ac:dyDescent="0.35">
      <c r="A20" s="1" t="s">
        <v>20</v>
      </c>
      <c r="B20" s="19">
        <v>189980</v>
      </c>
      <c r="C20" s="20">
        <v>143860</v>
      </c>
      <c r="D20" s="20">
        <v>444510</v>
      </c>
      <c r="E20" s="20">
        <v>857590</v>
      </c>
      <c r="F20" s="20">
        <v>900250</v>
      </c>
      <c r="G20" s="21">
        <v>804500</v>
      </c>
      <c r="H20" s="4">
        <v>1.2</v>
      </c>
      <c r="I20" s="5">
        <v>0.8</v>
      </c>
      <c r="J20" s="13">
        <f t="shared" si="0"/>
        <v>614520</v>
      </c>
      <c r="K20" s="13">
        <f t="shared" si="1"/>
        <v>804500</v>
      </c>
      <c r="L20" s="9">
        <f t="shared" si="2"/>
        <v>0.39999999999999991</v>
      </c>
      <c r="M20" s="13">
        <f t="shared" si="9"/>
        <v>1536300.0000000002</v>
      </c>
      <c r="N20" s="23">
        <f t="shared" si="4"/>
        <v>6.3164543636172229E-6</v>
      </c>
      <c r="O20" s="34">
        <f t="shared" si="7"/>
        <v>9.9440646364201371E-7</v>
      </c>
      <c r="P20">
        <f t="shared" si="8"/>
        <v>9.9440646364201369E-13</v>
      </c>
    </row>
    <row r="21" spans="1:16" ht="15" thickBot="1" x14ac:dyDescent="0.35">
      <c r="A21" s="24" t="s">
        <v>21</v>
      </c>
      <c r="B21" s="25">
        <v>638500</v>
      </c>
      <c r="C21" s="26">
        <v>196020</v>
      </c>
      <c r="D21" s="26">
        <v>510980</v>
      </c>
      <c r="E21" s="26">
        <v>665360</v>
      </c>
      <c r="F21" s="26">
        <v>1142950</v>
      </c>
      <c r="G21" s="27">
        <v>1193700</v>
      </c>
      <c r="H21" s="24">
        <v>1.2</v>
      </c>
      <c r="I21" s="28">
        <v>0.7</v>
      </c>
      <c r="J21" s="29">
        <f t="shared" si="0"/>
        <v>555200</v>
      </c>
      <c r="K21" s="29">
        <f t="shared" si="1"/>
        <v>1193700</v>
      </c>
      <c r="L21" s="30">
        <f t="shared" si="2"/>
        <v>0.5</v>
      </c>
      <c r="M21" s="29">
        <f t="shared" si="9"/>
        <v>1110400</v>
      </c>
      <c r="N21" s="31">
        <f t="shared" si="4"/>
        <v>1.879404855129209E-6</v>
      </c>
      <c r="O21" s="35">
        <f t="shared" si="7"/>
        <v>5.8641199631398168E-7</v>
      </c>
      <c r="P21">
        <f t="shared" si="8"/>
        <v>5.8641199631398168E-13</v>
      </c>
    </row>
    <row r="22" spans="1:16" ht="15" thickBot="1" x14ac:dyDescent="0.35">
      <c r="A22" s="1" t="s">
        <v>22</v>
      </c>
      <c r="B22" s="19">
        <v>160690</v>
      </c>
      <c r="C22" s="20">
        <v>59730</v>
      </c>
      <c r="D22" s="20">
        <v>362020</v>
      </c>
      <c r="E22" s="20">
        <v>808850</v>
      </c>
      <c r="F22" s="20">
        <v>779830</v>
      </c>
      <c r="G22" s="21">
        <v>795400.00000000012</v>
      </c>
      <c r="H22" s="4">
        <v>1.2</v>
      </c>
      <c r="I22" s="5">
        <v>0.8</v>
      </c>
      <c r="J22" s="13">
        <f t="shared" si="0"/>
        <v>634710.00000000012</v>
      </c>
      <c r="K22" s="13">
        <f t="shared" si="1"/>
        <v>795400.00000000012</v>
      </c>
      <c r="L22" s="9">
        <f t="shared" si="2"/>
        <v>0.39999999999999991</v>
      </c>
      <c r="M22" s="13">
        <f t="shared" si="9"/>
        <v>1586775.0000000007</v>
      </c>
      <c r="N22" s="23">
        <f t="shared" si="4"/>
        <v>7.467795133486838E-6</v>
      </c>
      <c r="O22" s="32">
        <f t="shared" si="7"/>
        <v>1.0057832537088256E-6</v>
      </c>
      <c r="P22">
        <f t="shared" si="8"/>
        <v>1.0057832537088257E-12</v>
      </c>
    </row>
    <row r="23" spans="1:16" ht="15" thickBot="1" x14ac:dyDescent="0.35">
      <c r="A23" s="1" t="s">
        <v>26</v>
      </c>
      <c r="B23" s="19">
        <v>774340</v>
      </c>
      <c r="C23" s="20">
        <v>109900</v>
      </c>
      <c r="D23" s="20">
        <v>457530</v>
      </c>
      <c r="E23" s="20">
        <v>678390</v>
      </c>
      <c r="F23" s="20">
        <v>751650</v>
      </c>
      <c r="G23" s="21">
        <v>521799.99999999994</v>
      </c>
      <c r="H23" s="4">
        <v>1.2</v>
      </c>
      <c r="I23" s="5">
        <v>0.8</v>
      </c>
      <c r="J23" s="13">
        <f t="shared" si="0"/>
        <v>-252540.00000000006</v>
      </c>
      <c r="K23" s="13">
        <f t="shared" si="1"/>
        <v>521799.99999999994</v>
      </c>
      <c r="L23" s="9">
        <f t="shared" si="2"/>
        <v>0.39999999999999991</v>
      </c>
      <c r="M23" s="13">
        <v>0</v>
      </c>
      <c r="N23" s="23">
        <f t="shared" si="4"/>
        <v>1.5497068471214195E-6</v>
      </c>
      <c r="O23" s="32">
        <f t="shared" si="7"/>
        <v>1.5331544653123805E-6</v>
      </c>
      <c r="P23">
        <f t="shared" si="8"/>
        <v>1.5331544653123805E-12</v>
      </c>
    </row>
    <row r="24" spans="1:16" ht="15" thickBot="1" x14ac:dyDescent="0.35">
      <c r="A24" s="1" t="s">
        <v>27</v>
      </c>
      <c r="B24" s="19">
        <v>873430</v>
      </c>
      <c r="C24" s="20">
        <v>123930</v>
      </c>
      <c r="D24" s="20">
        <v>231140</v>
      </c>
      <c r="E24" s="20">
        <v>790670</v>
      </c>
      <c r="F24" s="20">
        <v>916910</v>
      </c>
      <c r="G24" s="21">
        <v>848800</v>
      </c>
      <c r="H24" s="4">
        <v>1.2</v>
      </c>
      <c r="I24" s="5">
        <v>0.7</v>
      </c>
      <c r="J24" s="13">
        <f t="shared" si="0"/>
        <v>-24630</v>
      </c>
      <c r="K24" s="13">
        <f t="shared" si="1"/>
        <v>848800</v>
      </c>
      <c r="L24" s="9">
        <f t="shared" si="2"/>
        <v>0.5</v>
      </c>
      <c r="M24" s="13">
        <v>0</v>
      </c>
      <c r="N24" s="14">
        <f t="shared" si="4"/>
        <v>1.3738937293200371E-6</v>
      </c>
      <c r="O24">
        <f t="shared" si="7"/>
        <v>8.2469368520263896E-7</v>
      </c>
      <c r="P24">
        <f t="shared" si="8"/>
        <v>8.2469368520263893E-13</v>
      </c>
    </row>
    <row r="25" spans="1:16" ht="15" thickBot="1" x14ac:dyDescent="0.35">
      <c r="A25" s="1" t="s">
        <v>28</v>
      </c>
      <c r="B25" s="19">
        <v>969800</v>
      </c>
      <c r="C25" s="20">
        <v>164770</v>
      </c>
      <c r="D25" s="20">
        <v>685350</v>
      </c>
      <c r="E25" s="20">
        <v>614440</v>
      </c>
      <c r="F25" s="20">
        <v>401510</v>
      </c>
      <c r="G25" s="21">
        <v>381500</v>
      </c>
      <c r="H25" s="4">
        <v>1.2</v>
      </c>
      <c r="I25" s="5">
        <v>0.7</v>
      </c>
      <c r="J25" s="13">
        <f t="shared" si="0"/>
        <v>-588300</v>
      </c>
      <c r="K25" s="13">
        <f t="shared" si="1"/>
        <v>381500</v>
      </c>
      <c r="L25" s="9">
        <f t="shared" si="2"/>
        <v>0.5</v>
      </c>
      <c r="M25" s="13">
        <v>0</v>
      </c>
      <c r="N25" s="23">
        <f t="shared" si="4"/>
        <v>1.2373685295937306E-6</v>
      </c>
      <c r="O25" s="32">
        <f t="shared" si="7"/>
        <v>1.8348623853211009E-6</v>
      </c>
      <c r="P25">
        <f t="shared" si="8"/>
        <v>1.8348623853211007E-12</v>
      </c>
    </row>
    <row r="26" spans="1:16" x14ac:dyDescent="0.3">
      <c r="A26" s="1" t="s">
        <v>32</v>
      </c>
      <c r="B26" s="37">
        <v>5323600</v>
      </c>
      <c r="C26" s="36">
        <v>732000</v>
      </c>
      <c r="D26" s="36">
        <v>564000</v>
      </c>
      <c r="E26" s="36">
        <v>681400</v>
      </c>
      <c r="F26" s="36">
        <v>445500</v>
      </c>
      <c r="G26" s="38">
        <v>409700</v>
      </c>
      <c r="H26" s="4">
        <v>1.2</v>
      </c>
      <c r="I26" s="5">
        <v>0.8</v>
      </c>
      <c r="J26" s="13">
        <f t="shared" si="0"/>
        <v>-4913900</v>
      </c>
      <c r="K26" s="13">
        <f t="shared" si="1"/>
        <v>409700</v>
      </c>
      <c r="L26" s="9">
        <f t="shared" si="2"/>
        <v>0.39999999999999991</v>
      </c>
      <c r="M26" s="13">
        <v>0</v>
      </c>
      <c r="N26" s="14">
        <f t="shared" si="4"/>
        <v>2.2541137576076337E-7</v>
      </c>
      <c r="O26">
        <f t="shared" si="7"/>
        <v>1.952648279228704E-6</v>
      </c>
      <c r="P26">
        <f t="shared" si="8"/>
        <v>1.952648279228704E-12</v>
      </c>
    </row>
    <row r="27" spans="1:16" x14ac:dyDescent="0.3">
      <c r="A27" s="1" t="s">
        <v>33</v>
      </c>
      <c r="B27" s="37">
        <v>1979500</v>
      </c>
      <c r="C27" s="36">
        <v>3328000</v>
      </c>
      <c r="D27" s="36">
        <v>541100</v>
      </c>
      <c r="E27" s="36">
        <v>527400</v>
      </c>
      <c r="F27" s="36">
        <v>512600</v>
      </c>
      <c r="G27" s="38">
        <v>336300</v>
      </c>
      <c r="H27" s="4">
        <v>1.2</v>
      </c>
      <c r="I27" s="5">
        <v>0.8</v>
      </c>
      <c r="J27" s="13">
        <f t="shared" si="0"/>
        <v>-1643200</v>
      </c>
      <c r="K27" s="13">
        <f t="shared" si="1"/>
        <v>336300</v>
      </c>
      <c r="L27" s="9">
        <f t="shared" si="2"/>
        <v>0.39999999999999991</v>
      </c>
      <c r="M27" s="13">
        <v>0</v>
      </c>
      <c r="N27" s="14">
        <f t="shared" si="4"/>
        <v>6.0621369032583983E-7</v>
      </c>
      <c r="O27">
        <f t="shared" si="7"/>
        <v>2.3788284269997026E-6</v>
      </c>
      <c r="P27">
        <f t="shared" si="8"/>
        <v>2.3788284269997024E-12</v>
      </c>
    </row>
    <row r="28" spans="1:16" ht="15" thickBot="1" x14ac:dyDescent="0.35">
      <c r="A28" s="1" t="s">
        <v>34</v>
      </c>
      <c r="B28" s="37">
        <v>4010799.9999999995</v>
      </c>
      <c r="C28" s="36">
        <v>2832000</v>
      </c>
      <c r="D28" s="36">
        <v>472200</v>
      </c>
      <c r="E28" s="36">
        <v>682400</v>
      </c>
      <c r="F28" s="36">
        <v>484900.00000000006</v>
      </c>
      <c r="G28" s="38">
        <v>307500</v>
      </c>
      <c r="H28" s="4">
        <v>1.2</v>
      </c>
      <c r="I28" s="5">
        <v>0.6</v>
      </c>
      <c r="J28" s="13">
        <f t="shared" si="0"/>
        <v>-3703299.9999999995</v>
      </c>
      <c r="K28" s="13">
        <f t="shared" si="1"/>
        <v>307500</v>
      </c>
      <c r="L28" s="9">
        <f t="shared" si="2"/>
        <v>0.6</v>
      </c>
      <c r="M28" s="13">
        <v>0</v>
      </c>
      <c r="N28" s="14">
        <f t="shared" si="4"/>
        <v>2.9919218111100032E-7</v>
      </c>
      <c r="O28">
        <f t="shared" si="7"/>
        <v>1.9512195121951218E-6</v>
      </c>
      <c r="P28">
        <f t="shared" si="8"/>
        <v>1.9512195121951217E-12</v>
      </c>
    </row>
    <row r="29" spans="1:16" ht="15" thickBot="1" x14ac:dyDescent="0.35">
      <c r="A29" s="1" t="s">
        <v>38</v>
      </c>
      <c r="B29" s="37">
        <v>22988000</v>
      </c>
      <c r="C29" s="36">
        <v>2130000</v>
      </c>
      <c r="D29">
        <v>1045700</v>
      </c>
      <c r="E29" s="36">
        <v>459000</v>
      </c>
      <c r="F29" s="36">
        <v>370700</v>
      </c>
      <c r="G29" s="38">
        <v>410500</v>
      </c>
      <c r="H29" s="4">
        <v>1.2</v>
      </c>
      <c r="I29" s="5">
        <v>0.7</v>
      </c>
      <c r="J29" s="13">
        <f t="shared" si="0"/>
        <v>-22577500</v>
      </c>
      <c r="K29" s="13">
        <f t="shared" si="1"/>
        <v>410500</v>
      </c>
      <c r="L29" s="9">
        <f t="shared" si="2"/>
        <v>0.5</v>
      </c>
      <c r="M29" s="13">
        <v>0</v>
      </c>
      <c r="N29" s="23">
        <f t="shared" si="4"/>
        <v>5.2201148425265351E-8</v>
      </c>
      <c r="O29" s="32">
        <f t="shared" si="7"/>
        <v>1.7052375152253349E-6</v>
      </c>
      <c r="P29">
        <f t="shared" si="8"/>
        <v>1.7052375152253348E-12</v>
      </c>
    </row>
    <row r="30" spans="1:16" ht="15" thickBot="1" x14ac:dyDescent="0.35">
      <c r="A30" s="1" t="s">
        <v>39</v>
      </c>
      <c r="B30" s="37">
        <v>12666000</v>
      </c>
      <c r="C30" s="36">
        <v>4500000</v>
      </c>
      <c r="D30">
        <v>1052900</v>
      </c>
      <c r="E30" s="36">
        <v>582300</v>
      </c>
      <c r="F30" s="36">
        <v>518900</v>
      </c>
      <c r="G30" s="38">
        <v>434500</v>
      </c>
      <c r="H30" s="4">
        <v>1.2</v>
      </c>
      <c r="I30" s="5">
        <v>0.7</v>
      </c>
      <c r="J30" s="13">
        <f t="shared" si="0"/>
        <v>-12231500</v>
      </c>
      <c r="K30" s="13">
        <f t="shared" si="1"/>
        <v>434500</v>
      </c>
      <c r="L30" s="9">
        <f t="shared" si="2"/>
        <v>0.5</v>
      </c>
      <c r="M30" s="13">
        <v>0</v>
      </c>
      <c r="N30" s="23">
        <f t="shared" si="4"/>
        <v>9.474182851729038E-8</v>
      </c>
      <c r="O30" s="32">
        <f t="shared" si="7"/>
        <v>1.6110471806674338E-6</v>
      </c>
      <c r="P30">
        <f t="shared" si="8"/>
        <v>1.6110471806674337E-12</v>
      </c>
    </row>
    <row r="31" spans="1:16" ht="15" thickBot="1" x14ac:dyDescent="0.35">
      <c r="A31" s="1" t="s">
        <v>40</v>
      </c>
      <c r="B31" s="39">
        <v>19081000</v>
      </c>
      <c r="C31" s="40">
        <v>19880000</v>
      </c>
      <c r="D31">
        <v>1046000</v>
      </c>
      <c r="E31" s="40">
        <v>337500</v>
      </c>
      <c r="F31" s="40">
        <v>403200</v>
      </c>
      <c r="G31" s="41">
        <v>477000</v>
      </c>
      <c r="H31" s="6">
        <v>1.2</v>
      </c>
      <c r="I31" s="7">
        <v>0.6</v>
      </c>
      <c r="J31" s="15">
        <f t="shared" si="0"/>
        <v>-18604000</v>
      </c>
      <c r="K31" s="15">
        <f t="shared" si="1"/>
        <v>477000</v>
      </c>
      <c r="L31" s="10">
        <f t="shared" si="2"/>
        <v>0.6</v>
      </c>
      <c r="M31" s="15">
        <v>0</v>
      </c>
      <c r="N31" s="22">
        <f t="shared" si="4"/>
        <v>6.2889785650647237E-8</v>
      </c>
      <c r="O31" s="32">
        <f t="shared" si="7"/>
        <v>1.2578616352201258E-6</v>
      </c>
      <c r="P31">
        <f t="shared" si="8"/>
        <v>1.2578616352201258E-12</v>
      </c>
    </row>
    <row r="32" spans="1:16" x14ac:dyDescent="0.3">
      <c r="C32" s="42"/>
    </row>
    <row r="33" spans="3:5" x14ac:dyDescent="0.3">
      <c r="C33" s="42"/>
    </row>
    <row r="34" spans="3:5" x14ac:dyDescent="0.3">
      <c r="C34" s="42"/>
    </row>
    <row r="35" spans="3:5" x14ac:dyDescent="0.3">
      <c r="E35">
        <v>10</v>
      </c>
    </row>
  </sheetData>
  <conditionalFormatting sqref="B2:G13 B17:G28 B14:C16 E14:G16 B29:C31 E29:G3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I3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31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{991029FF-2066-414D-86BF-D72C44466FFA}</x14:id>
        </ext>
      </extLst>
    </cfRule>
  </conditionalFormatting>
  <conditionalFormatting sqref="K2:K3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{A2FDDB6A-C34C-4C27-BB49-719AB8B1D2A5}</x14:id>
        </ext>
      </extLst>
    </cfRule>
  </conditionalFormatting>
  <conditionalFormatting sqref="L2:L3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{51E48F27-2B42-44A0-BCF3-D92CF33C47C5}</x14:id>
        </ext>
      </extLst>
    </cfRule>
  </conditionalFormatting>
  <conditionalFormatting sqref="M2:M3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{064F7E0F-EDC7-47CF-9B09-3ACD91690664}</x14:id>
        </ext>
      </extLst>
    </cfRule>
  </conditionalFormatting>
  <conditionalFormatting sqref="N2:N3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G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1029FF-2066-414D-86BF-D72C44466F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J2:J31</xm:sqref>
        </x14:conditionalFormatting>
        <x14:conditionalFormatting xmlns:xm="http://schemas.microsoft.com/office/excel/2006/main">
          <x14:cfRule type="dataBar" id="{A2FDDB6A-C34C-4C27-BB49-719AB8B1D2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K2:K31</xm:sqref>
        </x14:conditionalFormatting>
        <x14:conditionalFormatting xmlns:xm="http://schemas.microsoft.com/office/excel/2006/main">
          <x14:cfRule type="dataBar" id="{51E48F27-2B42-44A0-BCF3-D92CF33C47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L2:L31</xm:sqref>
        </x14:conditionalFormatting>
        <x14:conditionalFormatting xmlns:xm="http://schemas.microsoft.com/office/excel/2006/main">
          <x14:cfRule type="dataBar" id="{064F7E0F-EDC7-47CF-9B09-3ACD916906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M2:M31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0muy0j7txi@student.ethz.ch</dc:creator>
  <cp:lastModifiedBy>0muy0j7txi@student.ethz.ch</cp:lastModifiedBy>
  <dcterms:created xsi:type="dcterms:W3CDTF">2020-08-15T11:09:54Z</dcterms:created>
  <dcterms:modified xsi:type="dcterms:W3CDTF">2020-08-26T17:19:13Z</dcterms:modified>
</cp:coreProperties>
</file>