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_INSTRUMENT_CONTRACT_MASTER" sheetId="1" r:id="rId4"/>
    <sheet state="visible" name="STG_BANK_POSITIONS" sheetId="2" r:id="rId5"/>
    <sheet state="visible" name="STG_SENSITIVITIES_FX" sheetId="3" r:id="rId6"/>
    <sheet state="visible" name="STG_SENSITIVITIES_GIRR" sheetId="4" r:id="rId7"/>
    <sheet state="visible" name="STG_CURVATURES_SHOCK" sheetId="5" r:id="rId8"/>
    <sheet state="visible" name="STG_PARTY_RATING_DETAILS" sheetId="6" r:id="rId9"/>
    <sheet state="visible" name="STG_PARTY_MASTER" sheetId="7" r:id="rId10"/>
    <sheet state="visible" name="STG_PARTY_FINANCIALS" sheetId="8" r:id="rId11"/>
    <sheet state="visible" name="MR_CALCULATION--------&gt;" sheetId="9" r:id="rId12"/>
    <sheet state="visible" name="RRAO" sheetId="10" r:id="rId13"/>
    <sheet state="visible" name="DRC" sheetId="11" r:id="rId14"/>
    <sheet state="visible" name="DELTA_FX" sheetId="12" r:id="rId15"/>
    <sheet state="visible" name="VEGA_FX" sheetId="13" r:id="rId16"/>
    <sheet state="visible" name="DELTA_GIRR" sheetId="14" r:id="rId17"/>
    <sheet state="visible" name="VEGA_GIRR" sheetId="15" r:id="rId18"/>
    <sheet state="visible" name="CURVATURE_FX" sheetId="16" r:id="rId19"/>
    <sheet state="visible" name="CURVATURE_GIRR" sheetId="17" r:id="rId20"/>
    <sheet state="visible" name="TOTAL_SA_MR" sheetId="18" r:id="rId21"/>
  </sheets>
  <definedNames>
    <definedName hidden="1" localSheetId="0" name="_xlnm._FilterDatabase">STG_INSTRUMENT_CONTRACT_MASTER!$A$1:$AK$62</definedName>
    <definedName hidden="1" localSheetId="1" name="_xlnm._FilterDatabase">STG_BANK_POSITIONS!$A$1:$J$62</definedName>
    <definedName hidden="1" localSheetId="5" name="_xlnm._FilterDatabase">STG_PARTY_RATING_DETAILS!$A$1:$D$19</definedName>
    <definedName hidden="1" localSheetId="13" name="_xlnm._FilterDatabase">DELTA_GIRR!$A$3:$X$64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Ý nghĩa của sensitivity
Reply:
    LS up 1% thì giá sp tăng x$
Reply:
    Giải thích ý nghĩa ký hơn
Reply:
    Cần quy về $ giữa các sp
Reply:
    PV01
Reply:
    1%</t>
      </text>
    </comment>
    <comment authorId="0" ref="E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Ý nghĩa vega?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Gamma?</t>
      </text>
    </comment>
  </commentList>
</comments>
</file>

<file path=xl/sharedStrings.xml><?xml version="1.0" encoding="utf-8"?>
<sst xmlns="http://schemas.openxmlformats.org/spreadsheetml/2006/main" count="1575" uniqueCount="342">
  <si>
    <t>FIC_MIS_DATE</t>
  </si>
  <si>
    <t>V_INSTRUMENT_CODE</t>
  </si>
  <si>
    <t>V_PRODUCT_CODE</t>
  </si>
  <si>
    <t>V_ISSUER_CODE</t>
  </si>
  <si>
    <t>V_ISSUER_TYPE</t>
  </si>
  <si>
    <t>V_CUST_REF_CODE</t>
  </si>
  <si>
    <t>N_LGD</t>
  </si>
  <si>
    <t>V_CCY_CODE</t>
  </si>
  <si>
    <t>V_CCY2_CODE</t>
  </si>
  <si>
    <t>F_OTC_IND</t>
  </si>
  <si>
    <t>D_EFFECTIVE_DATE</t>
  </si>
  <si>
    <t>D_MATURITY_DATE</t>
  </si>
  <si>
    <t>V_COUPON_TYPE</t>
  </si>
  <si>
    <t>N_COUPON_RATE</t>
  </si>
  <si>
    <t>D_ISSUE_DATE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</si>
  <si>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</si>
  <si>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</si>
  <si>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</si>
  <si>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</si>
  <si>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</si>
  <si>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</si>
  <si>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</si>
  <si>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</si>
  <si>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D_MATURITY_DATE_FAR_LEG</t>
  </si>
  <si>
    <t>V_PARTY_ID</t>
  </si>
  <si>
    <t>XX_V_SRC_INSTRUMENT_CODE</t>
  </si>
  <si>
    <t>V_INSTRUMENT_DESC</t>
  </si>
  <si>
    <t>F_OPTIONAL</t>
  </si>
  <si>
    <t>V_OPTION_TYPE</t>
  </si>
  <si>
    <t>F_EXOTIC_UNDERLYING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</si>
  <si>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</si>
  <si>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</si>
  <si>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</si>
  <si>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</si>
  <si>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</si>
  <si>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</si>
  <si>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D_MATURITY_DATE_UNDERLYING</t>
  </si>
  <si>
    <t>000400-835</t>
  </si>
  <si>
    <t>GOVBOND</t>
  </si>
  <si>
    <t>LOCSOV111</t>
  </si>
  <si>
    <t>GOVERNMENT AND THE CENTRAL BANK OF OVERSEAS COUNTRIES</t>
  </si>
  <si>
    <t>VND</t>
  </si>
  <si>
    <t>FIXED</t>
  </si>
  <si>
    <t>N</t>
  </si>
  <si>
    <t>TD1419084</t>
  </si>
  <si>
    <t>000400-836</t>
  </si>
  <si>
    <t>CORPBOND</t>
  </si>
  <si>
    <t>CORPSCV112</t>
  </si>
  <si>
    <t>THE STATE OWNED COMPANY</t>
  </si>
  <si>
    <t>TD1419085</t>
  </si>
  <si>
    <t>000400-837</t>
  </si>
  <si>
    <t>CORPSCV113</t>
  </si>
  <si>
    <t>DIFFERENT WITH B</t>
  </si>
  <si>
    <t>TD1419086</t>
  </si>
  <si>
    <t>000400-838</t>
  </si>
  <si>
    <t>LOCSOV114</t>
  </si>
  <si>
    <t>TD1419087</t>
  </si>
  <si>
    <t>000400-839</t>
  </si>
  <si>
    <t>CORPSCV115</t>
  </si>
  <si>
    <t>TD1419088</t>
  </si>
  <si>
    <t>000400-840</t>
  </si>
  <si>
    <t>GOVOTH116</t>
  </si>
  <si>
    <t>GOVERNMENT AGENCIES</t>
  </si>
  <si>
    <t>TD1419089</t>
  </si>
  <si>
    <t>000400-841</t>
  </si>
  <si>
    <t>LOCSOV117</t>
  </si>
  <si>
    <t>TD1419090</t>
  </si>
  <si>
    <t>000400-842</t>
  </si>
  <si>
    <t>CORPSCV118</t>
  </si>
  <si>
    <t>TD1419091</t>
  </si>
  <si>
    <t>000400-843</t>
  </si>
  <si>
    <t>CORPSCV119</t>
  </si>
  <si>
    <t>TD1419092</t>
  </si>
  <si>
    <t>000400-844</t>
  </si>
  <si>
    <t>CORPSCV120</t>
  </si>
  <si>
    <t>Y</t>
  </si>
  <si>
    <t>TD1419093</t>
  </si>
  <si>
    <t>000400-845</t>
  </si>
  <si>
    <t>LOCSOV121</t>
  </si>
  <si>
    <t>TD1419094</t>
  </si>
  <si>
    <t>000400-846</t>
  </si>
  <si>
    <t>LOCSOV122</t>
  </si>
  <si>
    <t>TD1419095</t>
  </si>
  <si>
    <t>000400-847</t>
  </si>
  <si>
    <t>LOCSOV123</t>
  </si>
  <si>
    <t>TD1419096</t>
  </si>
  <si>
    <t>000400-848</t>
  </si>
  <si>
    <t>CORPSCV124</t>
  </si>
  <si>
    <t>TD1419097</t>
  </si>
  <si>
    <t>000400-849</t>
  </si>
  <si>
    <t>CORPSCV125</t>
  </si>
  <si>
    <t>TD1419098</t>
  </si>
  <si>
    <t>000400-850</t>
  </si>
  <si>
    <t>CORPSCV126</t>
  </si>
  <si>
    <t>TD1419099</t>
  </si>
  <si>
    <t>000400-851</t>
  </si>
  <si>
    <t>CORPSCV127</t>
  </si>
  <si>
    <t>TD1419100</t>
  </si>
  <si>
    <t>000400-852</t>
  </si>
  <si>
    <t>LOCSOV128</t>
  </si>
  <si>
    <t>TD1419101</t>
  </si>
  <si>
    <t>000400-853</t>
  </si>
  <si>
    <t>CORPSCV129</t>
  </si>
  <si>
    <t>TD1419102</t>
  </si>
  <si>
    <t>000400-854</t>
  </si>
  <si>
    <t>CORPSCV130</t>
  </si>
  <si>
    <t>TD1419103</t>
  </si>
  <si>
    <t>000400-855</t>
  </si>
  <si>
    <t>CORPSCV131</t>
  </si>
  <si>
    <t>TD1419104</t>
  </si>
  <si>
    <t>000400-856</t>
  </si>
  <si>
    <t>CORPSCV132</t>
  </si>
  <si>
    <t>TD1419105</t>
  </si>
  <si>
    <t>000400-857</t>
  </si>
  <si>
    <t>CORPSCV133</t>
  </si>
  <si>
    <t>TD1419106</t>
  </si>
  <si>
    <t>000400-858</t>
  </si>
  <si>
    <t>CORPSCV134</t>
  </si>
  <si>
    <t>TD1419107</t>
  </si>
  <si>
    <t>000400-859</t>
  </si>
  <si>
    <t>CORPSCV135</t>
  </si>
  <si>
    <t>TD1419108</t>
  </si>
  <si>
    <t>000400-860</t>
  </si>
  <si>
    <t>CORPSCV136</t>
  </si>
  <si>
    <t>TD1419109</t>
  </si>
  <si>
    <t>000400-861</t>
  </si>
  <si>
    <t>CORPSCV137</t>
  </si>
  <si>
    <t>TD1419110</t>
  </si>
  <si>
    <t>000400-862</t>
  </si>
  <si>
    <t>CORPSCV138</t>
  </si>
  <si>
    <t>TD1419111</t>
  </si>
  <si>
    <t>000400-863</t>
  </si>
  <si>
    <t>000400-864</t>
  </si>
  <si>
    <t>000400-865</t>
  </si>
  <si>
    <t>000400-866</t>
  </si>
  <si>
    <t>IRS190841856</t>
  </si>
  <si>
    <t>IRS</t>
  </si>
  <si>
    <t>61076260</t>
  </si>
  <si>
    <t>USD</t>
  </si>
  <si>
    <t>FLOATING</t>
  </si>
  <si>
    <t>IRS399330126</t>
  </si>
  <si>
    <t>61076041</t>
  </si>
  <si>
    <t>EUR</t>
  </si>
  <si>
    <t>IRS233250637</t>
  </si>
  <si>
    <t>CCS768096133</t>
  </si>
  <si>
    <t>CCS</t>
  </si>
  <si>
    <t>61002571</t>
  </si>
  <si>
    <t>CCS561670611</t>
  </si>
  <si>
    <t>61076022</t>
  </si>
  <si>
    <t>GBP</t>
  </si>
  <si>
    <t>CCS931854092</t>
  </si>
  <si>
    <t>IRS307262619</t>
  </si>
  <si>
    <t>61076005</t>
  </si>
  <si>
    <t>AUD</t>
  </si>
  <si>
    <t>IRS686490893</t>
  </si>
  <si>
    <t>00061076022</t>
  </si>
  <si>
    <t>IRS682313805</t>
  </si>
  <si>
    <t>IRS545554400</t>
  </si>
  <si>
    <t>CCS821810096</t>
  </si>
  <si>
    <t>FXF690057364</t>
  </si>
  <si>
    <t>FXFWD</t>
  </si>
  <si>
    <t>FXF276314354</t>
  </si>
  <si>
    <t>FXF811380623</t>
  </si>
  <si>
    <t>00061076029</t>
  </si>
  <si>
    <t>FXF313102980</t>
  </si>
  <si>
    <t>00061076005</t>
  </si>
  <si>
    <t>FXF168255439</t>
  </si>
  <si>
    <t>00061076030</t>
  </si>
  <si>
    <t>JPY</t>
  </si>
  <si>
    <t>FXF177155290</t>
  </si>
  <si>
    <t>FXF598460264</t>
  </si>
  <si>
    <t>FXS276314354</t>
  </si>
  <si>
    <t>FWSWP</t>
  </si>
  <si>
    <t>00072070008</t>
  </si>
  <si>
    <t>FXS811380623</t>
  </si>
  <si>
    <t>00072002581</t>
  </si>
  <si>
    <t>FXS313102980</t>
  </si>
  <si>
    <t>FXO271821100</t>
  </si>
  <si>
    <t>FX Option</t>
  </si>
  <si>
    <t>00072076029</t>
  </si>
  <si>
    <t>CALL</t>
  </si>
  <si>
    <t>FXO136170122</t>
  </si>
  <si>
    <t>PUT</t>
  </si>
  <si>
    <t>FXO623149061</t>
  </si>
  <si>
    <t>FXO676548755</t>
  </si>
  <si>
    <t>FXO403688438</t>
  </si>
  <si>
    <t>FXO302436425</t>
  </si>
  <si>
    <t>FXO920656386</t>
  </si>
  <si>
    <t>FXO931276392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</si>
  <si>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</si>
  <si>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</si>
  <si>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</si>
  <si>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</si>
  <si>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</si>
  <si>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</si>
  <si>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</si>
  <si>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</si>
  <si>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</si>
  <si>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</si>
  <si>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</si>
  <si>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</si>
  <si>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</si>
  <si>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</si>
  <si>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</si>
  <si>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</si>
  <si>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</si>
  <si>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</si>
  <si>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</si>
  <si>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</si>
  <si>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</si>
  <si>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</si>
  <si>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</si>
  <si>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</si>
  <si>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</si>
  <si>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</si>
  <si>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</si>
  <si>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</si>
  <si>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</si>
  <si>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</si>
  <si>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</si>
  <si>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</si>
  <si>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</si>
  <si>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</si>
  <si>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</si>
  <si>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</si>
  <si>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</si>
  <si>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</si>
  <si>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</si>
  <si>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</si>
  <si>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</si>
  <si>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</si>
  <si>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</si>
  <si>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</si>
  <si>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</si>
  <si>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</si>
  <si>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</si>
  <si>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</si>
  <si>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</si>
  <si>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</si>
  <si>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</si>
  <si>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</si>
  <si>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</si>
  <si>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EUR/USD</t>
  </si>
  <si>
    <t>GBP/USD</t>
  </si>
  <si>
    <t>AUD/USD</t>
  </si>
  <si>
    <t>JPY/USD</t>
  </si>
  <si>
    <t>V_RATING_SRC_CODE</t>
  </si>
  <si>
    <t>V_PARTY_NAME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</si>
  <si>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</si>
  <si>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</si>
  <si>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</si>
  <si>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</si>
  <si>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</si>
  <si>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</si>
  <si>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</si>
  <si>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</si>
  <si>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</si>
  <si>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</si>
  <si>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</si>
  <si>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</si>
  <si>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</si>
  <si>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</si>
  <si>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</si>
  <si>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</si>
  <si>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</si>
  <si>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</si>
  <si>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</si>
  <si>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</si>
  <si>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</si>
  <si>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</si>
  <si>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</si>
  <si>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</si>
  <si>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</si>
  <si>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</si>
  <si>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</si>
  <si>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</si>
  <si>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</si>
  <si>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</si>
  <si>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</si>
  <si>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</si>
  <si>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</si>
  <si>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</si>
  <si>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</si>
  <si>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</si>
  <si>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</si>
  <si>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</si>
  <si>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</si>
  <si>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</si>
  <si>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</si>
  <si>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</si>
  <si>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</si>
  <si>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</si>
  <si>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</si>
  <si>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</si>
  <si>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</si>
  <si>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</si>
  <si>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</si>
  <si>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</si>
  <si>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</si>
  <si>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</si>
  <si>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</si>
  <si>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</si>
  <si>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INPUT AREA</t>
  </si>
  <si>
    <t>PROCESSING AREA</t>
  </si>
  <si>
    <t>RESULT AREA</t>
  </si>
  <si>
    <t>Risk Weight</t>
  </si>
  <si>
    <t>Weighted Notional</t>
  </si>
  <si>
    <t>RRAO</t>
  </si>
  <si>
    <t>V_COUNTERPARTY</t>
  </si>
  <si>
    <t>V_COUNTERPARTY_RATING</t>
  </si>
  <si>
    <t>Counterparty Rating</t>
  </si>
  <si>
    <t>JTDlong</t>
  </si>
  <si>
    <t>JTDshort</t>
  </si>
  <si>
    <t>JTDshort(abs)</t>
  </si>
  <si>
    <t>Weighted JTDLong</t>
  </si>
  <si>
    <t>Weighted JTDshort (abs)</t>
  </si>
  <si>
    <t>SUM(JDTlong)</t>
  </si>
  <si>
    <t>SUM(JTDshort(abs))</t>
  </si>
  <si>
    <t>SUM(Weighted JTDLong)</t>
  </si>
  <si>
    <t>SUM(Weighted JTDshort (abs))</t>
  </si>
  <si>
    <t>DRC</t>
  </si>
  <si>
    <t>V_PAIR_CCY</t>
  </si>
  <si>
    <t>Pair Currency &amp; Risk Factor</t>
  </si>
  <si>
    <t>SUM(SENSIVITY)</t>
  </si>
  <si>
    <t>Weighted Sensitivity (WS)</t>
  </si>
  <si>
    <t>Crossbucket correlation</t>
  </si>
  <si>
    <t>DELTA_FX</t>
  </si>
  <si>
    <t>Time Bucket (Year)</t>
  </si>
  <si>
    <t>SUM(SENSITIVITY)</t>
  </si>
  <si>
    <t>Time bucket correlation</t>
  </si>
  <si>
    <t>Kb</t>
  </si>
  <si>
    <t>VEGA_FX</t>
  </si>
  <si>
    <t>DELTA_GIRR</t>
  </si>
  <si>
    <t>VEGA_GIRR</t>
  </si>
  <si>
    <t>CVR</t>
  </si>
  <si>
    <t>CURVATURE_FX</t>
  </si>
  <si>
    <t>Level</t>
  </si>
  <si>
    <t>Value</t>
  </si>
  <si>
    <t>Delta</t>
  </si>
  <si>
    <t>Vega</t>
  </si>
  <si>
    <t>Curvature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</si>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</sst>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0.0%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7030A0"/>
      <name val="Calibri"/>
    </font>
    <font>
      <b/>
      <sz val="11.0"/>
      <color theme="1"/>
      <name val="Calibri"/>
    </font>
    <font/>
    <font>
      <b/>
      <sz val="11.0"/>
      <color theme="0"/>
      <name val="Calibri"/>
    </font>
    <font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A8D08D"/>
        <bgColor rgb="FFA8D08D"/>
      </patternFill>
    </fill>
    <fill>
      <patternFill patternType="solid">
        <fgColor rgb="FFC00000"/>
        <bgColor rgb="FFC0000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3" numFmtId="14" xfId="0" applyFont="1" applyNumberFormat="1"/>
    <xf borderId="0" fillId="0" fontId="2" numFmtId="164" xfId="0" applyFont="1" applyNumberFormat="1"/>
    <xf borderId="1" fillId="2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3" fontId="2" numFmtId="0" xfId="0" applyBorder="1" applyFill="1" applyFont="1"/>
    <xf borderId="1" fillId="4" fontId="4" numFmtId="0" xfId="0" applyAlignment="1" applyBorder="1" applyFill="1" applyFont="1">
      <alignment horizontal="center"/>
    </xf>
    <xf borderId="4" fillId="5" fontId="6" numFmtId="0" xfId="0" applyAlignment="1" applyBorder="1" applyFill="1" applyFont="1">
      <alignment horizontal="center"/>
    </xf>
    <xf borderId="4" fillId="2" fontId="2" numFmtId="0" xfId="0" applyBorder="1" applyFont="1"/>
    <xf borderId="4" fillId="4" fontId="2" numFmtId="0" xfId="0" applyBorder="1" applyFont="1"/>
    <xf borderId="4" fillId="5" fontId="7" numFmtId="0" xfId="0" applyBorder="1" applyFont="1"/>
    <xf borderId="0" fillId="0" fontId="1" numFmtId="164" xfId="0" applyFont="1" applyNumberFormat="1"/>
    <xf borderId="4" fillId="4" fontId="4" numFmtId="0" xfId="0" applyBorder="1" applyFont="1"/>
    <xf borderId="0" fillId="0" fontId="2" numFmtId="9" xfId="0" applyFont="1" applyNumberFormat="1"/>
    <xf borderId="0" fillId="0" fontId="2" numFmtId="2" xfId="0" applyFont="1" applyNumberFormat="1"/>
    <xf borderId="0" fillId="0" fontId="2" numFmtId="0" xfId="0" applyFont="1"/>
    <xf borderId="0" fillId="0" fontId="4" numFmtId="0" xfId="0" applyFont="1"/>
    <xf borderId="4" fillId="5" fontId="6" numFmtId="0" xfId="0" applyBorder="1" applyFont="1"/>
    <xf borderId="4" fillId="3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0" fillId="0" fontId="2" numFmtId="165" xfId="0" applyFont="1" applyNumberFormat="1"/>
    <xf borderId="5" fillId="5" fontId="6" numFmtId="0" xfId="0" applyBorder="1" applyFont="1"/>
    <xf borderId="5" fillId="0" fontId="2" numFmtId="0" xfId="0" applyBorder="1" applyFont="1"/>
    <xf borderId="5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38100</xdr:colOff>
      <xdr:row>1</xdr:row>
      <xdr:rowOff>142875</xdr:rowOff>
    </xdr:from>
    <xdr:ext cx="542925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33</xdr:col>
      <xdr:colOff>38100</xdr:colOff>
      <xdr:row>1</xdr:row>
      <xdr:rowOff>142875</xdr:rowOff>
    </xdr:from>
    <xdr:ext cx="542925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62</xdr:col>
      <xdr:colOff>38100</xdr:colOff>
      <xdr:row>1</xdr:row>
      <xdr:rowOff>142875</xdr:rowOff>
    </xdr:from>
    <xdr:ext cx="542925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38100</xdr:colOff>
      <xdr:row>1</xdr:row>
      <xdr:rowOff>142875</xdr:rowOff>
    </xdr:from>
    <xdr:ext cx="542925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</xdr:row>
      <xdr:rowOff>0</xdr:rowOff>
    </xdr:from>
    <xdr:ext cx="695325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54</xdr:col>
      <xdr:colOff>171450</xdr:colOff>
      <xdr:row>1</xdr:row>
      <xdr:rowOff>142875</xdr:rowOff>
    </xdr:from>
    <xdr:ext cx="6286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2</xdr:row>
      <xdr:rowOff>0</xdr:rowOff>
    </xdr:from>
    <xdr:ext cx="676275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29"/>
    <col customWidth="1" min="2" max="2" width="23.57"/>
    <col customWidth="1" min="3" max="3" width="20.14"/>
    <col customWidth="1" min="4" max="4" width="17.86"/>
    <col customWidth="1" min="5" max="5" width="58.14"/>
    <col customWidth="1" min="6" max="6" width="20.43"/>
    <col customWidth="1" min="7" max="7" width="9.57"/>
    <col customWidth="1" min="8" max="8" width="15.14"/>
    <col customWidth="1" min="9" max="9" width="16.29"/>
    <col customWidth="1" min="10" max="10" width="13.57"/>
    <col customWidth="1" min="11" max="11" width="20.57"/>
    <col customWidth="1" min="12" max="12" width="20.86"/>
    <col customWidth="1" min="13" max="13" width="18.86"/>
    <col customWidth="1" min="14" max="14" width="19.29"/>
    <col customWidth="1" min="15" max="15" width="16.43"/>
    <col customWidth="1" min="16" max="16" width="18.43"/>
    <col customWidth="1" min="17" max="17" width="18.86"/>
    <col customWidth="1" min="18" max="18" width="25.43"/>
    <col customWidth="1" min="19" max="19" width="18.57"/>
    <col customWidth="1" min="20" max="20" width="19.0"/>
    <col customWidth="1" min="21" max="21" width="25.43"/>
    <col customWidth="1" min="22" max="22" width="29.86"/>
    <col customWidth="1" min="23" max="23" width="12.29"/>
    <col customWidth="1" min="24" max="24" width="29.43"/>
    <col customWidth="1" min="25" max="25" width="14.14"/>
    <col customWidth="1" min="26" max="26" width="31.0"/>
    <col customWidth="1" min="27" max="27" width="23.14"/>
    <col customWidth="1" min="28" max="28" width="14.57"/>
    <col customWidth="1" min="29" max="29" width="17.86"/>
    <col customWidth="1" min="30" max="30" width="24.43"/>
    <col customWidth="1" min="31" max="31" width="31.86"/>
    <col customWidth="1" min="32" max="32" width="20.86"/>
    <col customWidth="1" min="33" max="33" width="28.57"/>
    <col customWidth="1" min="34" max="34" width="23.57"/>
    <col customWidth="1" min="35" max="35" width="17.86"/>
    <col customWidth="1" min="36" max="36" width="19.57"/>
    <col customWidth="1" min="37" max="37" width="3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2">
        <v>44561.0</v>
      </c>
      <c r="B2" s="1" t="s">
        <v>37</v>
      </c>
      <c r="C2" s="1" t="s">
        <v>38</v>
      </c>
      <c r="D2" s="1" t="s">
        <v>39</v>
      </c>
      <c r="E2" s="1" t="s">
        <v>40</v>
      </c>
      <c r="G2" s="1">
        <v>0.4</v>
      </c>
      <c r="H2" s="1" t="s">
        <v>41</v>
      </c>
      <c r="K2" s="2">
        <v>44136.0</v>
      </c>
      <c r="L2" s="2">
        <v>44221.0</v>
      </c>
      <c r="M2" s="1" t="s">
        <v>42</v>
      </c>
      <c r="N2" s="1">
        <v>0.031</v>
      </c>
      <c r="V2" s="1" t="s">
        <v>43</v>
      </c>
      <c r="W2" s="1" t="s">
        <v>44</v>
      </c>
      <c r="Z2" s="1" t="s">
        <v>37</v>
      </c>
    </row>
    <row r="3" ht="14.25" customHeight="1">
      <c r="A3" s="2">
        <v>44561.0</v>
      </c>
      <c r="B3" s="1" t="s">
        <v>45</v>
      </c>
      <c r="C3" s="1" t="s">
        <v>46</v>
      </c>
      <c r="D3" s="1" t="s">
        <v>47</v>
      </c>
      <c r="E3" s="1" t="s">
        <v>48</v>
      </c>
      <c r="G3" s="1">
        <v>0.4</v>
      </c>
      <c r="H3" s="1" t="s">
        <v>41</v>
      </c>
      <c r="K3" s="2">
        <v>44136.0</v>
      </c>
      <c r="L3" s="2">
        <v>44281.0</v>
      </c>
      <c r="M3" s="1" t="s">
        <v>42</v>
      </c>
      <c r="N3" s="1">
        <v>0.0312</v>
      </c>
      <c r="V3" s="1" t="s">
        <v>43</v>
      </c>
      <c r="W3" s="1" t="s">
        <v>49</v>
      </c>
      <c r="Z3" s="1" t="s">
        <v>45</v>
      </c>
    </row>
    <row r="4" ht="14.25" customHeight="1">
      <c r="A4" s="2">
        <v>44561.0</v>
      </c>
      <c r="B4" s="1" t="s">
        <v>50</v>
      </c>
      <c r="C4" s="1" t="s">
        <v>46</v>
      </c>
      <c r="D4" s="1" t="s">
        <v>51</v>
      </c>
      <c r="E4" s="1" t="s">
        <v>52</v>
      </c>
      <c r="G4" s="1">
        <v>0.4</v>
      </c>
      <c r="H4" s="1" t="s">
        <v>41</v>
      </c>
      <c r="K4" s="2">
        <v>44136.0</v>
      </c>
      <c r="L4" s="2">
        <v>44372.0</v>
      </c>
      <c r="M4" s="1" t="s">
        <v>42</v>
      </c>
      <c r="N4" s="1">
        <v>0.0315</v>
      </c>
      <c r="V4" s="1" t="s">
        <v>43</v>
      </c>
      <c r="W4" s="1" t="s">
        <v>53</v>
      </c>
      <c r="Z4" s="1" t="s">
        <v>50</v>
      </c>
    </row>
    <row r="5" ht="14.25" customHeight="1">
      <c r="A5" s="2">
        <v>44561.0</v>
      </c>
      <c r="B5" s="1" t="s">
        <v>54</v>
      </c>
      <c r="C5" s="1" t="s">
        <v>38</v>
      </c>
      <c r="D5" s="1" t="s">
        <v>55</v>
      </c>
      <c r="E5" s="1" t="s">
        <v>40</v>
      </c>
      <c r="G5" s="1">
        <v>0.4</v>
      </c>
      <c r="H5" s="1" t="s">
        <v>41</v>
      </c>
      <c r="K5" s="2">
        <v>44136.0</v>
      </c>
      <c r="L5" s="2">
        <v>44466.0</v>
      </c>
      <c r="M5" s="1" t="s">
        <v>42</v>
      </c>
      <c r="N5" s="1">
        <v>0.0365</v>
      </c>
      <c r="V5" s="1" t="s">
        <v>43</v>
      </c>
      <c r="W5" s="1" t="s">
        <v>56</v>
      </c>
      <c r="Z5" s="1" t="s">
        <v>54</v>
      </c>
    </row>
    <row r="6" ht="14.25" customHeight="1">
      <c r="A6" s="2">
        <v>44561.0</v>
      </c>
      <c r="B6" s="1" t="s">
        <v>57</v>
      </c>
      <c r="C6" s="1" t="s">
        <v>46</v>
      </c>
      <c r="D6" s="1" t="s">
        <v>58</v>
      </c>
      <c r="E6" s="1" t="s">
        <v>48</v>
      </c>
      <c r="G6" s="1">
        <v>0.4</v>
      </c>
      <c r="H6" s="1" t="s">
        <v>41</v>
      </c>
      <c r="K6" s="2">
        <v>44136.0</v>
      </c>
      <c r="L6" s="2">
        <v>44763.0</v>
      </c>
      <c r="M6" s="1" t="s">
        <v>42</v>
      </c>
      <c r="N6" s="1">
        <v>0.04</v>
      </c>
      <c r="V6" s="1" t="s">
        <v>43</v>
      </c>
      <c r="W6" s="1" t="s">
        <v>59</v>
      </c>
      <c r="Z6" s="1" t="s">
        <v>57</v>
      </c>
    </row>
    <row r="7" ht="14.25" customHeight="1">
      <c r="A7" s="2">
        <v>44561.0</v>
      </c>
      <c r="B7" s="1" t="s">
        <v>60</v>
      </c>
      <c r="C7" s="1" t="s">
        <v>38</v>
      </c>
      <c r="D7" s="1" t="s">
        <v>61</v>
      </c>
      <c r="E7" s="1" t="s">
        <v>62</v>
      </c>
      <c r="G7" s="1">
        <v>0.4</v>
      </c>
      <c r="H7" s="1" t="s">
        <v>41</v>
      </c>
      <c r="K7" s="2">
        <v>44136.0</v>
      </c>
      <c r="L7" s="2">
        <v>45123.0</v>
      </c>
      <c r="M7" s="1" t="s">
        <v>42</v>
      </c>
      <c r="N7" s="1">
        <v>0.041</v>
      </c>
      <c r="V7" s="1" t="s">
        <v>43</v>
      </c>
      <c r="W7" s="1" t="s">
        <v>63</v>
      </c>
      <c r="Z7" s="1" t="s">
        <v>60</v>
      </c>
    </row>
    <row r="8" ht="14.25" customHeight="1">
      <c r="A8" s="2">
        <v>44561.0</v>
      </c>
      <c r="B8" s="1" t="s">
        <v>64</v>
      </c>
      <c r="C8" s="1" t="s">
        <v>38</v>
      </c>
      <c r="D8" s="1" t="s">
        <v>65</v>
      </c>
      <c r="E8" s="1" t="s">
        <v>40</v>
      </c>
      <c r="G8" s="1">
        <v>0.4</v>
      </c>
      <c r="H8" s="1" t="s">
        <v>41</v>
      </c>
      <c r="K8" s="2">
        <v>44136.0</v>
      </c>
      <c r="L8" s="2">
        <v>45424.0</v>
      </c>
      <c r="M8" s="1" t="s">
        <v>42</v>
      </c>
      <c r="N8" s="1">
        <v>0.05</v>
      </c>
      <c r="V8" s="1" t="s">
        <v>43</v>
      </c>
      <c r="W8" s="1" t="s">
        <v>66</v>
      </c>
      <c r="Z8" s="1" t="s">
        <v>64</v>
      </c>
    </row>
    <row r="9" ht="14.25" customHeight="1">
      <c r="A9" s="2">
        <v>44561.0</v>
      </c>
      <c r="B9" s="1" t="s">
        <v>67</v>
      </c>
      <c r="C9" s="1" t="s">
        <v>46</v>
      </c>
      <c r="D9" s="1" t="s">
        <v>68</v>
      </c>
      <c r="E9" s="1" t="s">
        <v>48</v>
      </c>
      <c r="G9" s="1">
        <v>0.4</v>
      </c>
      <c r="H9" s="1" t="s">
        <v>41</v>
      </c>
      <c r="K9" s="2">
        <v>44136.0</v>
      </c>
      <c r="L9" s="2">
        <v>45724.0</v>
      </c>
      <c r="M9" s="1" t="s">
        <v>42</v>
      </c>
      <c r="N9" s="1">
        <v>0.06</v>
      </c>
      <c r="V9" s="1" t="s">
        <v>43</v>
      </c>
      <c r="W9" s="1" t="s">
        <v>69</v>
      </c>
      <c r="Z9" s="1" t="s">
        <v>67</v>
      </c>
    </row>
    <row r="10" ht="14.25" customHeight="1">
      <c r="A10" s="2">
        <v>44561.0</v>
      </c>
      <c r="B10" s="1" t="s">
        <v>70</v>
      </c>
      <c r="C10" s="1" t="s">
        <v>46</v>
      </c>
      <c r="D10" s="1" t="s">
        <v>71</v>
      </c>
      <c r="E10" s="1" t="s">
        <v>52</v>
      </c>
      <c r="G10" s="1">
        <v>0.4</v>
      </c>
      <c r="H10" s="1" t="s">
        <v>41</v>
      </c>
      <c r="K10" s="2">
        <v>44136.0</v>
      </c>
      <c r="L10" s="2">
        <v>46623.0</v>
      </c>
      <c r="M10" s="1" t="s">
        <v>42</v>
      </c>
      <c r="N10" s="1">
        <v>0.0656</v>
      </c>
      <c r="V10" s="1" t="s">
        <v>43</v>
      </c>
      <c r="W10" s="1" t="s">
        <v>72</v>
      </c>
      <c r="Z10" s="1" t="s">
        <v>70</v>
      </c>
    </row>
    <row r="11" ht="14.25" customHeight="1">
      <c r="A11" s="2">
        <v>44561.0</v>
      </c>
      <c r="B11" s="1" t="s">
        <v>73</v>
      </c>
      <c r="C11" s="1" t="s">
        <v>46</v>
      </c>
      <c r="D11" s="1" t="s">
        <v>74</v>
      </c>
      <c r="E11" s="1" t="s">
        <v>48</v>
      </c>
      <c r="G11" s="1">
        <v>0.4</v>
      </c>
      <c r="H11" s="1" t="s">
        <v>41</v>
      </c>
      <c r="K11" s="2">
        <v>44136.0</v>
      </c>
      <c r="L11" s="2">
        <v>47225.0</v>
      </c>
      <c r="M11" s="1" t="s">
        <v>42</v>
      </c>
      <c r="N11" s="1">
        <v>0.073</v>
      </c>
      <c r="V11" s="1" t="s">
        <v>75</v>
      </c>
      <c r="W11" s="1" t="s">
        <v>76</v>
      </c>
      <c r="Z11" s="1" t="s">
        <v>73</v>
      </c>
    </row>
    <row r="12" ht="14.25" customHeight="1">
      <c r="A12" s="2">
        <v>44561.0</v>
      </c>
      <c r="B12" s="1" t="s">
        <v>77</v>
      </c>
      <c r="C12" s="1" t="s">
        <v>38</v>
      </c>
      <c r="D12" s="1" t="s">
        <v>78</v>
      </c>
      <c r="E12" s="1" t="s">
        <v>40</v>
      </c>
      <c r="G12" s="1">
        <v>0.4</v>
      </c>
      <c r="H12" s="1" t="s">
        <v>41</v>
      </c>
      <c r="K12" s="2">
        <v>44136.0</v>
      </c>
      <c r="L12" s="2">
        <v>48424.0</v>
      </c>
      <c r="M12" s="1" t="s">
        <v>42</v>
      </c>
      <c r="N12" s="1">
        <v>0.075</v>
      </c>
      <c r="V12" s="1" t="s">
        <v>43</v>
      </c>
      <c r="W12" s="1" t="s">
        <v>79</v>
      </c>
      <c r="Z12" s="1" t="s">
        <v>77</v>
      </c>
    </row>
    <row r="13" ht="14.25" customHeight="1">
      <c r="A13" s="2">
        <v>44561.0</v>
      </c>
      <c r="B13" s="1" t="s">
        <v>80</v>
      </c>
      <c r="C13" s="1" t="s">
        <v>38</v>
      </c>
      <c r="D13" s="1" t="s">
        <v>81</v>
      </c>
      <c r="E13" s="1" t="s">
        <v>40</v>
      </c>
      <c r="G13" s="1">
        <v>0.4</v>
      </c>
      <c r="H13" s="1" t="s">
        <v>41</v>
      </c>
      <c r="K13" s="2">
        <v>44136.0</v>
      </c>
      <c r="L13" s="2">
        <v>50224.0</v>
      </c>
      <c r="M13" s="1" t="s">
        <v>42</v>
      </c>
      <c r="N13" s="1">
        <v>0.08</v>
      </c>
      <c r="V13" s="1" t="s">
        <v>43</v>
      </c>
      <c r="W13" s="1" t="s">
        <v>82</v>
      </c>
      <c r="Z13" s="1" t="s">
        <v>80</v>
      </c>
    </row>
    <row r="14" ht="14.25" customHeight="1">
      <c r="A14" s="2">
        <v>44561.0</v>
      </c>
      <c r="B14" s="1" t="s">
        <v>83</v>
      </c>
      <c r="C14" s="1" t="s">
        <v>38</v>
      </c>
      <c r="D14" s="1" t="s">
        <v>84</v>
      </c>
      <c r="E14" s="1" t="s">
        <v>40</v>
      </c>
      <c r="G14" s="1">
        <v>0.4</v>
      </c>
      <c r="H14" s="1" t="s">
        <v>41</v>
      </c>
      <c r="K14" s="2">
        <v>44136.0</v>
      </c>
      <c r="L14" s="2">
        <v>51527.0</v>
      </c>
      <c r="M14" s="1" t="s">
        <v>42</v>
      </c>
      <c r="N14" s="1">
        <v>0.085</v>
      </c>
      <c r="V14" s="1" t="s">
        <v>43</v>
      </c>
      <c r="W14" s="1" t="s">
        <v>85</v>
      </c>
      <c r="Z14" s="1" t="s">
        <v>83</v>
      </c>
    </row>
    <row r="15" ht="14.25" customHeight="1">
      <c r="A15" s="2">
        <v>44561.0</v>
      </c>
      <c r="B15" s="1" t="s">
        <v>86</v>
      </c>
      <c r="C15" s="1" t="s">
        <v>46</v>
      </c>
      <c r="D15" s="1" t="s">
        <v>87</v>
      </c>
      <c r="E15" s="1" t="s">
        <v>52</v>
      </c>
      <c r="G15" s="1">
        <v>0.4</v>
      </c>
      <c r="H15" s="1" t="s">
        <v>41</v>
      </c>
      <c r="K15" s="2">
        <v>44136.0</v>
      </c>
      <c r="L15" s="2">
        <v>44221.0</v>
      </c>
      <c r="M15" s="1" t="s">
        <v>42</v>
      </c>
      <c r="N15" s="1">
        <v>0.01</v>
      </c>
      <c r="V15" s="1" t="s">
        <v>43</v>
      </c>
      <c r="W15" s="1" t="s">
        <v>88</v>
      </c>
      <c r="Z15" s="1" t="s">
        <v>86</v>
      </c>
    </row>
    <row r="16" ht="14.25" customHeight="1">
      <c r="A16" s="2">
        <v>44561.0</v>
      </c>
      <c r="B16" s="1" t="s">
        <v>89</v>
      </c>
      <c r="C16" s="1" t="s">
        <v>46</v>
      </c>
      <c r="D16" s="1" t="s">
        <v>90</v>
      </c>
      <c r="E16" s="1" t="s">
        <v>52</v>
      </c>
      <c r="G16" s="1">
        <v>0.4</v>
      </c>
      <c r="H16" s="1" t="s">
        <v>41</v>
      </c>
      <c r="K16" s="2">
        <v>44136.0</v>
      </c>
      <c r="L16" s="2">
        <v>44252.0</v>
      </c>
      <c r="M16" s="1" t="s">
        <v>42</v>
      </c>
      <c r="N16" s="1">
        <v>0.011</v>
      </c>
      <c r="V16" s="1" t="s">
        <v>43</v>
      </c>
      <c r="W16" s="1" t="s">
        <v>91</v>
      </c>
      <c r="Z16" s="1" t="s">
        <v>89</v>
      </c>
    </row>
    <row r="17" ht="14.25" customHeight="1">
      <c r="A17" s="2">
        <v>44561.0</v>
      </c>
      <c r="B17" s="1" t="s">
        <v>92</v>
      </c>
      <c r="C17" s="1" t="s">
        <v>46</v>
      </c>
      <c r="D17" s="1" t="s">
        <v>93</v>
      </c>
      <c r="E17" s="1" t="s">
        <v>52</v>
      </c>
      <c r="G17" s="1">
        <v>0.4</v>
      </c>
      <c r="H17" s="1" t="s">
        <v>41</v>
      </c>
      <c r="K17" s="2">
        <v>44136.0</v>
      </c>
      <c r="L17" s="2">
        <v>44344.0</v>
      </c>
      <c r="M17" s="1" t="s">
        <v>42</v>
      </c>
      <c r="N17" s="1">
        <v>0.012</v>
      </c>
      <c r="V17" s="1" t="s">
        <v>43</v>
      </c>
      <c r="W17" s="1" t="s">
        <v>94</v>
      </c>
      <c r="Z17" s="1" t="s">
        <v>92</v>
      </c>
    </row>
    <row r="18" ht="14.25" customHeight="1">
      <c r="A18" s="2">
        <v>44561.0</v>
      </c>
      <c r="B18" s="1" t="s">
        <v>95</v>
      </c>
      <c r="C18" s="1" t="s">
        <v>46</v>
      </c>
      <c r="D18" s="1" t="s">
        <v>96</v>
      </c>
      <c r="E18" s="1" t="s">
        <v>52</v>
      </c>
      <c r="G18" s="1">
        <v>0.4</v>
      </c>
      <c r="H18" s="1" t="s">
        <v>41</v>
      </c>
      <c r="K18" s="2">
        <v>44136.0</v>
      </c>
      <c r="L18" s="2">
        <v>44466.0</v>
      </c>
      <c r="M18" s="1" t="s">
        <v>42</v>
      </c>
      <c r="N18" s="1">
        <v>0.013</v>
      </c>
      <c r="V18" s="1" t="s">
        <v>43</v>
      </c>
      <c r="W18" s="1" t="s">
        <v>97</v>
      </c>
      <c r="Z18" s="1" t="s">
        <v>95</v>
      </c>
    </row>
    <row r="19" ht="14.25" customHeight="1">
      <c r="A19" s="2">
        <v>44561.0</v>
      </c>
      <c r="B19" s="1" t="s">
        <v>98</v>
      </c>
      <c r="C19" s="1" t="s">
        <v>38</v>
      </c>
      <c r="D19" s="1" t="s">
        <v>99</v>
      </c>
      <c r="E19" s="1" t="s">
        <v>40</v>
      </c>
      <c r="G19" s="1">
        <v>0.4</v>
      </c>
      <c r="H19" s="1" t="s">
        <v>41</v>
      </c>
      <c r="K19" s="2">
        <v>44136.0</v>
      </c>
      <c r="L19" s="2">
        <v>44724.0</v>
      </c>
      <c r="M19" s="1" t="s">
        <v>42</v>
      </c>
      <c r="N19" s="1">
        <v>0.014</v>
      </c>
      <c r="V19" s="1" t="s">
        <v>43</v>
      </c>
      <c r="W19" s="1" t="s">
        <v>100</v>
      </c>
      <c r="Z19" s="1" t="s">
        <v>98</v>
      </c>
    </row>
    <row r="20" ht="14.25" customHeight="1">
      <c r="A20" s="2">
        <v>44561.0</v>
      </c>
      <c r="B20" s="1" t="s">
        <v>101</v>
      </c>
      <c r="C20" s="1" t="s">
        <v>46</v>
      </c>
      <c r="D20" s="1" t="s">
        <v>102</v>
      </c>
      <c r="E20" s="1" t="s">
        <v>52</v>
      </c>
      <c r="G20" s="1">
        <v>0.4</v>
      </c>
      <c r="H20" s="1" t="s">
        <v>41</v>
      </c>
      <c r="K20" s="2">
        <v>44136.0</v>
      </c>
      <c r="L20" s="2">
        <v>44925.0</v>
      </c>
      <c r="M20" s="1" t="s">
        <v>42</v>
      </c>
      <c r="N20" s="1">
        <v>0.015</v>
      </c>
      <c r="V20" s="1" t="s">
        <v>43</v>
      </c>
      <c r="W20" s="1" t="s">
        <v>103</v>
      </c>
      <c r="Z20" s="1" t="s">
        <v>101</v>
      </c>
    </row>
    <row r="21" ht="14.25" customHeight="1">
      <c r="A21" s="2">
        <v>44561.0</v>
      </c>
      <c r="B21" s="1" t="s">
        <v>104</v>
      </c>
      <c r="C21" s="1" t="s">
        <v>46</v>
      </c>
      <c r="D21" s="1" t="s">
        <v>105</v>
      </c>
      <c r="E21" s="1" t="s">
        <v>52</v>
      </c>
      <c r="G21" s="1">
        <v>0.4</v>
      </c>
      <c r="H21" s="1" t="s">
        <v>41</v>
      </c>
      <c r="K21" s="2">
        <v>44136.0</v>
      </c>
      <c r="L21" s="2">
        <v>45326.0</v>
      </c>
      <c r="M21" s="1" t="s">
        <v>42</v>
      </c>
      <c r="N21" s="1">
        <v>0.016</v>
      </c>
      <c r="V21" s="1" t="s">
        <v>43</v>
      </c>
      <c r="W21" s="1" t="s">
        <v>106</v>
      </c>
      <c r="Z21" s="1" t="s">
        <v>104</v>
      </c>
    </row>
    <row r="22" ht="14.25" customHeight="1">
      <c r="A22" s="2">
        <v>44561.0</v>
      </c>
      <c r="B22" s="1" t="s">
        <v>107</v>
      </c>
      <c r="C22" s="1" t="s">
        <v>46</v>
      </c>
      <c r="D22" s="1" t="s">
        <v>108</v>
      </c>
      <c r="E22" s="1" t="s">
        <v>52</v>
      </c>
      <c r="G22" s="1">
        <v>0.4</v>
      </c>
      <c r="H22" s="1" t="s">
        <v>41</v>
      </c>
      <c r="K22" s="2">
        <v>44136.0</v>
      </c>
      <c r="L22" s="2">
        <v>45626.0</v>
      </c>
      <c r="M22" s="1" t="s">
        <v>42</v>
      </c>
      <c r="N22" s="1">
        <v>0.017</v>
      </c>
      <c r="V22" s="1" t="s">
        <v>43</v>
      </c>
      <c r="W22" s="1" t="s">
        <v>109</v>
      </c>
      <c r="Z22" s="1" t="s">
        <v>107</v>
      </c>
    </row>
    <row r="23" ht="14.25" customHeight="1">
      <c r="A23" s="2">
        <v>44561.0</v>
      </c>
      <c r="B23" s="1" t="s">
        <v>110</v>
      </c>
      <c r="C23" s="1" t="s">
        <v>46</v>
      </c>
      <c r="D23" s="1" t="s">
        <v>111</v>
      </c>
      <c r="E23" s="1" t="s">
        <v>52</v>
      </c>
      <c r="G23" s="1">
        <v>0.4</v>
      </c>
      <c r="H23" s="1" t="s">
        <v>41</v>
      </c>
      <c r="K23" s="2">
        <v>44136.0</v>
      </c>
      <c r="L23" s="2">
        <v>45926.0</v>
      </c>
      <c r="M23" s="1" t="s">
        <v>42</v>
      </c>
      <c r="N23" s="1">
        <v>0.018</v>
      </c>
      <c r="V23" s="1" t="s">
        <v>43</v>
      </c>
      <c r="W23" s="1" t="s">
        <v>112</v>
      </c>
      <c r="Z23" s="1" t="s">
        <v>110</v>
      </c>
    </row>
    <row r="24" ht="14.25" customHeight="1">
      <c r="A24" s="2">
        <v>44561.0</v>
      </c>
      <c r="B24" s="1" t="s">
        <v>113</v>
      </c>
      <c r="C24" s="1" t="s">
        <v>46</v>
      </c>
      <c r="D24" s="1" t="s">
        <v>114</v>
      </c>
      <c r="E24" s="1" t="s">
        <v>52</v>
      </c>
      <c r="G24" s="1">
        <v>0.4</v>
      </c>
      <c r="H24" s="1" t="s">
        <v>41</v>
      </c>
      <c r="K24" s="2">
        <v>44136.0</v>
      </c>
      <c r="L24" s="2">
        <v>46523.0</v>
      </c>
      <c r="M24" s="1" t="s">
        <v>42</v>
      </c>
      <c r="N24" s="1">
        <v>0.02</v>
      </c>
      <c r="V24" s="1" t="s">
        <v>43</v>
      </c>
      <c r="W24" s="1" t="s">
        <v>115</v>
      </c>
      <c r="Z24" s="1" t="s">
        <v>113</v>
      </c>
    </row>
    <row r="25" ht="14.25" customHeight="1">
      <c r="A25" s="2">
        <v>44561.0</v>
      </c>
      <c r="B25" s="1" t="s">
        <v>116</v>
      </c>
      <c r="C25" s="1" t="s">
        <v>46</v>
      </c>
      <c r="D25" s="1" t="s">
        <v>117</v>
      </c>
      <c r="E25" s="1" t="s">
        <v>52</v>
      </c>
      <c r="G25" s="1">
        <v>0.4</v>
      </c>
      <c r="H25" s="1" t="s">
        <v>41</v>
      </c>
      <c r="K25" s="2">
        <v>44136.0</v>
      </c>
      <c r="L25" s="2">
        <v>47225.0</v>
      </c>
      <c r="M25" s="1" t="s">
        <v>42</v>
      </c>
      <c r="N25" s="1">
        <v>0.021</v>
      </c>
      <c r="V25" s="1" t="s">
        <v>43</v>
      </c>
      <c r="W25" s="1" t="s">
        <v>118</v>
      </c>
      <c r="Z25" s="1" t="s">
        <v>116</v>
      </c>
    </row>
    <row r="26" ht="14.25" customHeight="1">
      <c r="A26" s="2">
        <v>44561.0</v>
      </c>
      <c r="B26" s="1" t="s">
        <v>119</v>
      </c>
      <c r="C26" s="1" t="s">
        <v>46</v>
      </c>
      <c r="D26" s="1" t="s">
        <v>120</v>
      </c>
      <c r="E26" s="1" t="s">
        <v>52</v>
      </c>
      <c r="G26" s="1">
        <v>0.4</v>
      </c>
      <c r="H26" s="1" t="s">
        <v>41</v>
      </c>
      <c r="K26" s="2">
        <v>44136.0</v>
      </c>
      <c r="L26" s="2">
        <v>47723.0</v>
      </c>
      <c r="M26" s="1" t="s">
        <v>42</v>
      </c>
      <c r="N26" s="1">
        <v>0.023</v>
      </c>
      <c r="V26" s="1" t="s">
        <v>43</v>
      </c>
      <c r="W26" s="1" t="s">
        <v>121</v>
      </c>
      <c r="Z26" s="1" t="s">
        <v>119</v>
      </c>
    </row>
    <row r="27" ht="14.25" customHeight="1">
      <c r="A27" s="2">
        <v>44561.0</v>
      </c>
      <c r="B27" s="1" t="s">
        <v>122</v>
      </c>
      <c r="C27" s="1" t="s">
        <v>46</v>
      </c>
      <c r="D27" s="1" t="s">
        <v>123</v>
      </c>
      <c r="E27" s="1" t="s">
        <v>52</v>
      </c>
      <c r="G27" s="1">
        <v>0.4</v>
      </c>
      <c r="H27" s="1" t="s">
        <v>41</v>
      </c>
      <c r="K27" s="2">
        <v>44136.0</v>
      </c>
      <c r="L27" s="2">
        <v>48226.0</v>
      </c>
      <c r="M27" s="1" t="s">
        <v>42</v>
      </c>
      <c r="N27" s="1">
        <v>0.025</v>
      </c>
      <c r="V27" s="1" t="s">
        <v>43</v>
      </c>
      <c r="W27" s="1" t="s">
        <v>124</v>
      </c>
      <c r="Z27" s="1" t="s">
        <v>122</v>
      </c>
    </row>
    <row r="28" ht="14.25" customHeight="1">
      <c r="A28" s="2">
        <v>44561.0</v>
      </c>
      <c r="B28" s="1" t="s">
        <v>125</v>
      </c>
      <c r="C28" s="1" t="s">
        <v>46</v>
      </c>
      <c r="D28" s="1" t="s">
        <v>126</v>
      </c>
      <c r="E28" s="1" t="s">
        <v>52</v>
      </c>
      <c r="G28" s="1">
        <v>0.4</v>
      </c>
      <c r="H28" s="1" t="s">
        <v>41</v>
      </c>
      <c r="K28" s="2">
        <v>44136.0</v>
      </c>
      <c r="L28" s="2">
        <v>49726.0</v>
      </c>
      <c r="M28" s="1" t="s">
        <v>42</v>
      </c>
      <c r="N28" s="1">
        <v>0.026</v>
      </c>
      <c r="V28" s="1" t="s">
        <v>43</v>
      </c>
      <c r="W28" s="1" t="s">
        <v>127</v>
      </c>
      <c r="Z28" s="1" t="s">
        <v>125</v>
      </c>
    </row>
    <row r="29" ht="14.25" customHeight="1">
      <c r="A29" s="2">
        <v>44561.0</v>
      </c>
      <c r="B29" s="1" t="s">
        <v>128</v>
      </c>
      <c r="C29" s="1" t="s">
        <v>46</v>
      </c>
      <c r="D29" s="1" t="s">
        <v>129</v>
      </c>
      <c r="E29" s="1" t="s">
        <v>52</v>
      </c>
      <c r="G29" s="1">
        <v>0.4</v>
      </c>
      <c r="H29" s="1" t="s">
        <v>41</v>
      </c>
      <c r="K29" s="2">
        <v>44136.0</v>
      </c>
      <c r="L29" s="2">
        <v>51527.0</v>
      </c>
      <c r="M29" s="1" t="s">
        <v>42</v>
      </c>
      <c r="N29" s="1">
        <v>0.027</v>
      </c>
      <c r="V29" s="1" t="s">
        <v>43</v>
      </c>
      <c r="W29" s="1" t="s">
        <v>130</v>
      </c>
      <c r="Z29" s="1" t="s">
        <v>128</v>
      </c>
    </row>
    <row r="30" ht="14.25" customHeight="1">
      <c r="A30" s="2">
        <v>44561.0</v>
      </c>
      <c r="B30" s="1" t="s">
        <v>131</v>
      </c>
      <c r="C30" s="1" t="s">
        <v>46</v>
      </c>
      <c r="D30" s="1" t="s">
        <v>68</v>
      </c>
      <c r="E30" s="1" t="s">
        <v>48</v>
      </c>
      <c r="G30" s="1">
        <v>0.4</v>
      </c>
      <c r="H30" s="1" t="s">
        <v>41</v>
      </c>
      <c r="K30" s="2">
        <v>44136.0</v>
      </c>
      <c r="L30" s="2">
        <v>45724.0</v>
      </c>
      <c r="M30" s="1" t="s">
        <v>42</v>
      </c>
      <c r="N30" s="1">
        <v>0.06</v>
      </c>
      <c r="V30" s="1" t="s">
        <v>43</v>
      </c>
      <c r="W30" s="1" t="s">
        <v>69</v>
      </c>
      <c r="Z30" s="1" t="s">
        <v>131</v>
      </c>
    </row>
    <row r="31" ht="14.25" customHeight="1">
      <c r="A31" s="2">
        <v>44561.0</v>
      </c>
      <c r="B31" s="1" t="s">
        <v>132</v>
      </c>
      <c r="C31" s="1" t="s">
        <v>46</v>
      </c>
      <c r="D31" s="1" t="s">
        <v>117</v>
      </c>
      <c r="E31" s="1" t="s">
        <v>52</v>
      </c>
      <c r="G31" s="1">
        <v>0.4</v>
      </c>
      <c r="H31" s="1" t="s">
        <v>41</v>
      </c>
      <c r="K31" s="2">
        <v>44136.0</v>
      </c>
      <c r="L31" s="2">
        <v>47225.0</v>
      </c>
      <c r="M31" s="1" t="s">
        <v>42</v>
      </c>
      <c r="N31" s="1">
        <v>0.021</v>
      </c>
      <c r="V31" s="1" t="s">
        <v>43</v>
      </c>
      <c r="W31" s="1" t="s">
        <v>118</v>
      </c>
      <c r="Z31" s="1" t="s">
        <v>132</v>
      </c>
    </row>
    <row r="32" ht="14.25" customHeight="1">
      <c r="A32" s="2">
        <v>44561.0</v>
      </c>
      <c r="B32" s="1" t="s">
        <v>133</v>
      </c>
      <c r="C32" s="1" t="s">
        <v>46</v>
      </c>
      <c r="D32" s="1" t="s">
        <v>90</v>
      </c>
      <c r="E32" s="1" t="s">
        <v>52</v>
      </c>
      <c r="G32" s="1">
        <v>0.4</v>
      </c>
      <c r="H32" s="1" t="s">
        <v>41</v>
      </c>
      <c r="K32" s="2">
        <v>44136.0</v>
      </c>
      <c r="L32" s="2">
        <v>44252.0</v>
      </c>
      <c r="M32" s="1" t="s">
        <v>42</v>
      </c>
      <c r="N32" s="1">
        <v>0.011</v>
      </c>
      <c r="V32" s="1" t="s">
        <v>43</v>
      </c>
      <c r="W32" s="1" t="s">
        <v>91</v>
      </c>
      <c r="Z32" s="1" t="s">
        <v>133</v>
      </c>
    </row>
    <row r="33" ht="14.25" customHeight="1">
      <c r="A33" s="2">
        <v>44561.0</v>
      </c>
      <c r="B33" s="1" t="s">
        <v>134</v>
      </c>
      <c r="C33" s="1" t="s">
        <v>38</v>
      </c>
      <c r="D33" s="1" t="s">
        <v>65</v>
      </c>
      <c r="E33" s="1" t="s">
        <v>40</v>
      </c>
      <c r="G33" s="1">
        <v>0.4</v>
      </c>
      <c r="H33" s="1" t="s">
        <v>41</v>
      </c>
      <c r="K33" s="2">
        <v>44136.0</v>
      </c>
      <c r="L33" s="2">
        <v>45424.0</v>
      </c>
      <c r="M33" s="1" t="s">
        <v>42</v>
      </c>
      <c r="N33" s="1">
        <v>0.05</v>
      </c>
      <c r="V33" s="1" t="s">
        <v>43</v>
      </c>
      <c r="W33" s="1" t="s">
        <v>66</v>
      </c>
      <c r="Z33" s="1" t="s">
        <v>134</v>
      </c>
    </row>
    <row r="34" ht="14.25" customHeight="1">
      <c r="A34" s="2">
        <v>44561.0</v>
      </c>
      <c r="B34" s="1" t="s">
        <v>135</v>
      </c>
      <c r="C34" s="1" t="s">
        <v>136</v>
      </c>
      <c r="F34" s="1" t="s">
        <v>137</v>
      </c>
      <c r="G34" s="1">
        <v>0.4</v>
      </c>
      <c r="H34" s="1" t="s">
        <v>138</v>
      </c>
      <c r="J34" s="1" t="s">
        <v>75</v>
      </c>
      <c r="P34" s="1" t="s">
        <v>139</v>
      </c>
      <c r="Q34" s="1">
        <v>0.013</v>
      </c>
      <c r="R34" s="2">
        <v>46396.0</v>
      </c>
      <c r="S34" s="1" t="s">
        <v>139</v>
      </c>
      <c r="T34" s="1">
        <v>0.020095</v>
      </c>
      <c r="U34" s="2">
        <v>44934.0</v>
      </c>
      <c r="Z34" s="1" t="s">
        <v>135</v>
      </c>
    </row>
    <row r="35" ht="14.25" customHeight="1">
      <c r="A35" s="2">
        <v>44561.0</v>
      </c>
      <c r="B35" s="1" t="s">
        <v>140</v>
      </c>
      <c r="C35" s="1" t="s">
        <v>136</v>
      </c>
      <c r="F35" s="1" t="s">
        <v>141</v>
      </c>
      <c r="G35" s="1">
        <v>0.4</v>
      </c>
      <c r="H35" s="1" t="s">
        <v>142</v>
      </c>
      <c r="I35" s="1" t="s">
        <v>138</v>
      </c>
      <c r="J35" s="1" t="s">
        <v>75</v>
      </c>
      <c r="P35" s="1" t="s">
        <v>139</v>
      </c>
      <c r="Q35" s="1">
        <v>0.020095</v>
      </c>
      <c r="R35" s="2">
        <v>44205.0</v>
      </c>
      <c r="S35" s="1" t="s">
        <v>139</v>
      </c>
      <c r="T35" s="1">
        <v>0.013</v>
      </c>
      <c r="U35" s="2">
        <v>44204.0</v>
      </c>
      <c r="Z35" s="1" t="s">
        <v>140</v>
      </c>
    </row>
    <row r="36" ht="14.25" customHeight="1">
      <c r="A36" s="2">
        <v>44561.0</v>
      </c>
      <c r="B36" s="1" t="s">
        <v>143</v>
      </c>
      <c r="C36" s="1" t="s">
        <v>136</v>
      </c>
      <c r="F36" s="1" t="s">
        <v>141</v>
      </c>
      <c r="G36" s="1">
        <v>0.4</v>
      </c>
      <c r="H36" s="1" t="s">
        <v>142</v>
      </c>
      <c r="I36" s="1" t="s">
        <v>138</v>
      </c>
      <c r="J36" s="1" t="s">
        <v>75</v>
      </c>
      <c r="P36" s="1" t="s">
        <v>139</v>
      </c>
      <c r="Q36" s="1">
        <v>0.0210438</v>
      </c>
      <c r="R36" s="2">
        <v>44282.0</v>
      </c>
      <c r="S36" s="1" t="s">
        <v>42</v>
      </c>
      <c r="T36" s="1">
        <v>0.067</v>
      </c>
      <c r="Z36" s="1" t="s">
        <v>143</v>
      </c>
    </row>
    <row r="37" ht="14.25" customHeight="1">
      <c r="A37" s="2">
        <v>44561.0</v>
      </c>
      <c r="B37" s="1" t="s">
        <v>144</v>
      </c>
      <c r="C37" s="1" t="s">
        <v>145</v>
      </c>
      <c r="F37" s="1" t="s">
        <v>146</v>
      </c>
      <c r="G37" s="1">
        <v>0.4</v>
      </c>
      <c r="H37" s="1" t="s">
        <v>142</v>
      </c>
      <c r="I37" s="1" t="s">
        <v>138</v>
      </c>
      <c r="J37" s="1" t="s">
        <v>75</v>
      </c>
      <c r="P37" s="1" t="s">
        <v>139</v>
      </c>
      <c r="Q37" s="1">
        <v>0.020095</v>
      </c>
      <c r="R37" s="2">
        <v>44204.0</v>
      </c>
      <c r="S37" s="1" t="s">
        <v>42</v>
      </c>
      <c r="T37" s="1">
        <v>0.0827</v>
      </c>
      <c r="Z37" s="1" t="s">
        <v>144</v>
      </c>
    </row>
    <row r="38" ht="14.25" customHeight="1">
      <c r="A38" s="2">
        <v>44561.0</v>
      </c>
      <c r="B38" s="1" t="s">
        <v>147</v>
      </c>
      <c r="C38" s="1" t="s">
        <v>145</v>
      </c>
      <c r="F38" s="1" t="s">
        <v>148</v>
      </c>
      <c r="G38" s="1">
        <v>0.4</v>
      </c>
      <c r="H38" s="1" t="s">
        <v>149</v>
      </c>
      <c r="I38" s="1" t="s">
        <v>138</v>
      </c>
      <c r="J38" s="1" t="s">
        <v>75</v>
      </c>
      <c r="P38" s="1" t="s">
        <v>139</v>
      </c>
      <c r="Q38" s="1">
        <v>0.0200213</v>
      </c>
      <c r="R38" s="2">
        <v>44211.0</v>
      </c>
      <c r="S38" s="1" t="s">
        <v>42</v>
      </c>
      <c r="T38" s="1">
        <v>0.044</v>
      </c>
      <c r="Z38" s="1" t="s">
        <v>147</v>
      </c>
    </row>
    <row r="39" ht="14.25" customHeight="1">
      <c r="A39" s="2">
        <v>44561.0</v>
      </c>
      <c r="B39" s="1" t="s">
        <v>150</v>
      </c>
      <c r="C39" s="1" t="s">
        <v>145</v>
      </c>
      <c r="F39" s="1" t="s">
        <v>148</v>
      </c>
      <c r="G39" s="1">
        <v>0.4</v>
      </c>
      <c r="H39" s="1" t="s">
        <v>142</v>
      </c>
      <c r="I39" s="1" t="s">
        <v>138</v>
      </c>
      <c r="J39" s="1" t="s">
        <v>75</v>
      </c>
      <c r="P39" s="1" t="s">
        <v>139</v>
      </c>
      <c r="Q39" s="1">
        <v>0.0200213</v>
      </c>
      <c r="R39" s="2">
        <v>44211.0</v>
      </c>
      <c r="S39" s="1" t="s">
        <v>42</v>
      </c>
      <c r="T39" s="1">
        <v>0.0945</v>
      </c>
      <c r="Z39" s="1" t="s">
        <v>150</v>
      </c>
    </row>
    <row r="40" ht="14.25" customHeight="1">
      <c r="A40" s="2">
        <v>44561.0</v>
      </c>
      <c r="B40" s="1" t="s">
        <v>151</v>
      </c>
      <c r="C40" s="1" t="s">
        <v>136</v>
      </c>
      <c r="F40" s="1" t="s">
        <v>152</v>
      </c>
      <c r="G40" s="1">
        <v>0.4</v>
      </c>
      <c r="H40" s="1" t="s">
        <v>153</v>
      </c>
      <c r="I40" s="1" t="s">
        <v>138</v>
      </c>
      <c r="J40" s="1" t="s">
        <v>75</v>
      </c>
      <c r="P40" s="1" t="s">
        <v>42</v>
      </c>
      <c r="Q40" s="1">
        <v>0.0149</v>
      </c>
      <c r="R40" s="2"/>
      <c r="S40" s="1" t="s">
        <v>139</v>
      </c>
      <c r="T40" s="1">
        <v>0.0189875</v>
      </c>
      <c r="U40" s="2">
        <v>44247.0</v>
      </c>
      <c r="Z40" s="1" t="s">
        <v>151</v>
      </c>
    </row>
    <row r="41" ht="14.25" customHeight="1">
      <c r="A41" s="2">
        <v>44561.0</v>
      </c>
      <c r="B41" s="1" t="s">
        <v>154</v>
      </c>
      <c r="C41" s="1" t="s">
        <v>136</v>
      </c>
      <c r="F41" s="1" t="s">
        <v>155</v>
      </c>
      <c r="G41" s="1">
        <v>0.4</v>
      </c>
      <c r="H41" s="1" t="s">
        <v>138</v>
      </c>
      <c r="J41" s="1" t="s">
        <v>75</v>
      </c>
      <c r="P41" s="1" t="s">
        <v>139</v>
      </c>
      <c r="Q41" s="1">
        <v>0.0189875</v>
      </c>
      <c r="R41" s="2">
        <v>44247.0</v>
      </c>
      <c r="S41" s="1" t="s">
        <v>42</v>
      </c>
      <c r="T41" s="1">
        <v>0.0149</v>
      </c>
      <c r="Z41" s="1" t="s">
        <v>154</v>
      </c>
    </row>
    <row r="42" ht="14.25" customHeight="1">
      <c r="A42" s="2">
        <v>44561.0</v>
      </c>
      <c r="B42" s="1" t="s">
        <v>156</v>
      </c>
      <c r="C42" s="1" t="s">
        <v>136</v>
      </c>
      <c r="F42" s="1" t="s">
        <v>155</v>
      </c>
      <c r="G42" s="1">
        <v>0.6</v>
      </c>
      <c r="H42" s="1" t="s">
        <v>138</v>
      </c>
      <c r="J42" s="1" t="s">
        <v>75</v>
      </c>
      <c r="P42" s="3" t="s">
        <v>139</v>
      </c>
      <c r="Q42" s="3">
        <v>0.013</v>
      </c>
      <c r="R42" s="4">
        <v>46031.0</v>
      </c>
      <c r="S42" s="3" t="s">
        <v>139</v>
      </c>
      <c r="T42" s="3">
        <v>0.020095</v>
      </c>
      <c r="U42" s="4">
        <v>46395.0</v>
      </c>
      <c r="Z42" s="1" t="s">
        <v>156</v>
      </c>
    </row>
    <row r="43" ht="14.25" customHeight="1">
      <c r="A43" s="2">
        <v>44561.0</v>
      </c>
      <c r="B43" s="1" t="s">
        <v>157</v>
      </c>
      <c r="C43" s="1" t="s">
        <v>136</v>
      </c>
      <c r="F43" s="1" t="s">
        <v>155</v>
      </c>
      <c r="G43" s="1">
        <v>0.6</v>
      </c>
      <c r="H43" s="1" t="s">
        <v>149</v>
      </c>
      <c r="I43" s="1" t="s">
        <v>138</v>
      </c>
      <c r="J43" s="1" t="s">
        <v>75</v>
      </c>
      <c r="P43" s="3" t="s">
        <v>139</v>
      </c>
      <c r="Q43" s="3">
        <v>0.020095</v>
      </c>
      <c r="R43" s="4">
        <v>45666.0</v>
      </c>
      <c r="S43" s="3" t="s">
        <v>139</v>
      </c>
      <c r="T43" s="3">
        <v>0.013</v>
      </c>
      <c r="U43" s="4">
        <v>45299.0</v>
      </c>
      <c r="Z43" s="1" t="s">
        <v>157</v>
      </c>
    </row>
    <row r="44" ht="14.25" customHeight="1">
      <c r="A44" s="2">
        <v>44561.0</v>
      </c>
      <c r="B44" s="1" t="s">
        <v>158</v>
      </c>
      <c r="C44" s="1" t="s">
        <v>145</v>
      </c>
      <c r="F44" s="1" t="s">
        <v>155</v>
      </c>
      <c r="G44" s="1">
        <v>0.6</v>
      </c>
      <c r="H44" s="1" t="s">
        <v>142</v>
      </c>
      <c r="I44" s="1" t="s">
        <v>138</v>
      </c>
      <c r="J44" s="1" t="s">
        <v>75</v>
      </c>
      <c r="P44" s="3" t="s">
        <v>139</v>
      </c>
      <c r="Q44" s="3">
        <v>0.0210438</v>
      </c>
      <c r="R44" s="4">
        <v>45012.0</v>
      </c>
      <c r="S44" s="3" t="s">
        <v>42</v>
      </c>
      <c r="T44" s="3">
        <v>0.067</v>
      </c>
      <c r="U44" s="4"/>
      <c r="Z44" s="1" t="s">
        <v>158</v>
      </c>
    </row>
    <row r="45" ht="14.25" customHeight="1">
      <c r="A45" s="2">
        <v>44561.0</v>
      </c>
      <c r="B45" s="1" t="s">
        <v>159</v>
      </c>
      <c r="C45" s="1" t="s">
        <v>160</v>
      </c>
      <c r="F45" s="1" t="s">
        <v>155</v>
      </c>
      <c r="G45" s="1">
        <v>0.4</v>
      </c>
      <c r="H45" s="1" t="s">
        <v>142</v>
      </c>
      <c r="I45" s="1" t="s">
        <v>138</v>
      </c>
      <c r="J45" s="1" t="s">
        <v>75</v>
      </c>
      <c r="Z45" s="1" t="s">
        <v>159</v>
      </c>
    </row>
    <row r="46" ht="14.25" customHeight="1">
      <c r="A46" s="2">
        <v>44561.0</v>
      </c>
      <c r="B46" s="1" t="s">
        <v>161</v>
      </c>
      <c r="C46" s="1" t="s">
        <v>160</v>
      </c>
      <c r="F46" s="1" t="s">
        <v>155</v>
      </c>
      <c r="G46" s="1">
        <v>0.4</v>
      </c>
      <c r="H46" s="1" t="s">
        <v>153</v>
      </c>
      <c r="I46" s="1" t="s">
        <v>138</v>
      </c>
      <c r="J46" s="1" t="s">
        <v>75</v>
      </c>
      <c r="Z46" s="1" t="s">
        <v>161</v>
      </c>
    </row>
    <row r="47" ht="14.25" customHeight="1">
      <c r="A47" s="2">
        <v>44561.0</v>
      </c>
      <c r="B47" s="1" t="s">
        <v>162</v>
      </c>
      <c r="C47" s="1" t="s">
        <v>160</v>
      </c>
      <c r="F47" s="1" t="s">
        <v>163</v>
      </c>
      <c r="G47" s="1">
        <v>0.4</v>
      </c>
      <c r="H47" s="1" t="s">
        <v>142</v>
      </c>
      <c r="I47" s="1" t="s">
        <v>138</v>
      </c>
      <c r="J47" s="1" t="s">
        <v>75</v>
      </c>
      <c r="Z47" s="1" t="s">
        <v>162</v>
      </c>
    </row>
    <row r="48" ht="14.25" customHeight="1">
      <c r="A48" s="2">
        <v>44561.0</v>
      </c>
      <c r="B48" s="1" t="s">
        <v>164</v>
      </c>
      <c r="C48" s="1" t="s">
        <v>160</v>
      </c>
      <c r="F48" s="1" t="s">
        <v>165</v>
      </c>
      <c r="G48" s="1">
        <v>0.4</v>
      </c>
      <c r="H48" s="1" t="s">
        <v>142</v>
      </c>
      <c r="I48" s="1" t="s">
        <v>138</v>
      </c>
      <c r="J48" s="1" t="s">
        <v>75</v>
      </c>
      <c r="Z48" s="1" t="s">
        <v>164</v>
      </c>
    </row>
    <row r="49" ht="14.25" customHeight="1">
      <c r="A49" s="2">
        <v>44561.0</v>
      </c>
      <c r="B49" s="1" t="s">
        <v>166</v>
      </c>
      <c r="C49" s="1" t="s">
        <v>160</v>
      </c>
      <c r="F49" s="1" t="s">
        <v>167</v>
      </c>
      <c r="G49" s="1">
        <v>0.6</v>
      </c>
      <c r="H49" s="1" t="s">
        <v>168</v>
      </c>
      <c r="I49" s="1" t="s">
        <v>138</v>
      </c>
      <c r="J49" s="1" t="s">
        <v>75</v>
      </c>
      <c r="Z49" s="1" t="s">
        <v>166</v>
      </c>
    </row>
    <row r="50" ht="14.25" customHeight="1">
      <c r="A50" s="2">
        <v>44561.0</v>
      </c>
      <c r="B50" s="1" t="s">
        <v>169</v>
      </c>
      <c r="C50" s="1" t="s">
        <v>160</v>
      </c>
      <c r="F50" s="1" t="s">
        <v>163</v>
      </c>
      <c r="G50" s="1">
        <v>0.6</v>
      </c>
      <c r="H50" s="1" t="s">
        <v>142</v>
      </c>
      <c r="I50" s="1" t="s">
        <v>138</v>
      </c>
      <c r="J50" s="1" t="s">
        <v>75</v>
      </c>
      <c r="Z50" s="1" t="s">
        <v>169</v>
      </c>
    </row>
    <row r="51" ht="14.25" customHeight="1">
      <c r="A51" s="2">
        <v>44561.0</v>
      </c>
      <c r="B51" s="1" t="s">
        <v>170</v>
      </c>
      <c r="C51" s="1" t="s">
        <v>160</v>
      </c>
      <c r="F51" s="1" t="s">
        <v>163</v>
      </c>
      <c r="G51" s="1">
        <v>0.6</v>
      </c>
      <c r="H51" s="1" t="s">
        <v>142</v>
      </c>
      <c r="I51" s="1" t="s">
        <v>138</v>
      </c>
      <c r="J51" s="1" t="s">
        <v>75</v>
      </c>
      <c r="Z51" s="1" t="s">
        <v>170</v>
      </c>
    </row>
    <row r="52" ht="14.25" customHeight="1">
      <c r="A52" s="2">
        <v>44561.0</v>
      </c>
      <c r="B52" s="1" t="s">
        <v>171</v>
      </c>
      <c r="C52" s="1" t="s">
        <v>172</v>
      </c>
      <c r="F52" s="1" t="s">
        <v>173</v>
      </c>
      <c r="G52" s="1">
        <v>0.4</v>
      </c>
      <c r="H52" s="1" t="s">
        <v>142</v>
      </c>
      <c r="I52" s="1" t="s">
        <v>138</v>
      </c>
      <c r="J52" s="1" t="s">
        <v>75</v>
      </c>
      <c r="Z52" s="1" t="s">
        <v>171</v>
      </c>
    </row>
    <row r="53" ht="14.25" customHeight="1">
      <c r="A53" s="2">
        <v>44561.0</v>
      </c>
      <c r="B53" s="1" t="s">
        <v>174</v>
      </c>
      <c r="C53" s="1" t="s">
        <v>172</v>
      </c>
      <c r="F53" s="1" t="s">
        <v>175</v>
      </c>
      <c r="G53" s="1">
        <v>0.6</v>
      </c>
      <c r="H53" s="1" t="s">
        <v>142</v>
      </c>
      <c r="I53" s="1" t="s">
        <v>138</v>
      </c>
      <c r="J53" s="1" t="s">
        <v>75</v>
      </c>
      <c r="Z53" s="1" t="s">
        <v>174</v>
      </c>
    </row>
    <row r="54" ht="14.25" customHeight="1">
      <c r="A54" s="2">
        <v>44561.0</v>
      </c>
      <c r="B54" s="1" t="s">
        <v>176</v>
      </c>
      <c r="C54" s="1" t="s">
        <v>172</v>
      </c>
      <c r="F54" s="1" t="s">
        <v>173</v>
      </c>
      <c r="G54" s="1">
        <v>0.4</v>
      </c>
      <c r="H54" s="1" t="s">
        <v>142</v>
      </c>
      <c r="I54" s="1" t="s">
        <v>138</v>
      </c>
      <c r="J54" s="1" t="s">
        <v>75</v>
      </c>
      <c r="Z54" s="1" t="s">
        <v>176</v>
      </c>
    </row>
    <row r="55" ht="14.25" customHeight="1">
      <c r="A55" s="2">
        <v>44561.0</v>
      </c>
      <c r="B55" s="1" t="s">
        <v>177</v>
      </c>
      <c r="C55" s="1" t="s">
        <v>178</v>
      </c>
      <c r="F55" s="1" t="s">
        <v>179</v>
      </c>
      <c r="G55" s="1">
        <v>0.4</v>
      </c>
      <c r="H55" s="1" t="s">
        <v>142</v>
      </c>
      <c r="I55" s="1" t="s">
        <v>138</v>
      </c>
      <c r="J55" s="1" t="s">
        <v>75</v>
      </c>
      <c r="Z55" s="1" t="s">
        <v>177</v>
      </c>
      <c r="AB55" s="1" t="s">
        <v>75</v>
      </c>
      <c r="AC55" s="1" t="s">
        <v>180</v>
      </c>
      <c r="AD55" s="1" t="s">
        <v>43</v>
      </c>
    </row>
    <row r="56" ht="14.25" customHeight="1">
      <c r="A56" s="2">
        <v>44561.0</v>
      </c>
      <c r="B56" s="1" t="s">
        <v>181</v>
      </c>
      <c r="C56" s="1" t="s">
        <v>178</v>
      </c>
      <c r="F56" s="1" t="s">
        <v>137</v>
      </c>
      <c r="G56" s="1">
        <v>0.4</v>
      </c>
      <c r="H56" s="1" t="s">
        <v>168</v>
      </c>
      <c r="I56" s="1" t="s">
        <v>138</v>
      </c>
      <c r="J56" s="1" t="s">
        <v>75</v>
      </c>
      <c r="Z56" s="1" t="s">
        <v>181</v>
      </c>
      <c r="AB56" s="1" t="s">
        <v>75</v>
      </c>
      <c r="AC56" s="1" t="s">
        <v>182</v>
      </c>
      <c r="AD56" s="1" t="s">
        <v>43</v>
      </c>
    </row>
    <row r="57" ht="14.25" customHeight="1">
      <c r="A57" s="2">
        <v>44561.0</v>
      </c>
      <c r="B57" s="1" t="s">
        <v>183</v>
      </c>
      <c r="C57" s="1" t="s">
        <v>178</v>
      </c>
      <c r="F57" s="1" t="s">
        <v>141</v>
      </c>
      <c r="G57" s="1">
        <v>0.4</v>
      </c>
      <c r="H57" s="1" t="s">
        <v>142</v>
      </c>
      <c r="I57" s="1" t="s">
        <v>138</v>
      </c>
      <c r="J57" s="1" t="s">
        <v>75</v>
      </c>
      <c r="Z57" s="1" t="s">
        <v>183</v>
      </c>
      <c r="AB57" s="1" t="s">
        <v>75</v>
      </c>
      <c r="AC57" s="1" t="s">
        <v>180</v>
      </c>
      <c r="AD57" s="1" t="s">
        <v>43</v>
      </c>
    </row>
    <row r="58" ht="14.25" customHeight="1">
      <c r="A58" s="2">
        <v>44561.0</v>
      </c>
      <c r="B58" s="1" t="s">
        <v>184</v>
      </c>
      <c r="C58" s="1" t="s">
        <v>178</v>
      </c>
      <c r="F58" s="1" t="s">
        <v>141</v>
      </c>
      <c r="G58" s="1">
        <v>0.4</v>
      </c>
      <c r="H58" s="1" t="s">
        <v>142</v>
      </c>
      <c r="I58" s="1" t="s">
        <v>138</v>
      </c>
      <c r="J58" s="1" t="s">
        <v>75</v>
      </c>
      <c r="Z58" s="1" t="s">
        <v>184</v>
      </c>
      <c r="AB58" s="1" t="s">
        <v>75</v>
      </c>
      <c r="AC58" s="1" t="s">
        <v>182</v>
      </c>
      <c r="AD58" s="1" t="s">
        <v>43</v>
      </c>
    </row>
    <row r="59" ht="14.25" customHeight="1">
      <c r="A59" s="2">
        <v>44561.0</v>
      </c>
      <c r="B59" s="1" t="s">
        <v>185</v>
      </c>
      <c r="C59" s="1" t="s">
        <v>178</v>
      </c>
      <c r="F59" s="1" t="s">
        <v>146</v>
      </c>
      <c r="G59" s="1">
        <v>0.4</v>
      </c>
      <c r="H59" s="1" t="s">
        <v>142</v>
      </c>
      <c r="I59" s="1" t="s">
        <v>138</v>
      </c>
      <c r="J59" s="1" t="s">
        <v>75</v>
      </c>
      <c r="Z59" s="1" t="s">
        <v>185</v>
      </c>
      <c r="AB59" s="1" t="s">
        <v>75</v>
      </c>
      <c r="AC59" s="1" t="s">
        <v>180</v>
      </c>
      <c r="AD59" s="1" t="s">
        <v>43</v>
      </c>
    </row>
    <row r="60" ht="14.25" customHeight="1">
      <c r="A60" s="2">
        <v>44561.0</v>
      </c>
      <c r="B60" s="1" t="s">
        <v>186</v>
      </c>
      <c r="C60" s="1" t="s">
        <v>178</v>
      </c>
      <c r="F60" s="1" t="s">
        <v>148</v>
      </c>
      <c r="G60" s="1">
        <v>0.6</v>
      </c>
      <c r="H60" s="1" t="s">
        <v>142</v>
      </c>
      <c r="I60" s="1" t="s">
        <v>138</v>
      </c>
      <c r="J60" s="1" t="s">
        <v>75</v>
      </c>
      <c r="Z60" s="1" t="s">
        <v>186</v>
      </c>
      <c r="AB60" s="1" t="s">
        <v>75</v>
      </c>
      <c r="AC60" s="1" t="s">
        <v>182</v>
      </c>
      <c r="AD60" s="1" t="s">
        <v>43</v>
      </c>
    </row>
    <row r="61" ht="14.25" customHeight="1">
      <c r="A61" s="2">
        <v>44561.0</v>
      </c>
      <c r="B61" s="1" t="s">
        <v>187</v>
      </c>
      <c r="C61" s="1" t="s">
        <v>178</v>
      </c>
      <c r="F61" s="1" t="s">
        <v>148</v>
      </c>
      <c r="G61" s="1">
        <v>0.6</v>
      </c>
      <c r="H61" s="1" t="s">
        <v>149</v>
      </c>
      <c r="I61" s="1" t="s">
        <v>138</v>
      </c>
      <c r="J61" s="1" t="s">
        <v>75</v>
      </c>
      <c r="Z61" s="1" t="s">
        <v>187</v>
      </c>
      <c r="AB61" s="1" t="s">
        <v>75</v>
      </c>
      <c r="AC61" s="1" t="s">
        <v>180</v>
      </c>
      <c r="AD61" s="1" t="s">
        <v>43</v>
      </c>
    </row>
    <row r="62" ht="14.25" customHeight="1">
      <c r="A62" s="2">
        <v>44561.0</v>
      </c>
      <c r="B62" s="1" t="s">
        <v>188</v>
      </c>
      <c r="C62" s="1" t="s">
        <v>178</v>
      </c>
      <c r="F62" s="1" t="s">
        <v>152</v>
      </c>
      <c r="G62" s="1">
        <v>0.6</v>
      </c>
      <c r="H62" s="1" t="s">
        <v>142</v>
      </c>
      <c r="I62" s="1" t="s">
        <v>138</v>
      </c>
      <c r="J62" s="1" t="s">
        <v>75</v>
      </c>
      <c r="Z62" s="1" t="s">
        <v>188</v>
      </c>
      <c r="AB62" s="1" t="s">
        <v>75</v>
      </c>
      <c r="AC62" s="1" t="s">
        <v>182</v>
      </c>
      <c r="AD62" s="1" t="s">
        <v>43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K$6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20.29"/>
    <col customWidth="1" min="3" max="3" width="23.71"/>
    <col customWidth="1" min="4" max="4" width="15.0"/>
    <col customWidth="1" min="5" max="5" width="18.43"/>
    <col customWidth="1" min="6" max="6" width="21.57"/>
    <col customWidth="1" min="7" max="7" width="21.71"/>
    <col customWidth="1" min="8" max="8" width="25.57"/>
    <col customWidth="1" min="9" max="9" width="25.71"/>
    <col customWidth="1" min="10" max="10" width="13.43"/>
    <col customWidth="1" min="11" max="26" width="8.71"/>
  </cols>
  <sheetData>
    <row r="1" ht="14.25" customHeight="1">
      <c r="A1" s="5" t="s">
        <v>0</v>
      </c>
      <c r="B1" s="5" t="s">
        <v>1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  <c r="J1" s="5" t="s">
        <v>196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44561.0</v>
      </c>
      <c r="B2" s="5" t="s">
        <v>37</v>
      </c>
      <c r="C2" s="5"/>
      <c r="D2" s="5">
        <v>9.0E7</v>
      </c>
      <c r="E2" s="5">
        <v>9.0E7</v>
      </c>
      <c r="F2" s="5"/>
      <c r="G2" s="5"/>
      <c r="H2" s="5"/>
      <c r="I2" s="5"/>
      <c r="J2" s="5">
        <v>-269255.98475582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2">
        <v>44561.0</v>
      </c>
      <c r="B3" s="5" t="s">
        <v>45</v>
      </c>
      <c r="C3" s="5"/>
      <c r="D3" s="5">
        <v>1.9E8</v>
      </c>
      <c r="E3" s="5">
        <v>1.9E8</v>
      </c>
      <c r="F3" s="5"/>
      <c r="G3" s="5"/>
      <c r="H3" s="5"/>
      <c r="I3" s="5"/>
      <c r="J3" s="5">
        <v>180142.690927473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2">
        <v>44561.0</v>
      </c>
      <c r="B4" s="5" t="s">
        <v>50</v>
      </c>
      <c r="C4" s="5"/>
      <c r="D4" s="5">
        <v>1.2E8</v>
      </c>
      <c r="E4" s="5">
        <v>1.2E8</v>
      </c>
      <c r="F4" s="5"/>
      <c r="G4" s="5"/>
      <c r="H4" s="5"/>
      <c r="I4" s="5"/>
      <c r="J4" s="5">
        <v>139432.15673953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2">
        <v>44561.0</v>
      </c>
      <c r="B5" s="5" t="s">
        <v>54</v>
      </c>
      <c r="C5" s="5"/>
      <c r="D5" s="5">
        <v>1.5E8</v>
      </c>
      <c r="E5" s="5">
        <v>1.5E8</v>
      </c>
      <c r="F5" s="5"/>
      <c r="G5" s="5"/>
      <c r="H5" s="5"/>
      <c r="I5" s="5"/>
      <c r="J5" s="5">
        <v>2478.90676236916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2">
        <v>44561.0</v>
      </c>
      <c r="B6" s="5" t="s">
        <v>57</v>
      </c>
      <c r="C6" s="5"/>
      <c r="D6" s="5">
        <v>1.6E8</v>
      </c>
      <c r="E6" s="5">
        <v>1.6E8</v>
      </c>
      <c r="F6" s="5"/>
      <c r="G6" s="5"/>
      <c r="H6" s="5"/>
      <c r="I6" s="5"/>
      <c r="J6" s="5">
        <v>31270.3238029713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">
        <v>44561.0</v>
      </c>
      <c r="B7" s="5" t="s">
        <v>60</v>
      </c>
      <c r="C7" s="5"/>
      <c r="D7" s="5">
        <v>1.7E8</v>
      </c>
      <c r="E7" s="5">
        <v>1.7E8</v>
      </c>
      <c r="F7" s="5"/>
      <c r="G7" s="5"/>
      <c r="H7" s="5"/>
      <c r="I7" s="5"/>
      <c r="J7" s="5">
        <v>-27042.3363580417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">
        <v>44561.0</v>
      </c>
      <c r="B8" s="5" t="s">
        <v>64</v>
      </c>
      <c r="C8" s="5"/>
      <c r="D8" s="5">
        <v>1.8E8</v>
      </c>
      <c r="E8" s="5">
        <v>1.8E8</v>
      </c>
      <c r="F8" s="5"/>
      <c r="G8" s="5"/>
      <c r="H8" s="5"/>
      <c r="I8" s="5"/>
      <c r="J8" s="5">
        <v>-280766.11168617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">
        <v>44561.0</v>
      </c>
      <c r="B9" s="5" t="s">
        <v>67</v>
      </c>
      <c r="C9" s="5"/>
      <c r="D9" s="5">
        <v>1.9E8</v>
      </c>
      <c r="E9" s="5">
        <v>1.9E8</v>
      </c>
      <c r="F9" s="5"/>
      <c r="G9" s="5"/>
      <c r="H9" s="5"/>
      <c r="I9" s="5"/>
      <c r="J9" s="5">
        <v>5441.47695513528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">
        <v>44561.0</v>
      </c>
      <c r="B10" s="5" t="s">
        <v>70</v>
      </c>
      <c r="C10" s="5"/>
      <c r="D10" s="5">
        <v>2.0E8</v>
      </c>
      <c r="E10" s="5">
        <v>2.0E8</v>
      </c>
      <c r="F10" s="5"/>
      <c r="G10" s="5"/>
      <c r="H10" s="5"/>
      <c r="I10" s="5"/>
      <c r="J10" s="5">
        <v>-215129.376158089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">
        <v>44561.0</v>
      </c>
      <c r="B11" s="5" t="s">
        <v>73</v>
      </c>
      <c r="C11" s="5"/>
      <c r="D11" s="5">
        <v>2.1E8</v>
      </c>
      <c r="E11" s="5">
        <v>2.1E8</v>
      </c>
      <c r="F11" s="5"/>
      <c r="G11" s="5"/>
      <c r="H11" s="5"/>
      <c r="I11" s="5"/>
      <c r="J11" s="5">
        <v>-398862.529333575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">
        <v>44561.0</v>
      </c>
      <c r="B12" s="5" t="s">
        <v>77</v>
      </c>
      <c r="C12" s="5"/>
      <c r="D12" s="5">
        <v>2.2E8</v>
      </c>
      <c r="E12" s="5">
        <v>2.2E8</v>
      </c>
      <c r="F12" s="5"/>
      <c r="G12" s="5"/>
      <c r="H12" s="5"/>
      <c r="I12" s="5"/>
      <c r="J12" s="5">
        <v>1371.30969919855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">
        <v>44561.0</v>
      </c>
      <c r="B13" s="5" t="s">
        <v>80</v>
      </c>
      <c r="C13" s="5"/>
      <c r="D13" s="5">
        <v>2.3E8</v>
      </c>
      <c r="E13" s="5">
        <v>2.3E8</v>
      </c>
      <c r="F13" s="5"/>
      <c r="G13" s="5"/>
      <c r="H13" s="5"/>
      <c r="I13" s="5"/>
      <c r="J13" s="5">
        <v>-508558.275837258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">
        <v>44561.0</v>
      </c>
      <c r="B14" s="5" t="s">
        <v>83</v>
      </c>
      <c r="C14" s="5"/>
      <c r="D14" s="5">
        <v>2.4E8</v>
      </c>
      <c r="E14" s="5">
        <v>2.4E8</v>
      </c>
      <c r="F14" s="5"/>
      <c r="G14" s="5"/>
      <c r="H14" s="5"/>
      <c r="I14" s="5"/>
      <c r="J14" s="5">
        <v>-559747.567395329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">
        <v>44561.0</v>
      </c>
      <c r="B15" s="5" t="s">
        <v>86</v>
      </c>
      <c r="C15" s="5"/>
      <c r="D15" s="5">
        <v>2.5E8</v>
      </c>
      <c r="E15" s="5">
        <v>2.5E8</v>
      </c>
      <c r="F15" s="5"/>
      <c r="G15" s="5"/>
      <c r="H15" s="5"/>
      <c r="I15" s="5"/>
      <c r="J15" s="5">
        <v>-73422.3263257975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">
        <v>44561.0</v>
      </c>
      <c r="B16" s="5" t="s">
        <v>89</v>
      </c>
      <c r="C16" s="5"/>
      <c r="D16" s="5">
        <v>2.6E8</v>
      </c>
      <c r="E16" s="5">
        <v>2.6E8</v>
      </c>
      <c r="F16" s="5"/>
      <c r="G16" s="5"/>
      <c r="H16" s="5"/>
      <c r="I16" s="5"/>
      <c r="J16" s="5">
        <v>-17746.4556095062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2">
        <v>44561.0</v>
      </c>
      <c r="B17" s="5" t="s">
        <v>92</v>
      </c>
      <c r="C17" s="5"/>
      <c r="D17" s="5">
        <v>2.7E8</v>
      </c>
      <c r="E17" s="5">
        <v>2.7E8</v>
      </c>
      <c r="F17" s="5"/>
      <c r="G17" s="5"/>
      <c r="H17" s="5"/>
      <c r="I17" s="5"/>
      <c r="J17" s="5">
        <v>-47748.975771082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">
        <v>44561.0</v>
      </c>
      <c r="B18" s="5" t="s">
        <v>95</v>
      </c>
      <c r="C18" s="5"/>
      <c r="D18" s="5">
        <v>2.8E8</v>
      </c>
      <c r="E18" s="5">
        <v>2.8E8</v>
      </c>
      <c r="F18" s="5"/>
      <c r="G18" s="5"/>
      <c r="H18" s="5"/>
      <c r="I18" s="5"/>
      <c r="J18" s="5">
        <v>-544881.278204429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">
        <v>44561.0</v>
      </c>
      <c r="B19" s="5" t="s">
        <v>98</v>
      </c>
      <c r="C19" s="5"/>
      <c r="D19" s="5">
        <v>2.9E8</v>
      </c>
      <c r="E19" s="5">
        <v>2.9E8</v>
      </c>
      <c r="F19" s="5"/>
      <c r="G19" s="5"/>
      <c r="H19" s="5"/>
      <c r="I19" s="5"/>
      <c r="J19" s="5">
        <v>387554.771974905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2">
        <v>44561.0</v>
      </c>
      <c r="B20" s="5" t="s">
        <v>101</v>
      </c>
      <c r="C20" s="5"/>
      <c r="D20" s="5">
        <v>3.0E8</v>
      </c>
      <c r="E20" s="5">
        <v>3.0E8</v>
      </c>
      <c r="F20" s="5"/>
      <c r="G20" s="5"/>
      <c r="H20" s="5"/>
      <c r="I20" s="5"/>
      <c r="J20" s="5">
        <v>-47748.975771082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2">
        <v>44561.0</v>
      </c>
      <c r="B21" s="5" t="s">
        <v>104</v>
      </c>
      <c r="C21" s="5"/>
      <c r="D21" s="5">
        <v>3.1E8</v>
      </c>
      <c r="E21" s="5">
        <v>3.1E8</v>
      </c>
      <c r="F21" s="5"/>
      <c r="G21" s="5"/>
      <c r="H21" s="5"/>
      <c r="I21" s="5"/>
      <c r="J21" s="5">
        <v>-544881.278204429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2">
        <v>44561.0</v>
      </c>
      <c r="B22" s="5" t="s">
        <v>107</v>
      </c>
      <c r="C22" s="5"/>
      <c r="D22" s="5">
        <v>3.2E8</v>
      </c>
      <c r="E22" s="5">
        <v>3.2E8</v>
      </c>
      <c r="F22" s="5"/>
      <c r="G22" s="5"/>
      <c r="H22" s="5"/>
      <c r="I22" s="5"/>
      <c r="J22" s="5">
        <v>387554.771974905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2">
        <v>44561.0</v>
      </c>
      <c r="B23" s="5" t="s">
        <v>110</v>
      </c>
      <c r="C23" s="5"/>
      <c r="D23" s="5">
        <v>3.3E8</v>
      </c>
      <c r="E23" s="5">
        <v>3.3E8</v>
      </c>
      <c r="F23" s="5"/>
      <c r="G23" s="5"/>
      <c r="H23" s="5"/>
      <c r="I23" s="5"/>
      <c r="J23" s="5">
        <v>-9903.03689462021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2">
        <v>44561.0</v>
      </c>
      <c r="B24" s="5" t="s">
        <v>113</v>
      </c>
      <c r="C24" s="5"/>
      <c r="D24" s="5">
        <v>3.4E8</v>
      </c>
      <c r="E24" s="5">
        <v>3.4E8</v>
      </c>
      <c r="F24" s="5"/>
      <c r="G24" s="5"/>
      <c r="H24" s="5"/>
      <c r="I24" s="5"/>
      <c r="J24" s="5">
        <v>32278.5298188226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2">
        <v>44561.0</v>
      </c>
      <c r="B25" s="5" t="s">
        <v>116</v>
      </c>
      <c r="C25" s="5"/>
      <c r="D25" s="5">
        <v>3.5E8</v>
      </c>
      <c r="E25" s="5">
        <v>3.5E8</v>
      </c>
      <c r="F25" s="5"/>
      <c r="G25" s="5"/>
      <c r="H25" s="5"/>
      <c r="I25" s="5"/>
      <c r="J25" s="5">
        <v>24160.6293245218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2">
        <v>44561.0</v>
      </c>
      <c r="B26" s="5" t="s">
        <v>119</v>
      </c>
      <c r="C26" s="5"/>
      <c r="D26" s="5">
        <v>3.6E8</v>
      </c>
      <c r="E26" s="5">
        <v>3.6E8</v>
      </c>
      <c r="F26" s="5"/>
      <c r="G26" s="5"/>
      <c r="H26" s="5"/>
      <c r="I26" s="5"/>
      <c r="J26" s="5">
        <v>-10342.7691994062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2">
        <v>44561.0</v>
      </c>
      <c r="B27" s="5" t="s">
        <v>122</v>
      </c>
      <c r="C27" s="5"/>
      <c r="D27" s="5">
        <v>3.7E8</v>
      </c>
      <c r="E27" s="5">
        <v>3.7E8</v>
      </c>
      <c r="F27" s="5"/>
      <c r="G27" s="5"/>
      <c r="H27" s="5"/>
      <c r="I27" s="5"/>
      <c r="J27" s="5">
        <v>-36122.0697904779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2">
        <v>44561.0</v>
      </c>
      <c r="B28" s="5" t="s">
        <v>125</v>
      </c>
      <c r="C28" s="5"/>
      <c r="D28" s="5">
        <v>3.8E8</v>
      </c>
      <c r="E28" s="5">
        <v>3.8E8</v>
      </c>
      <c r="F28" s="5"/>
      <c r="G28" s="5"/>
      <c r="H28" s="5"/>
      <c r="I28" s="5"/>
      <c r="J28" s="5">
        <v>-65693.5937822848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2">
        <v>44561.0</v>
      </c>
      <c r="B29" s="5" t="s">
        <v>128</v>
      </c>
      <c r="C29" s="5"/>
      <c r="D29" s="5">
        <v>3.9E8</v>
      </c>
      <c r="E29" s="5">
        <v>3.9E8</v>
      </c>
      <c r="F29" s="5"/>
      <c r="G29" s="5"/>
      <c r="H29" s="5"/>
      <c r="I29" s="5"/>
      <c r="J29" s="5">
        <v>-22916.1320004585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2">
        <v>44561.0</v>
      </c>
      <c r="B30" s="5" t="s">
        <v>131</v>
      </c>
      <c r="C30" s="5"/>
      <c r="D30" s="5">
        <v>8.7E7</v>
      </c>
      <c r="E30" s="5">
        <v>8.7E7</v>
      </c>
      <c r="F30" s="5"/>
      <c r="G30" s="5"/>
      <c r="H30" s="5"/>
      <c r="I30" s="5"/>
      <c r="J30" s="5">
        <v>-26639.2304404751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2">
        <v>44561.0</v>
      </c>
      <c r="B31" s="5" t="s">
        <v>132</v>
      </c>
      <c r="C31" s="5"/>
      <c r="D31" s="5">
        <v>1.0E8</v>
      </c>
      <c r="E31" s="5">
        <v>1.0E8</v>
      </c>
      <c r="F31" s="5"/>
      <c r="G31" s="5"/>
      <c r="H31" s="5"/>
      <c r="I31" s="5"/>
      <c r="J31" s="5">
        <v>-65693.5937822848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2">
        <v>44561.0</v>
      </c>
      <c r="B32" s="5" t="s">
        <v>133</v>
      </c>
      <c r="C32" s="5"/>
      <c r="D32" s="5">
        <v>1.2E8</v>
      </c>
      <c r="E32" s="5">
        <v>1.2E8</v>
      </c>
      <c r="F32" s="5"/>
      <c r="G32" s="5"/>
      <c r="H32" s="5"/>
      <c r="I32" s="5"/>
      <c r="J32" s="5">
        <v>-22916.1320004585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2">
        <v>44561.0</v>
      </c>
      <c r="B33" s="5" t="s">
        <v>134</v>
      </c>
      <c r="C33" s="5"/>
      <c r="D33" s="5">
        <v>8.0E7</v>
      </c>
      <c r="E33" s="5">
        <v>8.0E7</v>
      </c>
      <c r="F33" s="5"/>
      <c r="G33" s="5"/>
      <c r="H33" s="5"/>
      <c r="I33" s="5"/>
      <c r="J33" s="5">
        <v>-26639.2304404751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2">
        <v>44561.0</v>
      </c>
      <c r="B34" s="5" t="s">
        <v>135</v>
      </c>
      <c r="C34" s="5"/>
      <c r="D34" s="5"/>
      <c r="E34" s="5">
        <v>2.60915663449991E9</v>
      </c>
      <c r="F34" s="5">
        <v>4432000.0</v>
      </c>
      <c r="G34" s="5">
        <v>4332000.0</v>
      </c>
      <c r="H34" s="5">
        <v>1.01936E11</v>
      </c>
      <c r="I34" s="5">
        <v>9.9636E10</v>
      </c>
      <c r="J34" s="5">
        <v>-269255.98475582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2">
        <v>44561.0</v>
      </c>
      <c r="B35" s="5" t="s">
        <v>140</v>
      </c>
      <c r="C35" s="5"/>
      <c r="D35" s="5"/>
      <c r="E35" s="5">
        <v>2.61935478549995E9</v>
      </c>
      <c r="F35" s="5">
        <v>1744000.0</v>
      </c>
      <c r="G35" s="5">
        <v>1644000.0</v>
      </c>
      <c r="H35" s="5">
        <v>4.0112E10</v>
      </c>
      <c r="I35" s="5">
        <v>3.7812E10</v>
      </c>
      <c r="J35" s="5">
        <v>180142.690927473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2">
        <v>44561.0</v>
      </c>
      <c r="B36" s="5" t="s">
        <v>143</v>
      </c>
      <c r="C36" s="5"/>
      <c r="D36" s="5"/>
      <c r="E36" s="5">
        <v>2.63145259250006E9</v>
      </c>
      <c r="F36" s="5">
        <v>2669000.0</v>
      </c>
      <c r="G36" s="5">
        <v>2569000.0</v>
      </c>
      <c r="H36" s="5">
        <v>6.1387E10</v>
      </c>
      <c r="I36" s="5">
        <v>5.9087E10</v>
      </c>
      <c r="J36" s="5">
        <v>139432.15673953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2">
        <v>44561.0</v>
      </c>
      <c r="B37" s="5" t="s">
        <v>144</v>
      </c>
      <c r="C37" s="5"/>
      <c r="D37" s="5"/>
      <c r="E37" s="5">
        <v>2.62125444150002E9</v>
      </c>
      <c r="F37" s="5">
        <v>1249000.0</v>
      </c>
      <c r="G37" s="5">
        <v>1149000.0</v>
      </c>
      <c r="H37" s="5">
        <v>2.8727E10</v>
      </c>
      <c r="I37" s="5">
        <v>2.6427E10</v>
      </c>
      <c r="J37" s="5">
        <v>2478.90676236916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2">
        <v>44561.0</v>
      </c>
      <c r="B38" s="5" t="s">
        <v>147</v>
      </c>
      <c r="C38" s="5"/>
      <c r="D38" s="5"/>
      <c r="E38" s="5">
        <v>4.09761854425089E9</v>
      </c>
      <c r="F38" s="5">
        <v>3278000.0</v>
      </c>
      <c r="G38" s="5">
        <v>3178000.0</v>
      </c>
      <c r="H38" s="5">
        <v>7.5394E10</v>
      </c>
      <c r="I38" s="5">
        <v>7.3094E10</v>
      </c>
      <c r="J38" s="5">
        <v>31270.3238029713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2">
        <v>44561.0</v>
      </c>
      <c r="B39" s="5" t="s">
        <v>150</v>
      </c>
      <c r="C39" s="5"/>
      <c r="D39" s="5"/>
      <c r="E39" s="5">
        <v>2.59302235999928E8</v>
      </c>
      <c r="F39" s="5">
        <v>3514000.0</v>
      </c>
      <c r="G39" s="5">
        <v>3414000.0</v>
      </c>
      <c r="H39" s="5">
        <v>8.0822E10</v>
      </c>
      <c r="I39" s="5">
        <v>7.8522E10</v>
      </c>
      <c r="J39" s="5">
        <v>-27042.3363580417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2">
        <v>44561.0</v>
      </c>
      <c r="B40" s="5" t="s">
        <v>151</v>
      </c>
      <c r="C40" s="5"/>
      <c r="D40" s="5"/>
      <c r="E40" s="5">
        <v>-2.90994790499928E8</v>
      </c>
      <c r="F40" s="5">
        <v>4061000.0</v>
      </c>
      <c r="G40" s="5">
        <v>3961000.0</v>
      </c>
      <c r="H40" s="5">
        <v>9.3403E10</v>
      </c>
      <c r="I40" s="5">
        <v>9.1103E10</v>
      </c>
      <c r="J40" s="5">
        <v>-280766.11168617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2">
        <v>44561.0</v>
      </c>
      <c r="B41" s="5" t="s">
        <v>154</v>
      </c>
      <c r="C41" s="5"/>
      <c r="D41" s="5"/>
      <c r="E41" s="5">
        <v>-1.67765637274988E9</v>
      </c>
      <c r="F41" s="5">
        <v>1650000.0</v>
      </c>
      <c r="G41" s="5">
        <v>1550000.0</v>
      </c>
      <c r="H41" s="5">
        <v>3.795E10</v>
      </c>
      <c r="I41" s="5">
        <v>3.565E10</v>
      </c>
      <c r="J41" s="5">
        <v>5441.47695513528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2">
        <v>44561.0</v>
      </c>
      <c r="B42" s="5" t="s">
        <v>156</v>
      </c>
      <c r="C42" s="5"/>
      <c r="D42" s="5"/>
      <c r="E42" s="5">
        <v>-2.5046317165E9</v>
      </c>
      <c r="F42" s="5">
        <v>3467000.0</v>
      </c>
      <c r="G42" s="5">
        <v>3367000.0</v>
      </c>
      <c r="H42" s="5">
        <v>7.9741E10</v>
      </c>
      <c r="I42" s="5">
        <v>7.7441E10</v>
      </c>
      <c r="J42" s="5">
        <v>-215129.376158089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2">
        <v>44561.0</v>
      </c>
      <c r="B43" s="5" t="s">
        <v>157</v>
      </c>
      <c r="C43" s="5"/>
      <c r="D43" s="5"/>
      <c r="E43" s="5">
        <v>4.82620666749933E9</v>
      </c>
      <c r="F43" s="5">
        <v>1543000.0</v>
      </c>
      <c r="G43" s="5">
        <v>1443000.0</v>
      </c>
      <c r="H43" s="5">
        <v>3.5489E10</v>
      </c>
      <c r="I43" s="5">
        <v>3.3189E10</v>
      </c>
      <c r="J43" s="5">
        <v>-398862.529333575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2">
        <v>44561.0</v>
      </c>
      <c r="B44" s="5" t="s">
        <v>158</v>
      </c>
      <c r="C44" s="5"/>
      <c r="D44" s="5"/>
      <c r="E44" s="5">
        <v>-5.47083845774927E9</v>
      </c>
      <c r="F44" s="5">
        <v>3134000.0</v>
      </c>
      <c r="G44" s="5">
        <v>3034000.0</v>
      </c>
      <c r="H44" s="5">
        <v>7.2082E10</v>
      </c>
      <c r="I44" s="5">
        <v>6.9782E10</v>
      </c>
      <c r="J44" s="5">
        <v>1371.30969919855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2">
        <v>44561.0</v>
      </c>
      <c r="B45" s="5" t="s">
        <v>159</v>
      </c>
      <c r="C45" s="5"/>
      <c r="D45" s="5"/>
      <c r="E45" s="5">
        <v>4.16101400474884E9</v>
      </c>
      <c r="F45" s="5">
        <v>3.233751174E7</v>
      </c>
      <c r="G45" s="5">
        <v>3.223751174E7</v>
      </c>
      <c r="H45" s="5">
        <v>7.4376277002E11</v>
      </c>
      <c r="I45" s="5">
        <v>7.4146277002E11</v>
      </c>
      <c r="J45" s="5">
        <v>-508558.275837258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2">
        <v>44561.0</v>
      </c>
      <c r="B46" s="5" t="s">
        <v>161</v>
      </c>
      <c r="C46" s="5"/>
      <c r="D46" s="5"/>
      <c r="E46" s="5">
        <v>4.18280928174957E9</v>
      </c>
      <c r="F46" s="5">
        <v>4.9484761969125E7</v>
      </c>
      <c r="G46" s="5">
        <v>4.9384761969125E7</v>
      </c>
      <c r="H46" s="5">
        <v>1.138149525289875E12</v>
      </c>
      <c r="I46" s="5">
        <v>1.135849525289875E12</v>
      </c>
      <c r="J46" s="5">
        <v>-559747.567395329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2">
        <v>44561.0</v>
      </c>
      <c r="B47" s="5" t="s">
        <v>162</v>
      </c>
      <c r="C47" s="5"/>
      <c r="D47" s="5"/>
      <c r="E47" s="5">
        <v>-8.17218432750031E8</v>
      </c>
      <c r="F47" s="5">
        <v>4.637124753E7</v>
      </c>
      <c r="G47" s="5">
        <v>4.627124753E7</v>
      </c>
      <c r="H47" s="5">
        <v>1.06653869319E12</v>
      </c>
      <c r="I47" s="5">
        <v>1.06423869319E12</v>
      </c>
      <c r="J47" s="5">
        <v>-73422.3263257975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2">
        <v>44561.0</v>
      </c>
      <c r="B48" s="5" t="s">
        <v>164</v>
      </c>
      <c r="C48" s="5"/>
      <c r="D48" s="5"/>
      <c r="E48" s="5">
        <v>2.653064706825E10</v>
      </c>
      <c r="F48" s="5">
        <v>3344590.61</v>
      </c>
      <c r="G48" s="5">
        <v>3244590.61</v>
      </c>
      <c r="H48" s="5">
        <v>7.692558403E10</v>
      </c>
      <c r="I48" s="5">
        <v>7.462558403E10</v>
      </c>
      <c r="J48" s="5">
        <v>-17746.4556095062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2">
        <v>44561.0</v>
      </c>
      <c r="B49" s="5" t="s">
        <v>166</v>
      </c>
      <c r="C49" s="5"/>
      <c r="D49" s="5"/>
      <c r="E49" s="5">
        <v>-2.653064706825E10</v>
      </c>
      <c r="F49" s="5">
        <v>6462139.81</v>
      </c>
      <c r="G49" s="5">
        <v>6362139.81</v>
      </c>
      <c r="H49" s="5">
        <v>1.4862921563E11</v>
      </c>
      <c r="I49" s="5">
        <v>1.4632921563E11</v>
      </c>
      <c r="J49" s="5">
        <v>-47748.975771082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2">
        <v>44561.0</v>
      </c>
      <c r="B50" s="5" t="s">
        <v>169</v>
      </c>
      <c r="C50" s="5"/>
      <c r="D50" s="5"/>
      <c r="E50" s="5">
        <v>3.14981442500381E7</v>
      </c>
      <c r="F50" s="5">
        <v>4.014753578E7</v>
      </c>
      <c r="G50" s="5">
        <v>4.004753578E7</v>
      </c>
      <c r="H50" s="5">
        <v>9.2339332294E11</v>
      </c>
      <c r="I50" s="5">
        <v>9.2109332294E11</v>
      </c>
      <c r="J50" s="5">
        <v>-544881.278204429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2">
        <v>44561.0</v>
      </c>
      <c r="B51" s="5" t="s">
        <v>170</v>
      </c>
      <c r="C51" s="5"/>
      <c r="D51" s="5"/>
      <c r="E51" s="5">
        <v>3.11101295550058E9</v>
      </c>
      <c r="F51" s="5">
        <v>4.7450579747664E7</v>
      </c>
      <c r="G51" s="5">
        <v>4.7350579747664E7</v>
      </c>
      <c r="H51" s="5">
        <v>1.091363334196272E12</v>
      </c>
      <c r="I51" s="5">
        <v>1.089063334196272E12</v>
      </c>
      <c r="J51" s="5">
        <v>387554.771974905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2">
        <v>44561.0</v>
      </c>
      <c r="B52" s="5" t="s">
        <v>171</v>
      </c>
      <c r="C52" s="5"/>
      <c r="D52" s="5"/>
      <c r="E52" s="5">
        <v>-2.43266411150073E9</v>
      </c>
      <c r="F52" s="5">
        <v>6462139.81</v>
      </c>
      <c r="G52" s="5">
        <v>6362139.81</v>
      </c>
      <c r="H52" s="5">
        <v>1.4862921563E11</v>
      </c>
      <c r="I52" s="5">
        <v>1.4632921563E11</v>
      </c>
      <c r="J52" s="5">
        <v>-47748.975771082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2">
        <v>44561.0</v>
      </c>
      <c r="B53" s="5" t="s">
        <v>174</v>
      </c>
      <c r="C53" s="5"/>
      <c r="D53" s="5"/>
      <c r="E53" s="5">
        <v>-6.81596510125049E9</v>
      </c>
      <c r="F53" s="5">
        <v>4.014753578E7</v>
      </c>
      <c r="G53" s="5">
        <v>4.004753578E7</v>
      </c>
      <c r="H53" s="5">
        <v>9.2339332294E11</v>
      </c>
      <c r="I53" s="5">
        <v>9.2109332294E11</v>
      </c>
      <c r="J53" s="5">
        <v>-544881.278204429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2">
        <v>44561.0</v>
      </c>
      <c r="B54" s="5" t="s">
        <v>176</v>
      </c>
      <c r="C54" s="5"/>
      <c r="D54" s="5"/>
      <c r="E54" s="5">
        <v>-9.956411055E8</v>
      </c>
      <c r="F54" s="5">
        <v>4.7450579747664E7</v>
      </c>
      <c r="G54" s="5">
        <v>4.7350579747664E7</v>
      </c>
      <c r="H54" s="5">
        <v>1.091363334196272E12</v>
      </c>
      <c r="I54" s="5">
        <v>1.089063334196272E12</v>
      </c>
      <c r="J54" s="5">
        <v>387554.771974905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2">
        <v>44561.0</v>
      </c>
      <c r="B55" s="5" t="s">
        <v>177</v>
      </c>
      <c r="C55" s="5"/>
      <c r="D55" s="5"/>
      <c r="E55" s="5">
        <v>9.956411055E8</v>
      </c>
      <c r="F55" s="5">
        <v>999953.6</v>
      </c>
      <c r="G55" s="5">
        <v>899953.6</v>
      </c>
      <c r="H55" s="5">
        <v>2.29989328E10</v>
      </c>
      <c r="I55" s="5">
        <v>2.06989328E10</v>
      </c>
      <c r="J55" s="5">
        <v>-9903.03689462021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2">
        <v>44561.0</v>
      </c>
      <c r="B56" s="5" t="s">
        <v>181</v>
      </c>
      <c r="C56" s="5"/>
      <c r="D56" s="5"/>
      <c r="E56" s="5">
        <v>2.653064706825E10</v>
      </c>
      <c r="F56" s="5">
        <v>996856.0</v>
      </c>
      <c r="G56" s="5">
        <v>896856.0</v>
      </c>
      <c r="H56" s="5">
        <v>2.2927688E10</v>
      </c>
      <c r="I56" s="5">
        <v>2.0627688E10</v>
      </c>
      <c r="J56" s="5">
        <v>32278.5298188226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2">
        <v>44561.0</v>
      </c>
      <c r="B57" s="5" t="s">
        <v>183</v>
      </c>
      <c r="C57" s="5"/>
      <c r="D57" s="5"/>
      <c r="E57" s="5">
        <v>-2.653064706825E10</v>
      </c>
      <c r="F57" s="5">
        <v>999953.6</v>
      </c>
      <c r="G57" s="5">
        <v>899953.6</v>
      </c>
      <c r="H57" s="5">
        <v>2.29989328E10</v>
      </c>
      <c r="I57" s="5">
        <v>2.06989328E10</v>
      </c>
      <c r="J57" s="5">
        <v>24160.6293245218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2">
        <v>44561.0</v>
      </c>
      <c r="B58" s="5" t="s">
        <v>184</v>
      </c>
      <c r="C58" s="5"/>
      <c r="D58" s="5"/>
      <c r="E58" s="5">
        <v>3.14981442500381E7</v>
      </c>
      <c r="F58" s="5">
        <v>1000000.0</v>
      </c>
      <c r="G58" s="5">
        <v>900000.0</v>
      </c>
      <c r="H58" s="5">
        <v>2.3E10</v>
      </c>
      <c r="I58" s="5">
        <v>2.07E10</v>
      </c>
      <c r="J58" s="5">
        <v>-10342.7691994062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2">
        <v>44561.0</v>
      </c>
      <c r="B59" s="5" t="s">
        <v>185</v>
      </c>
      <c r="C59" s="5"/>
      <c r="D59" s="5"/>
      <c r="E59" s="5">
        <v>3.11101295550058E9</v>
      </c>
      <c r="F59" s="5">
        <v>1000000.0</v>
      </c>
      <c r="G59" s="5">
        <v>900000.0</v>
      </c>
      <c r="H59" s="5">
        <v>2.3E10</v>
      </c>
      <c r="I59" s="5">
        <v>2.07E10</v>
      </c>
      <c r="J59" s="5">
        <v>-36122.0697904779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2">
        <v>44561.0</v>
      </c>
      <c r="B60" s="5" t="s">
        <v>186</v>
      </c>
      <c r="C60" s="5"/>
      <c r="D60" s="5"/>
      <c r="E60" s="5">
        <v>-2.43266411150073E9</v>
      </c>
      <c r="F60" s="5">
        <v>1000000.0</v>
      </c>
      <c r="G60" s="5">
        <v>900000.0</v>
      </c>
      <c r="H60" s="5">
        <v>2.3E10</v>
      </c>
      <c r="I60" s="5">
        <v>2.07E10</v>
      </c>
      <c r="J60" s="5">
        <v>-65693.5937822848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2">
        <v>44561.0</v>
      </c>
      <c r="B61" s="5" t="s">
        <v>187</v>
      </c>
      <c r="C61" s="5"/>
      <c r="D61" s="5"/>
      <c r="E61" s="5">
        <v>-6.81596510125049E9</v>
      </c>
      <c r="F61" s="5">
        <v>1000000.0</v>
      </c>
      <c r="G61" s="5">
        <v>900000.0</v>
      </c>
      <c r="H61" s="5">
        <v>2.3E10</v>
      </c>
      <c r="I61" s="5">
        <v>2.07E10</v>
      </c>
      <c r="J61" s="5">
        <v>-22916.1320004585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2">
        <v>44561.0</v>
      </c>
      <c r="B62" s="5" t="s">
        <v>188</v>
      </c>
      <c r="C62" s="5"/>
      <c r="D62" s="5"/>
      <c r="E62" s="5">
        <v>-9.956411055E8</v>
      </c>
      <c r="F62" s="5">
        <v>1000000.0</v>
      </c>
      <c r="G62" s="5">
        <v>900000.0</v>
      </c>
      <c r="H62" s="5">
        <v>2.3E10</v>
      </c>
      <c r="I62" s="5">
        <v>2.07E10</v>
      </c>
      <c r="J62" s="5">
        <v>-26639.2304404751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J$62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20.29"/>
    <col customWidth="1" min="3" max="3" width="23.29"/>
    <col customWidth="1" min="4" max="4" width="11.29"/>
    <col customWidth="1" min="5" max="5" width="18.57"/>
    <col customWidth="1" min="6" max="8" width="17.0"/>
    <col customWidth="1" min="9" max="9" width="18.0"/>
    <col customWidth="1" min="10" max="10" width="16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189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ht="14.25" customHeight="1">
      <c r="A2" s="2">
        <v>44561.0</v>
      </c>
      <c r="B2" s="1" t="s">
        <v>37</v>
      </c>
    </row>
    <row r="3" ht="14.25" customHeight="1">
      <c r="A3" s="2">
        <v>44561.0</v>
      </c>
      <c r="B3" s="1" t="s">
        <v>45</v>
      </c>
    </row>
    <row r="4" ht="14.25" customHeight="1">
      <c r="A4" s="2">
        <v>44561.0</v>
      </c>
      <c r="B4" s="1" t="s">
        <v>50</v>
      </c>
    </row>
    <row r="5" ht="14.25" customHeight="1">
      <c r="A5" s="2">
        <v>44561.0</v>
      </c>
      <c r="B5" s="1" t="s">
        <v>54</v>
      </c>
    </row>
    <row r="6" ht="14.25" customHeight="1">
      <c r="A6" s="2">
        <v>44561.0</v>
      </c>
      <c r="B6" s="1" t="s">
        <v>57</v>
      </c>
    </row>
    <row r="7" ht="14.25" customHeight="1">
      <c r="A7" s="2">
        <v>44561.0</v>
      </c>
      <c r="B7" s="1" t="s">
        <v>60</v>
      </c>
    </row>
    <row r="8" ht="14.25" customHeight="1">
      <c r="A8" s="2">
        <v>44561.0</v>
      </c>
      <c r="B8" s="1" t="s">
        <v>64</v>
      </c>
    </row>
    <row r="9" ht="14.25" customHeight="1">
      <c r="A9" s="2">
        <v>44561.0</v>
      </c>
      <c r="B9" s="1" t="s">
        <v>67</v>
      </c>
    </row>
    <row r="10" ht="14.25" customHeight="1">
      <c r="A10" s="2">
        <v>44561.0</v>
      </c>
      <c r="B10" s="1" t="s">
        <v>70</v>
      </c>
    </row>
    <row r="11" ht="14.25" customHeight="1">
      <c r="A11" s="2">
        <v>44561.0</v>
      </c>
      <c r="B11" s="1" t="s">
        <v>73</v>
      </c>
    </row>
    <row r="12" ht="14.25" customHeight="1">
      <c r="A12" s="2">
        <v>44561.0</v>
      </c>
      <c r="B12" s="1" t="s">
        <v>77</v>
      </c>
    </row>
    <row r="13" ht="14.25" customHeight="1">
      <c r="A13" s="2">
        <v>44561.0</v>
      </c>
      <c r="B13" s="1" t="s">
        <v>80</v>
      </c>
    </row>
    <row r="14" ht="14.25" customHeight="1">
      <c r="A14" s="2">
        <v>44561.0</v>
      </c>
      <c r="B14" s="1" t="s">
        <v>83</v>
      </c>
    </row>
    <row r="15" ht="14.25" customHeight="1">
      <c r="A15" s="2">
        <v>44561.0</v>
      </c>
      <c r="B15" s="1" t="s">
        <v>86</v>
      </c>
    </row>
    <row r="16" ht="14.25" customHeight="1">
      <c r="A16" s="2">
        <v>44561.0</v>
      </c>
      <c r="B16" s="1" t="s">
        <v>89</v>
      </c>
    </row>
    <row r="17" ht="14.25" customHeight="1">
      <c r="A17" s="2">
        <v>44561.0</v>
      </c>
      <c r="B17" s="1" t="s">
        <v>92</v>
      </c>
    </row>
    <row r="18" ht="14.25" customHeight="1">
      <c r="A18" s="2">
        <v>44561.0</v>
      </c>
      <c r="B18" s="1" t="s">
        <v>95</v>
      </c>
    </row>
    <row r="19" ht="14.25" customHeight="1">
      <c r="A19" s="2">
        <v>44561.0</v>
      </c>
      <c r="B19" s="1" t="s">
        <v>98</v>
      </c>
    </row>
    <row r="20" ht="14.25" customHeight="1">
      <c r="A20" s="2">
        <v>44561.0</v>
      </c>
      <c r="B20" s="1" t="s">
        <v>101</v>
      </c>
    </row>
    <row r="21" ht="14.25" customHeight="1">
      <c r="A21" s="2">
        <v>44561.0</v>
      </c>
      <c r="B21" s="1" t="s">
        <v>104</v>
      </c>
    </row>
    <row r="22" ht="14.25" customHeight="1">
      <c r="A22" s="2">
        <v>44561.0</v>
      </c>
      <c r="B22" s="1" t="s">
        <v>107</v>
      </c>
    </row>
    <row r="23" ht="14.25" customHeight="1">
      <c r="A23" s="2">
        <v>44561.0</v>
      </c>
      <c r="B23" s="1" t="s">
        <v>110</v>
      </c>
    </row>
    <row r="24" ht="14.25" customHeight="1">
      <c r="A24" s="2">
        <v>44561.0</v>
      </c>
      <c r="B24" s="1" t="s">
        <v>113</v>
      </c>
    </row>
    <row r="25" ht="14.25" customHeight="1">
      <c r="A25" s="2">
        <v>44561.0</v>
      </c>
      <c r="B25" s="1" t="s">
        <v>116</v>
      </c>
    </row>
    <row r="26" ht="14.25" customHeight="1">
      <c r="A26" s="2">
        <v>44561.0</v>
      </c>
      <c r="B26" s="1" t="s">
        <v>119</v>
      </c>
    </row>
    <row r="27" ht="14.25" customHeight="1">
      <c r="A27" s="2">
        <v>44561.0</v>
      </c>
      <c r="B27" s="1" t="s">
        <v>122</v>
      </c>
    </row>
    <row r="28" ht="14.25" customHeight="1">
      <c r="A28" s="2">
        <v>44561.0</v>
      </c>
      <c r="B28" s="1" t="s">
        <v>125</v>
      </c>
    </row>
    <row r="29" ht="14.25" customHeight="1">
      <c r="A29" s="2">
        <v>44561.0</v>
      </c>
      <c r="B29" s="1" t="s">
        <v>128</v>
      </c>
    </row>
    <row r="30" ht="14.25" customHeight="1">
      <c r="A30" s="2">
        <v>44561.0</v>
      </c>
      <c r="B30" s="1" t="s">
        <v>131</v>
      </c>
    </row>
    <row r="31" ht="14.25" customHeight="1">
      <c r="A31" s="2">
        <v>44561.0</v>
      </c>
      <c r="B31" s="1" t="s">
        <v>132</v>
      </c>
    </row>
    <row r="32" ht="14.25" customHeight="1">
      <c r="A32" s="2">
        <v>44561.0</v>
      </c>
      <c r="B32" s="1" t="s">
        <v>133</v>
      </c>
    </row>
    <row r="33" ht="14.25" customHeight="1">
      <c r="A33" s="2">
        <v>44561.0</v>
      </c>
      <c r="B33" s="1" t="s">
        <v>134</v>
      </c>
    </row>
    <row r="34" ht="14.25" customHeight="1">
      <c r="A34" s="2">
        <v>44561.0</v>
      </c>
      <c r="B34" s="1" t="s">
        <v>135</v>
      </c>
      <c r="D34" s="1">
        <v>0.0</v>
      </c>
    </row>
    <row r="35" ht="14.25" customHeight="1">
      <c r="A35" s="2">
        <v>44561.0</v>
      </c>
      <c r="B35" s="1" t="s">
        <v>140</v>
      </c>
      <c r="D35" s="1">
        <v>180142.690927035</v>
      </c>
    </row>
    <row r="36" ht="14.25" customHeight="1">
      <c r="A36" s="2">
        <v>44561.0</v>
      </c>
      <c r="B36" s="1" t="s">
        <v>143</v>
      </c>
      <c r="D36" s="1">
        <v>139432.156739183</v>
      </c>
    </row>
    <row r="37" ht="14.25" customHeight="1">
      <c r="A37" s="2">
        <v>44561.0</v>
      </c>
      <c r="B37" s="1" t="s">
        <v>144</v>
      </c>
      <c r="D37" s="1">
        <v>15401.229121378</v>
      </c>
    </row>
    <row r="38" ht="14.25" customHeight="1">
      <c r="A38" s="2">
        <v>44561.0</v>
      </c>
      <c r="B38" s="1" t="s">
        <v>147</v>
      </c>
      <c r="D38" s="1">
        <v>16366.781159765</v>
      </c>
    </row>
    <row r="39" ht="14.25" customHeight="1">
      <c r="A39" s="2">
        <v>44561.0</v>
      </c>
      <c r="B39" s="1" t="s">
        <v>150</v>
      </c>
      <c r="D39" s="1">
        <v>-9975.41788882372</v>
      </c>
    </row>
    <row r="40" ht="14.25" customHeight="1">
      <c r="A40" s="2">
        <v>44561.0</v>
      </c>
      <c r="B40" s="1" t="s">
        <v>151</v>
      </c>
      <c r="D40" s="1">
        <v>-280766.1116865</v>
      </c>
    </row>
    <row r="41" ht="14.25" customHeight="1">
      <c r="A41" s="2">
        <v>44561.0</v>
      </c>
      <c r="B41" s="1" t="s">
        <v>154</v>
      </c>
      <c r="D41" s="1">
        <v>0.0</v>
      </c>
    </row>
    <row r="42" ht="14.25" customHeight="1">
      <c r="A42" s="2">
        <v>44561.0</v>
      </c>
      <c r="B42" s="1" t="s">
        <v>156</v>
      </c>
      <c r="D42" s="1">
        <v>0.0</v>
      </c>
    </row>
    <row r="43" ht="14.25" customHeight="1">
      <c r="A43" s="2">
        <v>44561.0</v>
      </c>
      <c r="B43" s="1" t="s">
        <v>157</v>
      </c>
      <c r="D43" s="1">
        <v>-398862.529333076</v>
      </c>
    </row>
    <row r="44" ht="14.25" customHeight="1">
      <c r="A44" s="2">
        <v>44561.0</v>
      </c>
      <c r="B44" s="1" t="s">
        <v>158</v>
      </c>
      <c r="D44" s="1">
        <v>17161.7576332208</v>
      </c>
    </row>
    <row r="45" ht="14.25" customHeight="1">
      <c r="A45" s="2">
        <v>44561.0</v>
      </c>
      <c r="B45" s="1" t="s">
        <v>159</v>
      </c>
      <c r="D45" s="1">
        <v>-3.25692886088146E7</v>
      </c>
    </row>
    <row r="46" ht="14.25" customHeight="1">
      <c r="A46" s="2">
        <v>44561.0</v>
      </c>
      <c r="B46" s="1" t="s">
        <v>161</v>
      </c>
      <c r="D46" s="1">
        <v>4.88330859547658E7</v>
      </c>
    </row>
    <row r="47" ht="14.25" customHeight="1">
      <c r="A47" s="2">
        <v>44561.0</v>
      </c>
      <c r="B47" s="1" t="s">
        <v>162</v>
      </c>
      <c r="D47" s="1">
        <v>-4.56551318873438E7</v>
      </c>
    </row>
    <row r="48" ht="14.25" customHeight="1">
      <c r="A48" s="2">
        <v>44561.0</v>
      </c>
      <c r="B48" s="1" t="s">
        <v>164</v>
      </c>
      <c r="D48" s="1">
        <v>-3305390.54340118</v>
      </c>
    </row>
    <row r="49" ht="14.25" customHeight="1">
      <c r="A49" s="2">
        <v>44561.0</v>
      </c>
      <c r="B49" s="1" t="s">
        <v>166</v>
      </c>
      <c r="D49" s="1">
        <v>-6497289.89549593</v>
      </c>
    </row>
    <row r="50" ht="14.25" customHeight="1">
      <c r="A50" s="2">
        <v>44561.0</v>
      </c>
      <c r="B50" s="1" t="s">
        <v>169</v>
      </c>
      <c r="D50" s="1">
        <v>-4.04635102151732E7</v>
      </c>
    </row>
    <row r="51" ht="14.25" customHeight="1">
      <c r="A51" s="2">
        <v>44561.0</v>
      </c>
      <c r="B51" s="1" t="s">
        <v>170</v>
      </c>
      <c r="D51" s="1">
        <v>4.7341952298E7</v>
      </c>
    </row>
    <row r="52" ht="14.25" customHeight="1">
      <c r="A52" s="2">
        <v>44561.0</v>
      </c>
      <c r="B52" s="1" t="s">
        <v>171</v>
      </c>
    </row>
    <row r="53" ht="14.25" customHeight="1">
      <c r="A53" s="2">
        <v>44561.0</v>
      </c>
      <c r="B53" s="1" t="s">
        <v>174</v>
      </c>
    </row>
    <row r="54" ht="14.25" customHeight="1">
      <c r="A54" s="2">
        <v>44561.0</v>
      </c>
      <c r="B54" s="1" t="s">
        <v>176</v>
      </c>
    </row>
    <row r="55" ht="14.25" customHeight="1">
      <c r="A55" s="2">
        <v>44561.0</v>
      </c>
      <c r="B55" s="1" t="s">
        <v>177</v>
      </c>
      <c r="D55" s="1">
        <v>355886.347839339</v>
      </c>
      <c r="E55" s="1">
        <v>-58155.0002082618</v>
      </c>
      <c r="F55" s="1">
        <v>0.0</v>
      </c>
      <c r="G55" s="1">
        <v>0.0</v>
      </c>
      <c r="H55" s="1">
        <v>0.0</v>
      </c>
      <c r="I55" s="1">
        <v>0.0</v>
      </c>
      <c r="J55" s="1">
        <v>-224182.301746249</v>
      </c>
    </row>
    <row r="56" ht="14.25" customHeight="1">
      <c r="A56" s="2">
        <v>44561.0</v>
      </c>
      <c r="B56" s="1" t="s">
        <v>181</v>
      </c>
      <c r="D56" s="1">
        <v>-420665.943736667</v>
      </c>
      <c r="E56" s="1">
        <v>165236.540934444</v>
      </c>
      <c r="F56" s="1">
        <v>176993.065160795</v>
      </c>
      <c r="G56" s="1">
        <v>0.0</v>
      </c>
      <c r="H56" s="1">
        <v>0.0</v>
      </c>
      <c r="I56" s="1">
        <v>0.0</v>
      </c>
      <c r="J56" s="1">
        <v>221121.554884571</v>
      </c>
    </row>
    <row r="57" ht="14.25" customHeight="1">
      <c r="A57" s="2">
        <v>44561.0</v>
      </c>
      <c r="B57" s="1" t="s">
        <v>183</v>
      </c>
      <c r="D57" s="1">
        <v>-336828.094774068</v>
      </c>
      <c r="E57" s="1">
        <v>0.0</v>
      </c>
      <c r="F57" s="1">
        <v>342784.031679009</v>
      </c>
      <c r="G57" s="1">
        <v>115779.441035647</v>
      </c>
      <c r="H57" s="1">
        <v>0.0</v>
      </c>
      <c r="I57" s="1">
        <v>0.0</v>
      </c>
      <c r="J57" s="1">
        <v>200560.989982849</v>
      </c>
    </row>
    <row r="58" ht="14.25" customHeight="1">
      <c r="A58" s="2">
        <v>44561.0</v>
      </c>
      <c r="B58" s="1" t="s">
        <v>184</v>
      </c>
      <c r="D58" s="1">
        <v>-622785.614107423</v>
      </c>
      <c r="E58" s="1">
        <v>-22844.123291968</v>
      </c>
      <c r="F58" s="1">
        <v>0.0</v>
      </c>
      <c r="G58" s="1">
        <v>0.0</v>
      </c>
      <c r="H58" s="1">
        <v>0.0</v>
      </c>
      <c r="I58" s="1">
        <v>0.0</v>
      </c>
      <c r="J58" s="1">
        <v>-302344.737804141</v>
      </c>
    </row>
    <row r="59" ht="14.25" customHeight="1">
      <c r="A59" s="2">
        <v>44561.0</v>
      </c>
      <c r="B59" s="1" t="s">
        <v>185</v>
      </c>
      <c r="D59" s="1">
        <v>-608115.385785399</v>
      </c>
      <c r="E59" s="1">
        <v>-47946.1788874381</v>
      </c>
      <c r="F59" s="1">
        <v>-331019.209716621</v>
      </c>
      <c r="G59" s="1">
        <v>0.0</v>
      </c>
      <c r="H59" s="1">
        <v>0.0</v>
      </c>
      <c r="I59" s="1">
        <v>0.0</v>
      </c>
      <c r="J59" s="1">
        <v>-312962.937285501</v>
      </c>
    </row>
    <row r="60" ht="14.25" customHeight="1">
      <c r="A60" s="2">
        <v>44561.0</v>
      </c>
      <c r="B60" s="1" t="s">
        <v>186</v>
      </c>
      <c r="D60" s="1">
        <v>-612521.226595246</v>
      </c>
      <c r="E60" s="1">
        <v>0.0</v>
      </c>
      <c r="F60" s="1">
        <v>0.0</v>
      </c>
      <c r="G60" s="1">
        <v>-666120.956662895</v>
      </c>
      <c r="H60" s="1">
        <v>-2511.47552566254</v>
      </c>
      <c r="I60" s="1">
        <v>0.0</v>
      </c>
      <c r="J60" s="1">
        <v>-325495.215773856</v>
      </c>
    </row>
    <row r="61" ht="14.25" customHeight="1">
      <c r="A61" s="2">
        <v>44561.0</v>
      </c>
      <c r="B61" s="1" t="s">
        <v>187</v>
      </c>
      <c r="D61" s="1">
        <v>-571556.797357632</v>
      </c>
      <c r="E61" s="1">
        <v>-277093.033936424</v>
      </c>
      <c r="F61" s="1">
        <v>-4729.38308282064</v>
      </c>
      <c r="G61" s="1">
        <v>0.0</v>
      </c>
      <c r="H61" s="1">
        <v>0.0</v>
      </c>
      <c r="I61" s="1">
        <v>0.0</v>
      </c>
      <c r="J61" s="1">
        <v>-302682.418689844</v>
      </c>
    </row>
    <row r="62" ht="14.25" customHeight="1">
      <c r="A62" s="2">
        <v>44561.0</v>
      </c>
      <c r="B62" s="1" t="s">
        <v>188</v>
      </c>
      <c r="D62" s="1">
        <v>-489840.308129881</v>
      </c>
      <c r="E62" s="1">
        <v>0.0</v>
      </c>
      <c r="F62" s="1">
        <v>-390391.799318311</v>
      </c>
      <c r="G62" s="1">
        <v>-1625.2683613453</v>
      </c>
      <c r="H62" s="1">
        <v>0.0</v>
      </c>
      <c r="I62" s="1">
        <v>0.0</v>
      </c>
      <c r="J62" s="1">
        <v>-286241.298105258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20.29"/>
    <col customWidth="1" min="3" max="3" width="23.29"/>
    <col customWidth="1" min="4" max="4" width="11.86"/>
    <col customWidth="1" min="5" max="5" width="12.86"/>
    <col customWidth="1" min="6" max="6" width="30.71"/>
    <col customWidth="1" min="7" max="7" width="29.71"/>
    <col customWidth="1" min="8" max="11" width="28.14"/>
    <col customWidth="1" min="12" max="15" width="29.14"/>
    <col customWidth="1" min="16" max="16" width="31.43"/>
    <col customWidth="1" min="17" max="17" width="30.43"/>
    <col customWidth="1" min="18" max="21" width="28.71"/>
    <col customWidth="1" min="22" max="25" width="29.86"/>
    <col customWidth="1" min="26" max="26" width="28.86"/>
    <col customWidth="1" min="27" max="29" width="27.43"/>
    <col customWidth="1" min="30" max="30" width="28.43"/>
    <col customWidth="1" min="31" max="31" width="29.57"/>
    <col customWidth="1" min="32" max="34" width="28.0"/>
    <col customWidth="1" min="35" max="35" width="29.0"/>
    <col customWidth="1" min="36" max="36" width="26.57"/>
    <col customWidth="1" min="37" max="37" width="27.29"/>
  </cols>
  <sheetData>
    <row r="1" ht="14.25" customHeight="1">
      <c r="A1" s="1" t="s">
        <v>0</v>
      </c>
      <c r="B1" s="1" t="s">
        <v>1</v>
      </c>
      <c r="C1" s="1" t="s">
        <v>189</v>
      </c>
      <c r="D1" s="1" t="s">
        <v>7</v>
      </c>
      <c r="E1" s="1" t="s">
        <v>8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</row>
    <row r="2" ht="14.25" customHeight="1">
      <c r="A2" s="2">
        <v>44561.0</v>
      </c>
      <c r="B2" s="1" t="s">
        <v>37</v>
      </c>
      <c r="D2" s="1" t="s">
        <v>41</v>
      </c>
    </row>
    <row r="3" ht="14.25" customHeight="1">
      <c r="A3" s="2">
        <v>44561.0</v>
      </c>
      <c r="B3" s="1" t="s">
        <v>45</v>
      </c>
      <c r="D3" s="1" t="s">
        <v>41</v>
      </c>
    </row>
    <row r="4" ht="14.25" customHeight="1">
      <c r="A4" s="2">
        <v>44561.0</v>
      </c>
      <c r="B4" s="1" t="s">
        <v>50</v>
      </c>
      <c r="D4" s="1" t="s">
        <v>41</v>
      </c>
    </row>
    <row r="5" ht="14.25" customHeight="1">
      <c r="A5" s="2">
        <v>44561.0</v>
      </c>
      <c r="B5" s="1" t="s">
        <v>54</v>
      </c>
      <c r="D5" s="1" t="s">
        <v>41</v>
      </c>
    </row>
    <row r="6" ht="14.25" customHeight="1">
      <c r="A6" s="2">
        <v>44561.0</v>
      </c>
      <c r="B6" s="1" t="s">
        <v>57</v>
      </c>
      <c r="D6" s="1" t="s">
        <v>41</v>
      </c>
    </row>
    <row r="7" ht="14.25" customHeight="1">
      <c r="A7" s="2">
        <v>44561.0</v>
      </c>
      <c r="B7" s="1" t="s">
        <v>60</v>
      </c>
      <c r="D7" s="1" t="s">
        <v>41</v>
      </c>
    </row>
    <row r="8" ht="14.25" customHeight="1">
      <c r="A8" s="2">
        <v>44561.0</v>
      </c>
      <c r="B8" s="1" t="s">
        <v>64</v>
      </c>
      <c r="D8" s="1" t="s">
        <v>41</v>
      </c>
    </row>
    <row r="9" ht="14.25" customHeight="1">
      <c r="A9" s="2">
        <v>44561.0</v>
      </c>
      <c r="B9" s="1" t="s">
        <v>67</v>
      </c>
      <c r="D9" s="1" t="s">
        <v>41</v>
      </c>
    </row>
    <row r="10" ht="14.25" customHeight="1">
      <c r="A10" s="2">
        <v>44561.0</v>
      </c>
      <c r="B10" s="1" t="s">
        <v>70</v>
      </c>
      <c r="D10" s="1" t="s">
        <v>41</v>
      </c>
    </row>
    <row r="11" ht="14.25" customHeight="1">
      <c r="A11" s="2">
        <v>44561.0</v>
      </c>
      <c r="B11" s="1" t="s">
        <v>73</v>
      </c>
      <c r="D11" s="1" t="s">
        <v>41</v>
      </c>
    </row>
    <row r="12" ht="14.25" customHeight="1">
      <c r="A12" s="2">
        <v>44561.0</v>
      </c>
      <c r="B12" s="1" t="s">
        <v>77</v>
      </c>
      <c r="D12" s="1" t="s">
        <v>41</v>
      </c>
    </row>
    <row r="13" ht="14.25" customHeight="1">
      <c r="A13" s="2">
        <v>44561.0</v>
      </c>
      <c r="B13" s="1" t="s">
        <v>80</v>
      </c>
      <c r="D13" s="1" t="s">
        <v>41</v>
      </c>
    </row>
    <row r="14" ht="14.25" customHeight="1">
      <c r="A14" s="2">
        <v>44561.0</v>
      </c>
      <c r="B14" s="1" t="s">
        <v>83</v>
      </c>
      <c r="D14" s="1" t="s">
        <v>41</v>
      </c>
    </row>
    <row r="15" ht="14.25" customHeight="1">
      <c r="A15" s="2">
        <v>44561.0</v>
      </c>
      <c r="B15" s="1" t="s">
        <v>86</v>
      </c>
      <c r="D15" s="1" t="s">
        <v>41</v>
      </c>
    </row>
    <row r="16" ht="14.25" customHeight="1">
      <c r="A16" s="2">
        <v>44561.0</v>
      </c>
      <c r="B16" s="1" t="s">
        <v>89</v>
      </c>
      <c r="D16" s="1" t="s">
        <v>41</v>
      </c>
    </row>
    <row r="17" ht="14.25" customHeight="1">
      <c r="A17" s="2">
        <v>44561.0</v>
      </c>
      <c r="B17" s="1" t="s">
        <v>92</v>
      </c>
      <c r="D17" s="1" t="s">
        <v>41</v>
      </c>
    </row>
    <row r="18" ht="14.25" customHeight="1">
      <c r="A18" s="2">
        <v>44561.0</v>
      </c>
      <c r="B18" s="1" t="s">
        <v>95</v>
      </c>
      <c r="D18" s="1" t="s">
        <v>41</v>
      </c>
    </row>
    <row r="19" ht="14.25" customHeight="1">
      <c r="A19" s="2">
        <v>44561.0</v>
      </c>
      <c r="B19" s="1" t="s">
        <v>98</v>
      </c>
      <c r="D19" s="1" t="s">
        <v>41</v>
      </c>
    </row>
    <row r="20" ht="14.25" customHeight="1">
      <c r="A20" s="2">
        <v>44561.0</v>
      </c>
      <c r="B20" s="1" t="s">
        <v>101</v>
      </c>
      <c r="D20" s="1" t="s">
        <v>41</v>
      </c>
    </row>
    <row r="21" ht="14.25" customHeight="1">
      <c r="A21" s="2">
        <v>44561.0</v>
      </c>
      <c r="B21" s="1" t="s">
        <v>104</v>
      </c>
      <c r="D21" s="1" t="s">
        <v>41</v>
      </c>
    </row>
    <row r="22" ht="14.25" customHeight="1">
      <c r="A22" s="2">
        <v>44561.0</v>
      </c>
      <c r="B22" s="1" t="s">
        <v>107</v>
      </c>
      <c r="D22" s="1" t="s">
        <v>41</v>
      </c>
    </row>
    <row r="23" ht="14.25" customHeight="1">
      <c r="A23" s="2">
        <v>44561.0</v>
      </c>
      <c r="B23" s="1" t="s">
        <v>110</v>
      </c>
      <c r="D23" s="1" t="s">
        <v>41</v>
      </c>
    </row>
    <row r="24" ht="14.25" customHeight="1">
      <c r="A24" s="2">
        <v>44561.0</v>
      </c>
      <c r="B24" s="1" t="s">
        <v>113</v>
      </c>
      <c r="D24" s="1" t="s">
        <v>41</v>
      </c>
    </row>
    <row r="25" ht="14.25" customHeight="1">
      <c r="A25" s="2">
        <v>44561.0</v>
      </c>
      <c r="B25" s="1" t="s">
        <v>116</v>
      </c>
      <c r="D25" s="1" t="s">
        <v>41</v>
      </c>
    </row>
    <row r="26" ht="14.25" customHeight="1">
      <c r="A26" s="2">
        <v>44561.0</v>
      </c>
      <c r="B26" s="1" t="s">
        <v>119</v>
      </c>
      <c r="D26" s="1" t="s">
        <v>41</v>
      </c>
    </row>
    <row r="27" ht="14.25" customHeight="1">
      <c r="A27" s="2">
        <v>44561.0</v>
      </c>
      <c r="B27" s="1" t="s">
        <v>122</v>
      </c>
      <c r="D27" s="1" t="s">
        <v>41</v>
      </c>
    </row>
    <row r="28" ht="14.25" customHeight="1">
      <c r="A28" s="2">
        <v>44561.0</v>
      </c>
      <c r="B28" s="1" t="s">
        <v>125</v>
      </c>
      <c r="D28" s="1" t="s">
        <v>41</v>
      </c>
    </row>
    <row r="29" ht="14.25" customHeight="1">
      <c r="A29" s="2">
        <v>44561.0</v>
      </c>
      <c r="B29" s="1" t="s">
        <v>128</v>
      </c>
      <c r="D29" s="1" t="s">
        <v>41</v>
      </c>
    </row>
    <row r="30" ht="14.25" customHeight="1">
      <c r="A30" s="2">
        <v>44561.0</v>
      </c>
      <c r="B30" s="1" t="s">
        <v>131</v>
      </c>
      <c r="D30" s="1" t="s">
        <v>41</v>
      </c>
    </row>
    <row r="31" ht="14.25" customHeight="1">
      <c r="A31" s="2">
        <v>44561.0</v>
      </c>
      <c r="B31" s="1" t="s">
        <v>132</v>
      </c>
      <c r="D31" s="1" t="s">
        <v>41</v>
      </c>
    </row>
    <row r="32" ht="14.25" customHeight="1">
      <c r="A32" s="2">
        <v>44561.0</v>
      </c>
      <c r="B32" s="1" t="s">
        <v>133</v>
      </c>
      <c r="D32" s="1" t="s">
        <v>41</v>
      </c>
    </row>
    <row r="33" ht="14.25" customHeight="1">
      <c r="A33" s="2">
        <v>44561.0</v>
      </c>
      <c r="B33" s="1" t="s">
        <v>134</v>
      </c>
      <c r="D33" s="1" t="s">
        <v>41</v>
      </c>
    </row>
    <row r="34" ht="14.25" customHeight="1">
      <c r="A34" s="2">
        <v>44561.0</v>
      </c>
      <c r="B34" s="1" t="s">
        <v>135</v>
      </c>
      <c r="D34" s="1" t="s">
        <v>138</v>
      </c>
      <c r="F34" s="1">
        <v>-0.0790566671639681</v>
      </c>
      <c r="G34" s="1">
        <v>-54.9318449804559</v>
      </c>
      <c r="H34" s="1">
        <v>-127.791818248807</v>
      </c>
      <c r="I34" s="1">
        <v>-307.115534128388</v>
      </c>
      <c r="J34" s="1">
        <v>-755.493601609487</v>
      </c>
      <c r="K34" s="1">
        <v>-132009.850644547</v>
      </c>
      <c r="L34" s="1">
        <v>-195222.315570223</v>
      </c>
      <c r="M34" s="1">
        <v>0.0</v>
      </c>
      <c r="N34" s="1">
        <v>0.0</v>
      </c>
      <c r="O34" s="1">
        <v>0.0</v>
      </c>
    </row>
    <row r="35" ht="14.25" customHeight="1">
      <c r="A35" s="2">
        <v>44561.0</v>
      </c>
      <c r="B35" s="1" t="s">
        <v>140</v>
      </c>
      <c r="D35" s="1" t="s">
        <v>142</v>
      </c>
      <c r="E35" s="1" t="s">
        <v>138</v>
      </c>
      <c r="F35" s="1">
        <v>-18.0276392144151</v>
      </c>
      <c r="G35" s="1">
        <v>-65.0750862114364</v>
      </c>
      <c r="H35" s="1">
        <v>-247.329335290124</v>
      </c>
      <c r="I35" s="1">
        <v>-567.113363303361</v>
      </c>
      <c r="J35" s="1">
        <v>-1412.6826582622</v>
      </c>
      <c r="K35" s="1">
        <v>-77188.1334291538</v>
      </c>
      <c r="L35" s="1">
        <v>-110246.015119588</v>
      </c>
      <c r="M35" s="1">
        <v>0.0</v>
      </c>
      <c r="N35" s="1">
        <v>0.0</v>
      </c>
      <c r="O35" s="1">
        <v>0.0</v>
      </c>
    </row>
    <row r="36" ht="14.25" customHeight="1">
      <c r="A36" s="2">
        <v>44561.0</v>
      </c>
      <c r="B36" s="1" t="s">
        <v>143</v>
      </c>
      <c r="D36" s="1" t="s">
        <v>142</v>
      </c>
      <c r="E36" s="1" t="s">
        <v>138</v>
      </c>
      <c r="F36" s="1">
        <v>-26.9914888980566</v>
      </c>
      <c r="G36" s="1">
        <v>-95.9426056942903</v>
      </c>
      <c r="H36" s="1">
        <v>-382.65526422183</v>
      </c>
      <c r="I36" s="1">
        <v>-872.244684456382</v>
      </c>
      <c r="J36" s="1">
        <v>-71403.0871135765</v>
      </c>
      <c r="K36" s="1">
        <v>-70289.6046311536</v>
      </c>
      <c r="L36" s="1">
        <v>0.0</v>
      </c>
      <c r="M36" s="1">
        <v>0.0</v>
      </c>
      <c r="N36" s="1">
        <v>0.0</v>
      </c>
      <c r="O36" s="1">
        <v>0.0</v>
      </c>
    </row>
    <row r="37" ht="14.25" customHeight="1">
      <c r="A37" s="2">
        <v>44561.0</v>
      </c>
      <c r="B37" s="1" t="s">
        <v>144</v>
      </c>
      <c r="D37" s="1" t="s">
        <v>142</v>
      </c>
      <c r="E37" s="1" t="s">
        <v>138</v>
      </c>
      <c r="F37" s="1">
        <v>-1.18113722292037</v>
      </c>
      <c r="G37" s="1">
        <v>-4.26526227020076</v>
      </c>
      <c r="H37" s="1">
        <v>-16.9627657503042</v>
      </c>
      <c r="I37" s="1">
        <v>-38.67099656336</v>
      </c>
      <c r="J37" s="1">
        <v>-96.4531079575409</v>
      </c>
      <c r="K37" s="1">
        <v>-343.946065301634</v>
      </c>
      <c r="L37" s="1">
        <v>-132.097923899073</v>
      </c>
      <c r="M37" s="1">
        <v>-4.54747350886464E-11</v>
      </c>
      <c r="N37" s="1">
        <v>-4.54747350886464E-11</v>
      </c>
      <c r="O37" s="1">
        <v>-4.54747350886464E-11</v>
      </c>
      <c r="P37" s="1">
        <v>1.38347922984394E-4</v>
      </c>
      <c r="Q37" s="1">
        <v>4.18862863439244</v>
      </c>
      <c r="R37" s="1">
        <v>14.6377972129358</v>
      </c>
      <c r="S37" s="1">
        <v>33.0922607332013</v>
      </c>
      <c r="T37" s="1">
        <v>81.5173219888948</v>
      </c>
      <c r="U37" s="1">
        <v>290.61510120514</v>
      </c>
      <c r="V37" s="1">
        <v>117.535055009603</v>
      </c>
      <c r="W37" s="1">
        <v>-4.54747350886464E-11</v>
      </c>
      <c r="X37" s="1">
        <v>-4.54747350886464E-11</v>
      </c>
      <c r="Y37" s="1">
        <v>-4.54747350886464E-11</v>
      </c>
    </row>
    <row r="38" ht="14.25" customHeight="1">
      <c r="A38" s="2">
        <v>44561.0</v>
      </c>
      <c r="B38" s="1" t="s">
        <v>147</v>
      </c>
      <c r="D38" s="1" t="s">
        <v>149</v>
      </c>
      <c r="E38" s="1" t="s">
        <v>138</v>
      </c>
      <c r="F38" s="1">
        <v>-5.29980752617121E-5</v>
      </c>
      <c r="G38" s="1">
        <v>-8.20740880444646</v>
      </c>
      <c r="H38" s="1">
        <v>-28.8348716749169</v>
      </c>
      <c r="I38" s="1">
        <v>-65.6057372732903</v>
      </c>
      <c r="J38" s="1">
        <v>-163.281552669287</v>
      </c>
      <c r="K38" s="1">
        <v>-182.993557025839</v>
      </c>
      <c r="L38" s="1">
        <v>-7.27595761418343E-10</v>
      </c>
      <c r="M38" s="1">
        <v>-7.27595761418343E-10</v>
      </c>
      <c r="N38" s="1">
        <v>-7.27595761418343E-10</v>
      </c>
      <c r="O38" s="1">
        <v>-7.27595761418343E-10</v>
      </c>
      <c r="P38" s="1">
        <v>-1.09226311906241E-4</v>
      </c>
      <c r="Q38" s="1">
        <v>-7.59983184580051</v>
      </c>
      <c r="R38" s="1">
        <v>-26.5587636531563</v>
      </c>
      <c r="S38" s="1">
        <v>-60.042472556961</v>
      </c>
      <c r="T38" s="1">
        <v>-147.904720258157</v>
      </c>
      <c r="U38" s="1">
        <v>-164.376839996112</v>
      </c>
      <c r="V38" s="1">
        <v>-7.27595761418343E-10</v>
      </c>
      <c r="W38" s="1">
        <v>-7.27595761418343E-10</v>
      </c>
      <c r="X38" s="1">
        <v>-7.27595761418343E-10</v>
      </c>
      <c r="Y38" s="1">
        <v>-7.27595761418343E-10</v>
      </c>
    </row>
    <row r="39" ht="14.25" customHeight="1">
      <c r="A39" s="2">
        <v>44561.0</v>
      </c>
      <c r="B39" s="1" t="s">
        <v>150</v>
      </c>
      <c r="D39" s="1" t="s">
        <v>153</v>
      </c>
      <c r="E39" s="1" t="s">
        <v>138</v>
      </c>
      <c r="F39" s="1">
        <v>1.61834559548879</v>
      </c>
      <c r="G39" s="1">
        <v>5.5901301009726</v>
      </c>
      <c r="H39" s="1">
        <v>22.1854043633357</v>
      </c>
      <c r="I39" s="1">
        <v>49.821062099727</v>
      </c>
      <c r="J39" s="1">
        <v>97.3597102129133</v>
      </c>
      <c r="K39" s="1">
        <v>24.1828883263224</v>
      </c>
      <c r="L39" s="1">
        <v>8.47649062052369E-8</v>
      </c>
      <c r="M39" s="1">
        <v>8.47649062052369E-8</v>
      </c>
      <c r="N39" s="1">
        <v>8.47649062052369E-8</v>
      </c>
      <c r="O39" s="1">
        <v>8.47649062052369E-8</v>
      </c>
      <c r="P39" s="1">
        <v>1.04041828308254E-4</v>
      </c>
      <c r="Q39" s="1">
        <v>10.8155132184038</v>
      </c>
      <c r="R39" s="1">
        <v>37.7964489358419</v>
      </c>
      <c r="S39" s="1">
        <v>85.4479623449151</v>
      </c>
      <c r="T39" s="1">
        <v>187.143407123222</v>
      </c>
      <c r="U39" s="1">
        <v>60.4499366978416</v>
      </c>
      <c r="V39" s="1">
        <v>-1.81898940354586E-9</v>
      </c>
      <c r="W39" s="1">
        <v>-1.81898940354586E-9</v>
      </c>
      <c r="X39" s="1">
        <v>-1.81898940354586E-9</v>
      </c>
      <c r="Y39" s="1">
        <v>-1.81898940354586E-9</v>
      </c>
    </row>
    <row r="40" ht="14.25" customHeight="1">
      <c r="A40" s="2">
        <v>44561.0</v>
      </c>
      <c r="B40" s="1" t="s">
        <v>151</v>
      </c>
      <c r="D40" s="1" t="s">
        <v>153</v>
      </c>
      <c r="E40" s="1" t="s">
        <v>138</v>
      </c>
      <c r="F40" s="1">
        <v>-21.2539879779797</v>
      </c>
      <c r="G40" s="1">
        <v>-74.232786311768</v>
      </c>
      <c r="H40" s="1">
        <v>-294.607458281098</v>
      </c>
      <c r="I40" s="1">
        <v>-661.359385418473</v>
      </c>
      <c r="J40" s="1">
        <v>-1608.14040909754</v>
      </c>
      <c r="K40" s="1">
        <v>-104359.420122986</v>
      </c>
      <c r="L40" s="1">
        <v>-150484.104382811</v>
      </c>
      <c r="M40" s="1">
        <v>-1.16415321826935E-8</v>
      </c>
      <c r="N40" s="1">
        <v>-1.16415321826935E-8</v>
      </c>
      <c r="O40" s="1">
        <v>-1.16415321826935E-8</v>
      </c>
    </row>
    <row r="41" ht="14.25" customHeight="1">
      <c r="A41" s="2">
        <v>44561.0</v>
      </c>
      <c r="B41" s="1" t="s">
        <v>154</v>
      </c>
      <c r="D41" s="1" t="s">
        <v>138</v>
      </c>
      <c r="F41" s="1">
        <v>9.01958697386362</v>
      </c>
      <c r="G41" s="1">
        <v>38.0436547254249</v>
      </c>
      <c r="H41" s="1">
        <v>147.86691591662</v>
      </c>
      <c r="I41" s="1">
        <v>334.527995816643</v>
      </c>
      <c r="J41" s="1">
        <v>48110.6528494598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4.25" customHeight="1">
      <c r="A42" s="2">
        <v>44561.0</v>
      </c>
      <c r="B42" s="1" t="s">
        <v>156</v>
      </c>
      <c r="D42" s="1" t="s">
        <v>138</v>
      </c>
      <c r="F42" s="1">
        <v>0.0726851721992716</v>
      </c>
      <c r="G42" s="1">
        <v>152.901459718123</v>
      </c>
      <c r="H42" s="1">
        <v>567.000537976855</v>
      </c>
      <c r="I42" s="1">
        <v>1272.57211306423</v>
      </c>
      <c r="J42" s="1">
        <v>3134.68965818174</v>
      </c>
      <c r="K42" s="1">
        <v>68744.7513392894</v>
      </c>
      <c r="L42" s="1">
        <v>233636.711952323</v>
      </c>
      <c r="M42" s="1">
        <v>0.0</v>
      </c>
      <c r="N42" s="1">
        <v>0.0</v>
      </c>
      <c r="O42" s="1">
        <v>0.0</v>
      </c>
    </row>
    <row r="43" ht="14.25" customHeight="1">
      <c r="A43" s="2">
        <v>44561.0</v>
      </c>
      <c r="B43" s="1" t="s">
        <v>157</v>
      </c>
      <c r="D43" s="1" t="s">
        <v>149</v>
      </c>
      <c r="E43" s="1" t="s">
        <v>138</v>
      </c>
      <c r="F43" s="1">
        <v>31.3643840432633</v>
      </c>
      <c r="G43" s="1">
        <v>111.630781850545</v>
      </c>
      <c r="H43" s="1">
        <v>444.655397243332</v>
      </c>
      <c r="I43" s="1">
        <v>1012.31698874035</v>
      </c>
      <c r="J43" s="1">
        <v>2516.44638563739</v>
      </c>
      <c r="K43" s="1">
        <v>10454.3032169226</v>
      </c>
      <c r="L43" s="1">
        <v>258932.866259746</v>
      </c>
      <c r="M43" s="1">
        <v>0.0</v>
      </c>
      <c r="N43" s="1">
        <v>0.0</v>
      </c>
      <c r="O43" s="1">
        <v>0.0</v>
      </c>
    </row>
    <row r="44" ht="14.25" customHeight="1">
      <c r="A44" s="2">
        <v>44561.0</v>
      </c>
      <c r="B44" s="1" t="s">
        <v>158</v>
      </c>
      <c r="D44" s="1" t="s">
        <v>142</v>
      </c>
      <c r="E44" s="1" t="s">
        <v>138</v>
      </c>
      <c r="F44" s="1">
        <v>-3.59640543815658</v>
      </c>
      <c r="G44" s="1">
        <v>-12.4966757143284</v>
      </c>
      <c r="H44" s="1">
        <v>-50.140598867165</v>
      </c>
      <c r="I44" s="1">
        <v>-114.248850230592</v>
      </c>
      <c r="J44" s="1">
        <v>-83.1376469311863</v>
      </c>
      <c r="K44" s="1">
        <v>-1.60753188538365E-8</v>
      </c>
      <c r="L44" s="1">
        <v>-1.60753188538365E-8</v>
      </c>
      <c r="M44" s="1">
        <v>-1.60753188538365E-8</v>
      </c>
      <c r="N44" s="1">
        <v>-1.60753188538365E-8</v>
      </c>
      <c r="O44" s="1">
        <v>-1.60753188538365E-8</v>
      </c>
      <c r="P44" s="1">
        <v>3.2510469041199</v>
      </c>
      <c r="Q44" s="1">
        <v>11.7029234606207</v>
      </c>
      <c r="R44" s="1">
        <v>46.2790347940654</v>
      </c>
      <c r="S44" s="1">
        <v>104.71125602046</v>
      </c>
      <c r="T44" s="1">
        <v>89.2808297953934</v>
      </c>
      <c r="U44" s="1">
        <v>-1.60753188538365E-8</v>
      </c>
      <c r="V44" s="1">
        <v>-1.60753188538365E-8</v>
      </c>
      <c r="W44" s="1">
        <v>-1.60753188538365E-8</v>
      </c>
      <c r="X44" s="1">
        <v>-1.60753188538365E-8</v>
      </c>
      <c r="Y44" s="1">
        <v>-1.60753188538365E-8</v>
      </c>
    </row>
    <row r="45" ht="14.25" customHeight="1">
      <c r="A45" s="2">
        <v>44561.0</v>
      </c>
      <c r="B45" s="1" t="s">
        <v>159</v>
      </c>
      <c r="D45" s="1" t="s">
        <v>142</v>
      </c>
      <c r="E45" s="1" t="s">
        <v>138</v>
      </c>
      <c r="F45" s="1">
        <v>0.0387878564652056</v>
      </c>
      <c r="G45" s="1">
        <v>121576.088805648</v>
      </c>
      <c r="H45" s="1">
        <v>122912.06457176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-0.0689070613589138</v>
      </c>
      <c r="Q45" s="1">
        <v>-119677.719860116</v>
      </c>
      <c r="R45" s="1">
        <v>-120992.834823072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4.25" customHeight="1">
      <c r="A46" s="2">
        <v>44561.0</v>
      </c>
      <c r="B46" s="1" t="s">
        <v>161</v>
      </c>
      <c r="D46" s="1" t="s">
        <v>153</v>
      </c>
      <c r="E46" s="1" t="s">
        <v>138</v>
      </c>
      <c r="F46" s="1">
        <v>-0.193114543799311</v>
      </c>
      <c r="G46" s="1">
        <v>-216733.818328171</v>
      </c>
      <c r="H46" s="1">
        <v>-108368.111591274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0.0943425227887928</v>
      </c>
      <c r="Q46" s="1">
        <v>219218.122262997</v>
      </c>
      <c r="R46" s="1">
        <v>109610.277342703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4.25" customHeight="1">
      <c r="A47" s="2">
        <v>44561.0</v>
      </c>
      <c r="B47" s="1" t="s">
        <v>162</v>
      </c>
      <c r="D47" s="1" t="s">
        <v>142</v>
      </c>
      <c r="E47" s="1" t="s">
        <v>138</v>
      </c>
      <c r="F47" s="1">
        <v>0.106559558480512</v>
      </c>
      <c r="G47" s="1">
        <v>0.0</v>
      </c>
      <c r="H47" s="1">
        <v>343025.158122355</v>
      </c>
      <c r="I47" s="1">
        <v>341150.77374137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-0.191981767420657</v>
      </c>
      <c r="Q47" s="1">
        <v>0.0</v>
      </c>
      <c r="R47" s="1">
        <v>-342473.506993866</v>
      </c>
      <c r="S47" s="1">
        <v>-340602.136986481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4.25" customHeight="1">
      <c r="A48" s="2">
        <v>44561.0</v>
      </c>
      <c r="B48" s="1" t="s">
        <v>164</v>
      </c>
      <c r="D48" s="1" t="s">
        <v>142</v>
      </c>
      <c r="E48" s="1" t="s">
        <v>138</v>
      </c>
      <c r="F48" s="1">
        <v>0.00771476989029907</v>
      </c>
      <c r="G48" s="1">
        <v>0.0</v>
      </c>
      <c r="H48" s="1">
        <v>24834.713359375</v>
      </c>
      <c r="I48" s="1">
        <v>24699.0096136698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-0.0138469353260007</v>
      </c>
      <c r="Q48" s="1">
        <v>0.0</v>
      </c>
      <c r="R48" s="1">
        <v>-24701.377182619</v>
      </c>
      <c r="S48" s="1">
        <v>-24566.4020225737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4.25" customHeight="1">
      <c r="A49" s="2">
        <v>44561.0</v>
      </c>
      <c r="B49" s="1" t="s">
        <v>166</v>
      </c>
      <c r="D49" s="1" t="s">
        <v>168</v>
      </c>
      <c r="E49" s="1" t="s">
        <v>138</v>
      </c>
      <c r="F49" s="1">
        <v>7602.87384568801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-7547.00173382444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4.25" customHeight="1">
      <c r="A50" s="2">
        <v>44561.0</v>
      </c>
      <c r="B50" s="1" t="s">
        <v>169</v>
      </c>
      <c r="D50" s="1" t="s">
        <v>142</v>
      </c>
      <c r="E50" s="1" t="s">
        <v>138</v>
      </c>
      <c r="F50" s="1">
        <v>0.0322136445902288</v>
      </c>
      <c r="G50" s="1">
        <v>201758.226238203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-0.0573423225432634</v>
      </c>
      <c r="Q50" s="1">
        <v>-199041.351708176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4.25" customHeight="1">
      <c r="A51" s="2">
        <v>44561.0</v>
      </c>
      <c r="B51" s="1" t="s">
        <v>170</v>
      </c>
      <c r="D51" s="1" t="s">
        <v>142</v>
      </c>
      <c r="E51" s="1" t="s">
        <v>138</v>
      </c>
      <c r="F51" s="1">
        <v>-0.0686529441736639</v>
      </c>
      <c r="G51" s="1">
        <v>-71230.3377905686</v>
      </c>
      <c r="H51" s="1">
        <v>-363263.518003438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0.122869107872248</v>
      </c>
      <c r="Q51" s="1">
        <v>70647.2258567577</v>
      </c>
      <c r="R51" s="1">
        <v>360289.738866891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4.25" customHeight="1">
      <c r="A52" s="2">
        <v>44561.0</v>
      </c>
      <c r="B52" s="1" t="s">
        <v>171</v>
      </c>
      <c r="D52" s="1" t="s">
        <v>142</v>
      </c>
      <c r="E52" s="1" t="s">
        <v>138</v>
      </c>
      <c r="F52" s="1">
        <v>7602.87384568801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-7547.00173382444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4.25" customHeight="1">
      <c r="A53" s="2">
        <v>44561.0</v>
      </c>
      <c r="B53" s="1" t="s">
        <v>174</v>
      </c>
      <c r="D53" s="1" t="s">
        <v>142</v>
      </c>
      <c r="E53" s="1" t="s">
        <v>138</v>
      </c>
      <c r="F53" s="1">
        <v>0.0322136445902288</v>
      </c>
      <c r="G53" s="1">
        <v>201758.226238203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-0.0573423225432634</v>
      </c>
      <c r="Q53" s="1">
        <v>-199041.351708176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4.25" customHeight="1">
      <c r="A54" s="2">
        <v>44561.0</v>
      </c>
      <c r="B54" s="1" t="s">
        <v>176</v>
      </c>
      <c r="D54" s="1" t="s">
        <v>142</v>
      </c>
      <c r="E54" s="1" t="s">
        <v>138</v>
      </c>
      <c r="F54" s="1">
        <v>-0.0686529441736639</v>
      </c>
      <c r="G54" s="1">
        <v>-71230.3377905686</v>
      </c>
      <c r="H54" s="1">
        <v>-363263.518003438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0.122869107872248</v>
      </c>
      <c r="Q54" s="1">
        <v>70647.2258567577</v>
      </c>
      <c r="R54" s="1">
        <v>360289.738866891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4.25" customHeight="1">
      <c r="A55" s="2">
        <v>44561.0</v>
      </c>
      <c r="B55" s="1" t="s">
        <v>177</v>
      </c>
      <c r="D55" s="1" t="s">
        <v>142</v>
      </c>
      <c r="E55" s="1" t="s">
        <v>138</v>
      </c>
      <c r="F55" s="1">
        <v>-516.315003242562</v>
      </c>
      <c r="G55" s="1">
        <v>0.0</v>
      </c>
      <c r="H55" s="1">
        <v>-0.0227087330131326</v>
      </c>
      <c r="I55" s="1">
        <v>6.3428160501644E-7</v>
      </c>
      <c r="J55" s="1">
        <v>-1.49029801832512E-6</v>
      </c>
      <c r="K55" s="1">
        <v>2.49601725954562E-6</v>
      </c>
      <c r="L55" s="1">
        <v>0.232764578140632</v>
      </c>
      <c r="M55" s="1">
        <v>0.0</v>
      </c>
      <c r="N55" s="1">
        <v>0.0</v>
      </c>
      <c r="O55" s="1">
        <v>0.0</v>
      </c>
      <c r="P55" s="1">
        <v>528.476103595494</v>
      </c>
      <c r="Q55" s="1">
        <v>0.0</v>
      </c>
      <c r="R55" s="1">
        <v>-0.0694543605277431</v>
      </c>
      <c r="S55" s="1">
        <v>-6.86413841322064E-5</v>
      </c>
      <c r="T55" s="1">
        <v>-9.61124897003174E-5</v>
      </c>
      <c r="U55" s="1">
        <v>1.67893813340925E-4</v>
      </c>
      <c r="V55" s="1">
        <v>0.69891481052764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-19806.1770508927</v>
      </c>
      <c r="AK55" s="1">
        <v>-19805.6210298743</v>
      </c>
    </row>
    <row r="56" ht="14.25" customHeight="1">
      <c r="A56" s="2">
        <v>44561.0</v>
      </c>
      <c r="B56" s="1" t="s">
        <v>181</v>
      </c>
      <c r="D56" s="1" t="s">
        <v>168</v>
      </c>
      <c r="E56" s="1" t="s">
        <v>138</v>
      </c>
      <c r="F56" s="1">
        <v>3.95185270463116E-4</v>
      </c>
      <c r="G56" s="1">
        <v>1624.89111705145</v>
      </c>
      <c r="H56" s="1">
        <v>1716.70592224473</v>
      </c>
      <c r="I56" s="1">
        <v>3.2843672670424E-6</v>
      </c>
      <c r="J56" s="1">
        <v>2.18642526306212E-5</v>
      </c>
      <c r="K56" s="1">
        <v>-3.59323166776448E-5</v>
      </c>
      <c r="L56" s="1">
        <v>-5.29438786034007</v>
      </c>
      <c r="M56" s="1">
        <v>0.0</v>
      </c>
      <c r="N56" s="1">
        <v>0.0</v>
      </c>
      <c r="O56" s="1">
        <v>0.0</v>
      </c>
      <c r="P56" s="1">
        <v>-0.00102604062703904</v>
      </c>
      <c r="Q56" s="1">
        <v>-1743.017601666</v>
      </c>
      <c r="R56" s="1">
        <v>-1839.05293028802</v>
      </c>
      <c r="S56" s="1">
        <v>0.00184607197297737</v>
      </c>
      <c r="T56" s="1">
        <v>0.002585164111224</v>
      </c>
      <c r="U56" s="1">
        <v>-0.00451505184173584</v>
      </c>
      <c r="V56" s="1">
        <v>-18.7988278619741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64557.4390328655</v>
      </c>
      <c r="AK56" s="1">
        <v>64554.9291433154</v>
      </c>
    </row>
    <row r="57" ht="14.25" customHeight="1">
      <c r="A57" s="2">
        <v>44561.0</v>
      </c>
      <c r="B57" s="1" t="s">
        <v>183</v>
      </c>
      <c r="D57" s="1" t="s">
        <v>142</v>
      </c>
      <c r="E57" s="1" t="s">
        <v>138</v>
      </c>
      <c r="F57" s="1">
        <v>8.34093953017145E-4</v>
      </c>
      <c r="G57" s="1">
        <v>0.0</v>
      </c>
      <c r="H57" s="1">
        <v>2661.14850530175</v>
      </c>
      <c r="I57" s="1">
        <v>2701.97399333847</v>
      </c>
      <c r="J57" s="1">
        <v>0.00430010877607856</v>
      </c>
      <c r="K57" s="1">
        <v>-4.50039442512207E-4</v>
      </c>
      <c r="L57" s="1">
        <v>-44.3394962370803</v>
      </c>
      <c r="M57" s="1">
        <v>-0.00401771103497595</v>
      </c>
      <c r="N57" s="1">
        <v>0.0</v>
      </c>
      <c r="O57" s="1">
        <v>0.0</v>
      </c>
      <c r="P57" s="1">
        <v>-0.00160735617100727</v>
      </c>
      <c r="Q57" s="1">
        <v>-1.67347025126219E-8</v>
      </c>
      <c r="R57" s="1">
        <v>-2823.0999342999</v>
      </c>
      <c r="S57" s="1">
        <v>-2879.92020869569</v>
      </c>
      <c r="T57" s="1">
        <v>0.031187124477583</v>
      </c>
      <c r="U57" s="1">
        <v>-0.0303248674754286</v>
      </c>
      <c r="V57" s="1">
        <v>-133.2053667742</v>
      </c>
      <c r="W57" s="1">
        <v>-0.0123643276310759</v>
      </c>
      <c r="X57" s="1">
        <v>-1.67347025126219E-8</v>
      </c>
      <c r="Y57" s="1">
        <v>-1.67347025126219E-8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48322.0286964031</v>
      </c>
      <c r="AK57" s="1">
        <v>48318.1493242766</v>
      </c>
    </row>
    <row r="58" ht="14.25" customHeight="1">
      <c r="A58" s="2">
        <v>44561.0</v>
      </c>
      <c r="B58" s="1" t="s">
        <v>184</v>
      </c>
      <c r="D58" s="1" t="s">
        <v>142</v>
      </c>
      <c r="E58" s="1" t="s">
        <v>138</v>
      </c>
      <c r="F58" s="1">
        <v>179.051381403769</v>
      </c>
      <c r="G58" s="1">
        <v>0.0</v>
      </c>
      <c r="H58" s="1">
        <v>-0.00511704092787113</v>
      </c>
      <c r="I58" s="1">
        <v>1.28966348711401E-7</v>
      </c>
      <c r="J58" s="1">
        <v>-3.18505044560879E-7</v>
      </c>
      <c r="K58" s="1">
        <v>5.6170392781496E-7</v>
      </c>
      <c r="L58" s="1">
        <v>0.052449680333666</v>
      </c>
      <c r="M58" s="1">
        <v>0.0</v>
      </c>
      <c r="N58" s="1">
        <v>0.0</v>
      </c>
      <c r="O58" s="1">
        <v>0.0</v>
      </c>
      <c r="P58" s="1">
        <v>-175.641510882997</v>
      </c>
      <c r="Q58" s="1">
        <v>0.0</v>
      </c>
      <c r="R58" s="1">
        <v>-0.0156503892867477</v>
      </c>
      <c r="S58" s="1">
        <v>-1.54988811118528E-5</v>
      </c>
      <c r="T58" s="1">
        <v>-2.16639818972908E-5</v>
      </c>
      <c r="U58" s="1">
        <v>3.78251570509747E-5</v>
      </c>
      <c r="V58" s="1">
        <v>0.157489009870915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-20685.470224213</v>
      </c>
      <c r="AK58" s="1">
        <v>-20685.857980915</v>
      </c>
    </row>
    <row r="59" ht="14.25" customHeight="1">
      <c r="A59" s="2">
        <v>44561.0</v>
      </c>
      <c r="B59" s="1" t="s">
        <v>185</v>
      </c>
      <c r="D59" s="1" t="s">
        <v>142</v>
      </c>
      <c r="E59" s="1" t="s">
        <v>138</v>
      </c>
      <c r="F59" s="1">
        <v>8.49161733640358E-4</v>
      </c>
      <c r="G59" s="1">
        <v>822.328622503846</v>
      </c>
      <c r="H59" s="1">
        <v>4549.29618110255</v>
      </c>
      <c r="I59" s="1">
        <v>3.97645635530353E-5</v>
      </c>
      <c r="J59" s="1">
        <v>-9.35746356844902E-5</v>
      </c>
      <c r="K59" s="1">
        <v>1.55513407662511E-4</v>
      </c>
      <c r="L59" s="1">
        <v>14.4992500594526</v>
      </c>
      <c r="M59" s="1">
        <v>0.0</v>
      </c>
      <c r="N59" s="1">
        <v>0.0</v>
      </c>
      <c r="O59" s="1">
        <v>0.0</v>
      </c>
      <c r="P59" s="1">
        <v>-0.00143721190397628</v>
      </c>
      <c r="Q59" s="1">
        <v>-771.405139266426</v>
      </c>
      <c r="R59" s="1">
        <v>-4275.78646472466</v>
      </c>
      <c r="S59" s="1">
        <v>-0.00427512568421662</v>
      </c>
      <c r="T59" s="1">
        <v>-0.00598666520090774</v>
      </c>
      <c r="U59" s="1">
        <v>0.0104564314824529</v>
      </c>
      <c r="V59" s="1">
        <v>43.5366457953933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-72243.3984851506</v>
      </c>
      <c r="AK59" s="1">
        <v>-72247.6314436286</v>
      </c>
    </row>
    <row r="60" ht="14.25" customHeight="1">
      <c r="A60" s="2">
        <v>44561.0</v>
      </c>
      <c r="B60" s="1" t="s">
        <v>186</v>
      </c>
      <c r="D60" s="1" t="s">
        <v>142</v>
      </c>
      <c r="E60" s="1" t="s">
        <v>138</v>
      </c>
      <c r="F60" s="1">
        <v>0.0026987909222953</v>
      </c>
      <c r="G60" s="1">
        <v>0.0</v>
      </c>
      <c r="H60" s="1">
        <v>-10.6250664510299</v>
      </c>
      <c r="I60" s="1">
        <v>-22.9353156333673</v>
      </c>
      <c r="J60" s="1">
        <v>17907.748838103</v>
      </c>
      <c r="K60" s="1">
        <v>49.1370275180088</v>
      </c>
      <c r="L60" s="1">
        <v>260.740446299315</v>
      </c>
      <c r="M60" s="1">
        <v>0.14436478522839</v>
      </c>
      <c r="N60" s="1">
        <v>0.0</v>
      </c>
      <c r="O60" s="1">
        <v>0.0</v>
      </c>
      <c r="P60" s="1">
        <v>-0.00433590321335942</v>
      </c>
      <c r="Q60" s="1">
        <v>0.0</v>
      </c>
      <c r="R60" s="1">
        <v>-32.4965855412302</v>
      </c>
      <c r="S60" s="1">
        <v>-70.9017660861718</v>
      </c>
      <c r="T60" s="1">
        <v>-16005.1104236787</v>
      </c>
      <c r="U60" s="1">
        <v>-43.8897898813593</v>
      </c>
      <c r="V60" s="1">
        <v>786.198555077135</v>
      </c>
      <c r="W60" s="1">
        <v>0.444720650557429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2.92350887320936E-4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0.401382330164779</v>
      </c>
      <c r="AI60" s="1">
        <v>0.0</v>
      </c>
      <c r="AJ60" s="1">
        <v>-131384.709914961</v>
      </c>
      <c r="AK60" s="1">
        <v>-131398.314419456</v>
      </c>
    </row>
    <row r="61" ht="14.25" customHeight="1">
      <c r="A61" s="2">
        <v>44561.0</v>
      </c>
      <c r="B61" s="1" t="s">
        <v>187</v>
      </c>
      <c r="D61" s="1" t="s">
        <v>149</v>
      </c>
      <c r="E61" s="1" t="s">
        <v>138</v>
      </c>
      <c r="F61" s="1">
        <v>3.42215207638219E-4</v>
      </c>
      <c r="G61" s="1">
        <v>2665.59531055536</v>
      </c>
      <c r="H61" s="1">
        <v>29.138466108634</v>
      </c>
      <c r="I61" s="1">
        <v>-3.85109160561115E-5</v>
      </c>
      <c r="J61" s="1">
        <v>-5.50626282347366E-5</v>
      </c>
      <c r="K61" s="1">
        <v>9.24574123928323E-5</v>
      </c>
      <c r="L61" s="1">
        <v>3.3162237261422</v>
      </c>
      <c r="M61" s="1">
        <v>0.0</v>
      </c>
      <c r="N61" s="1">
        <v>0.0</v>
      </c>
      <c r="O61" s="1">
        <v>0.0</v>
      </c>
      <c r="P61" s="1">
        <v>-7.43354758014902E-4</v>
      </c>
      <c r="Q61" s="1">
        <v>-2553.18684272897</v>
      </c>
      <c r="R61" s="1">
        <v>-29.1878198924678</v>
      </c>
      <c r="S61" s="1">
        <v>-9.73556961980648E-4</v>
      </c>
      <c r="T61" s="1">
        <v>-0.00136332419060636</v>
      </c>
      <c r="U61" s="1">
        <v>0.00238118154811673</v>
      </c>
      <c r="V61" s="1">
        <v>9.91418941121083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-45831.6748582561</v>
      </c>
      <c r="AK61" s="1">
        <v>-45834.0474702626</v>
      </c>
    </row>
    <row r="62" ht="14.25" customHeight="1">
      <c r="A62" s="2">
        <v>44561.0</v>
      </c>
      <c r="B62" s="1" t="s">
        <v>188</v>
      </c>
      <c r="D62" s="1" t="s">
        <v>142</v>
      </c>
      <c r="E62" s="1" t="s">
        <v>138</v>
      </c>
      <c r="F62" s="1">
        <v>7.36610672902316E-4</v>
      </c>
      <c r="G62" s="1">
        <v>-3.63797880709171E-10</v>
      </c>
      <c r="H62" s="1">
        <v>4642.61890938833</v>
      </c>
      <c r="I62" s="1">
        <v>25.5939940958342</v>
      </c>
      <c r="J62" s="1">
        <v>-1.63907679961994E-4</v>
      </c>
      <c r="K62" s="1">
        <v>1.84686359716579E-4</v>
      </c>
      <c r="L62" s="1">
        <v>17.2559191694745</v>
      </c>
      <c r="M62" s="1">
        <v>5.26200892636552E-5</v>
      </c>
      <c r="N62" s="1">
        <v>0.0</v>
      </c>
      <c r="O62" s="1">
        <v>0.0</v>
      </c>
      <c r="P62" s="1">
        <v>-0.00125317637866829</v>
      </c>
      <c r="Q62" s="1">
        <v>0.0</v>
      </c>
      <c r="R62" s="1">
        <v>-4388.09432609742</v>
      </c>
      <c r="S62" s="1">
        <v>-24.1704680207476</v>
      </c>
      <c r="T62" s="1">
        <v>-0.00729373314243276</v>
      </c>
      <c r="U62" s="1">
        <v>0.0124228208733257</v>
      </c>
      <c r="V62" s="1">
        <v>51.814968405597</v>
      </c>
      <c r="W62" s="1">
        <v>1.62049764185213E-4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-53277.8198466955</v>
      </c>
      <c r="AK62" s="1">
        <v>-53281.5759022075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1.86"/>
    <col customWidth="1" min="3" max="3" width="22.43"/>
    <col customWidth="1" min="4" max="4" width="21.57"/>
    <col customWidth="1" min="5" max="5" width="25.0"/>
    <col customWidth="1" min="6" max="6" width="20.14"/>
    <col customWidth="1" min="7" max="7" width="19.43"/>
    <col customWidth="1" min="8" max="8" width="22.86"/>
    <col customWidth="1" min="9" max="26" width="8.71"/>
  </cols>
  <sheetData>
    <row r="1" ht="14.25" customHeight="1">
      <c r="A1" s="1" t="s">
        <v>0</v>
      </c>
      <c r="B1" s="1" t="s">
        <v>7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ht="14.25" customHeight="1">
      <c r="A2" s="2">
        <v>44561.0</v>
      </c>
      <c r="B2" s="1" t="s">
        <v>138</v>
      </c>
      <c r="C2" s="1">
        <v>-24435.6024631234</v>
      </c>
      <c r="D2" s="1">
        <v>-29375.9190199689</v>
      </c>
      <c r="E2" s="1">
        <v>-19420.7851323204</v>
      </c>
    </row>
    <row r="3" ht="14.25" customHeight="1">
      <c r="A3" s="2">
        <v>44561.0</v>
      </c>
      <c r="B3" s="1" t="s">
        <v>142</v>
      </c>
      <c r="C3" s="1">
        <v>-24763.7453275146</v>
      </c>
      <c r="D3" s="1">
        <v>-23926.0315862949</v>
      </c>
      <c r="E3" s="1">
        <v>-25571.1358561645</v>
      </c>
    </row>
    <row r="4" ht="14.25" customHeight="1">
      <c r="A4" s="2">
        <v>44561.0</v>
      </c>
      <c r="B4" s="1" t="s">
        <v>149</v>
      </c>
      <c r="C4" s="1">
        <v>-22916.1320004585</v>
      </c>
      <c r="D4" s="1">
        <v>-22890.2564050098</v>
      </c>
      <c r="E4" s="1">
        <v>-22941.4184532464</v>
      </c>
    </row>
    <row r="5" ht="14.25" customHeight="1">
      <c r="A5" s="2">
        <v>44561.0</v>
      </c>
      <c r="B5" s="1" t="s">
        <v>153</v>
      </c>
      <c r="C5" s="1">
        <v>0.0</v>
      </c>
      <c r="D5" s="1">
        <v>0.0</v>
      </c>
      <c r="E5" s="1">
        <v>0.0</v>
      </c>
    </row>
    <row r="6" ht="14.25" customHeight="1">
      <c r="A6" s="2">
        <v>44561.0</v>
      </c>
      <c r="B6" s="1" t="s">
        <v>168</v>
      </c>
      <c r="C6" s="1">
        <v>32278.5298188226</v>
      </c>
      <c r="D6" s="1">
        <v>32294.5323649801</v>
      </c>
      <c r="E6" s="1">
        <v>32262.9066678854</v>
      </c>
    </row>
    <row r="7" ht="14.25" customHeight="1">
      <c r="A7" s="2">
        <v>44561.0</v>
      </c>
      <c r="B7" s="1" t="s">
        <v>242</v>
      </c>
      <c r="F7" s="1">
        <v>425815.141606925</v>
      </c>
      <c r="G7" s="1">
        <v>-1176569.55601055</v>
      </c>
      <c r="H7" s="1">
        <v>3648797.71033764</v>
      </c>
    </row>
    <row r="8" ht="14.25" customHeight="1">
      <c r="A8" s="2">
        <v>44561.0</v>
      </c>
      <c r="B8" s="1" t="s">
        <v>243</v>
      </c>
      <c r="F8" s="1">
        <v>-22916.1320004585</v>
      </c>
      <c r="G8" s="1">
        <v>-302682.413415649</v>
      </c>
      <c r="H8" s="1">
        <v>-0.00527419479723521</v>
      </c>
    </row>
    <row r="9" ht="14.25" customHeight="1">
      <c r="A9" s="2">
        <v>44561.0</v>
      </c>
      <c r="B9" s="1" t="s">
        <v>244</v>
      </c>
      <c r="F9" s="1">
        <v>0.0</v>
      </c>
      <c r="G9" s="1">
        <v>0.0</v>
      </c>
      <c r="H9" s="1">
        <v>0.0</v>
      </c>
    </row>
    <row r="10" ht="14.25" customHeight="1">
      <c r="A10" s="2">
        <v>44561.0</v>
      </c>
      <c r="B10" s="1" t="s">
        <v>245</v>
      </c>
      <c r="F10" s="1">
        <v>32278.5298188226</v>
      </c>
      <c r="G10" s="1">
        <v>49.3096238858975</v>
      </c>
      <c r="H10" s="1">
        <v>221072.245260685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21.57"/>
    <col customWidth="1" min="3" max="3" width="16.71"/>
    <col customWidth="1" min="4" max="4" width="17.43"/>
    <col customWidth="1" min="5" max="5" width="19.43"/>
    <col customWidth="1" min="6" max="6" width="17.14"/>
    <col customWidth="1" min="7" max="26" width="8.71"/>
  </cols>
  <sheetData>
    <row r="1" ht="14.25" customHeight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5</v>
      </c>
    </row>
    <row r="2" ht="14.25" customHeight="1">
      <c r="A2" s="2">
        <v>44561.0</v>
      </c>
      <c r="C2" s="1" t="s">
        <v>39</v>
      </c>
      <c r="D2" s="1" t="s">
        <v>250</v>
      </c>
      <c r="E2" s="1">
        <v>1.0</v>
      </c>
      <c r="F2" s="1" t="s">
        <v>39</v>
      </c>
    </row>
    <row r="3" ht="14.25" customHeight="1">
      <c r="A3" s="2">
        <v>44561.0</v>
      </c>
      <c r="C3" s="1" t="s">
        <v>47</v>
      </c>
      <c r="D3" s="1" t="s">
        <v>250</v>
      </c>
      <c r="E3" s="1">
        <v>1.0</v>
      </c>
      <c r="F3" s="1" t="s">
        <v>47</v>
      </c>
    </row>
    <row r="4" ht="14.25" customHeight="1">
      <c r="A4" s="2">
        <v>44561.0</v>
      </c>
      <c r="C4" s="1" t="s">
        <v>51</v>
      </c>
      <c r="D4" s="1" t="s">
        <v>250</v>
      </c>
      <c r="E4" s="1">
        <v>1.0</v>
      </c>
      <c r="F4" s="1" t="s">
        <v>51</v>
      </c>
    </row>
    <row r="5" ht="14.25" customHeight="1">
      <c r="A5" s="2">
        <v>44561.0</v>
      </c>
      <c r="C5" s="1" t="s">
        <v>55</v>
      </c>
      <c r="D5" s="1" t="s">
        <v>250</v>
      </c>
      <c r="E5" s="1">
        <v>1.0</v>
      </c>
      <c r="F5" s="1" t="s">
        <v>55</v>
      </c>
    </row>
    <row r="6" ht="14.25" customHeight="1">
      <c r="A6" s="2">
        <v>44561.0</v>
      </c>
      <c r="C6" s="1" t="s">
        <v>58</v>
      </c>
      <c r="D6" s="1" t="s">
        <v>250</v>
      </c>
      <c r="E6" s="1">
        <v>1.0</v>
      </c>
      <c r="F6" s="1" t="s">
        <v>58</v>
      </c>
    </row>
    <row r="7" ht="14.25" customHeight="1">
      <c r="A7" s="2">
        <v>44561.0</v>
      </c>
      <c r="C7" s="1" t="s">
        <v>61</v>
      </c>
      <c r="D7" s="1" t="s">
        <v>251</v>
      </c>
      <c r="E7" s="1">
        <v>1.0</v>
      </c>
      <c r="F7" s="1" t="s">
        <v>61</v>
      </c>
    </row>
    <row r="8" ht="14.25" customHeight="1">
      <c r="A8" s="2">
        <v>44561.0</v>
      </c>
      <c r="C8" s="1" t="s">
        <v>65</v>
      </c>
      <c r="D8" s="1" t="s">
        <v>251</v>
      </c>
      <c r="E8" s="1">
        <v>1.0</v>
      </c>
      <c r="F8" s="1" t="s">
        <v>65</v>
      </c>
    </row>
    <row r="9" ht="14.25" customHeight="1">
      <c r="A9" s="2">
        <v>44561.0</v>
      </c>
      <c r="C9" s="1" t="s">
        <v>68</v>
      </c>
      <c r="D9" s="1" t="s">
        <v>251</v>
      </c>
      <c r="E9" s="1">
        <v>1.0</v>
      </c>
      <c r="F9" s="1" t="s">
        <v>68</v>
      </c>
    </row>
    <row r="10" ht="14.25" customHeight="1">
      <c r="A10" s="2">
        <v>44561.0</v>
      </c>
      <c r="C10" s="1" t="s">
        <v>71</v>
      </c>
      <c r="D10" s="1" t="s">
        <v>252</v>
      </c>
      <c r="E10" s="1">
        <v>1.0</v>
      </c>
      <c r="F10" s="1" t="s">
        <v>71</v>
      </c>
    </row>
    <row r="11" ht="14.25" customHeight="1">
      <c r="A11" s="2">
        <v>44561.0</v>
      </c>
      <c r="C11" s="1" t="s">
        <v>74</v>
      </c>
      <c r="D11" s="1" t="s">
        <v>252</v>
      </c>
      <c r="E11" s="1">
        <v>1.0</v>
      </c>
      <c r="F11" s="1" t="s">
        <v>74</v>
      </c>
    </row>
    <row r="12" ht="14.25" customHeight="1">
      <c r="A12" s="2">
        <v>44561.0</v>
      </c>
      <c r="C12" s="1" t="s">
        <v>78</v>
      </c>
      <c r="D12" s="1" t="s">
        <v>252</v>
      </c>
      <c r="E12" s="1">
        <v>1.0</v>
      </c>
      <c r="F12" s="1" t="s">
        <v>78</v>
      </c>
    </row>
    <row r="13" ht="14.25" customHeight="1">
      <c r="A13" s="2">
        <v>44561.0</v>
      </c>
      <c r="C13" s="1" t="s">
        <v>81</v>
      </c>
      <c r="D13" s="1" t="s">
        <v>250</v>
      </c>
      <c r="E13" s="1">
        <v>1.0</v>
      </c>
      <c r="F13" s="1" t="s">
        <v>81</v>
      </c>
    </row>
    <row r="14" ht="14.25" customHeight="1">
      <c r="A14" s="2">
        <v>44561.0</v>
      </c>
      <c r="C14" s="1" t="s">
        <v>84</v>
      </c>
      <c r="D14" s="1" t="s">
        <v>250</v>
      </c>
      <c r="E14" s="1">
        <v>1.0</v>
      </c>
      <c r="F14" s="1" t="s">
        <v>84</v>
      </c>
    </row>
    <row r="15" ht="14.25" customHeight="1">
      <c r="A15" s="2">
        <v>44561.0</v>
      </c>
      <c r="C15" s="1" t="s">
        <v>87</v>
      </c>
      <c r="D15" s="1" t="s">
        <v>251</v>
      </c>
      <c r="E15" s="1">
        <v>1.0</v>
      </c>
      <c r="F15" s="1" t="s">
        <v>87</v>
      </c>
    </row>
    <row r="16" ht="14.25" customHeight="1">
      <c r="A16" s="2">
        <v>44561.0</v>
      </c>
      <c r="C16" s="1" t="s">
        <v>90</v>
      </c>
      <c r="D16" s="1" t="s">
        <v>251</v>
      </c>
      <c r="E16" s="1">
        <v>1.0</v>
      </c>
      <c r="F16" s="1" t="s">
        <v>90</v>
      </c>
    </row>
    <row r="17" ht="14.25" customHeight="1">
      <c r="A17" s="2">
        <v>44561.0</v>
      </c>
      <c r="C17" s="1" t="s">
        <v>93</v>
      </c>
      <c r="D17" s="1" t="s">
        <v>252</v>
      </c>
      <c r="E17" s="1">
        <v>1.0</v>
      </c>
      <c r="F17" s="1" t="s">
        <v>93</v>
      </c>
    </row>
    <row r="18" ht="14.25" customHeight="1">
      <c r="A18" s="2">
        <v>44561.0</v>
      </c>
      <c r="C18" s="1" t="s">
        <v>96</v>
      </c>
      <c r="D18" s="1" t="s">
        <v>252</v>
      </c>
      <c r="E18" s="1">
        <v>1.0</v>
      </c>
      <c r="F18" s="1" t="s">
        <v>96</v>
      </c>
    </row>
    <row r="19" ht="14.25" customHeight="1">
      <c r="A19" s="2">
        <v>44561.0</v>
      </c>
      <c r="C19" s="1" t="s">
        <v>99</v>
      </c>
      <c r="D19" s="1" t="s">
        <v>252</v>
      </c>
      <c r="E19" s="1">
        <v>1.0</v>
      </c>
      <c r="F19" s="1" t="s">
        <v>99</v>
      </c>
    </row>
    <row r="20" ht="14.25" customHeight="1">
      <c r="A20" s="2">
        <v>44561.0</v>
      </c>
      <c r="C20" s="1" t="s">
        <v>102</v>
      </c>
      <c r="D20" s="1" t="s">
        <v>250</v>
      </c>
      <c r="E20" s="1">
        <v>1.0</v>
      </c>
      <c r="F20" s="1" t="s">
        <v>102</v>
      </c>
    </row>
    <row r="21" ht="14.25" customHeight="1">
      <c r="A21" s="2">
        <v>44561.0</v>
      </c>
      <c r="C21" s="1" t="s">
        <v>105</v>
      </c>
      <c r="D21" s="1" t="s">
        <v>250</v>
      </c>
      <c r="E21" s="1">
        <v>1.0</v>
      </c>
      <c r="F21" s="1" t="s">
        <v>105</v>
      </c>
    </row>
    <row r="22" ht="14.25" customHeight="1">
      <c r="A22" s="2">
        <v>44561.0</v>
      </c>
      <c r="C22" s="1" t="s">
        <v>108</v>
      </c>
      <c r="D22" s="1" t="s">
        <v>250</v>
      </c>
      <c r="E22" s="1">
        <v>1.0</v>
      </c>
      <c r="F22" s="1" t="s">
        <v>108</v>
      </c>
    </row>
    <row r="23" ht="14.25" customHeight="1">
      <c r="A23" s="2">
        <v>44561.0</v>
      </c>
      <c r="C23" s="1" t="s">
        <v>111</v>
      </c>
      <c r="D23" s="1" t="s">
        <v>250</v>
      </c>
      <c r="E23" s="1">
        <v>1.0</v>
      </c>
      <c r="F23" s="1" t="s">
        <v>111</v>
      </c>
    </row>
    <row r="24" ht="14.25" customHeight="1">
      <c r="A24" s="2">
        <v>44561.0</v>
      </c>
      <c r="C24" s="1" t="s">
        <v>114</v>
      </c>
      <c r="D24" s="1" t="s">
        <v>250</v>
      </c>
      <c r="E24" s="1">
        <v>1.0</v>
      </c>
      <c r="F24" s="1" t="s">
        <v>114</v>
      </c>
    </row>
    <row r="25" ht="14.25" customHeight="1">
      <c r="A25" s="2">
        <v>44561.0</v>
      </c>
      <c r="C25" s="1" t="s">
        <v>117</v>
      </c>
      <c r="D25" s="1" t="s">
        <v>251</v>
      </c>
      <c r="E25" s="1">
        <v>1.0</v>
      </c>
      <c r="F25" s="1" t="s">
        <v>117</v>
      </c>
    </row>
    <row r="26" ht="14.25" customHeight="1">
      <c r="A26" s="2">
        <v>44561.0</v>
      </c>
      <c r="C26" s="1" t="s">
        <v>120</v>
      </c>
      <c r="D26" s="1" t="s">
        <v>251</v>
      </c>
      <c r="E26" s="1">
        <v>1.0</v>
      </c>
      <c r="F26" s="1" t="s">
        <v>120</v>
      </c>
    </row>
    <row r="27" ht="14.25" customHeight="1">
      <c r="A27" s="2">
        <v>44561.0</v>
      </c>
      <c r="C27" s="1" t="s">
        <v>123</v>
      </c>
      <c r="D27" s="1" t="s">
        <v>251</v>
      </c>
      <c r="E27" s="1">
        <v>1.0</v>
      </c>
      <c r="F27" s="1" t="s">
        <v>123</v>
      </c>
    </row>
    <row r="28" ht="14.25" customHeight="1">
      <c r="A28" s="2">
        <v>44561.0</v>
      </c>
      <c r="C28" s="1" t="s">
        <v>126</v>
      </c>
      <c r="D28" s="1" t="s">
        <v>252</v>
      </c>
      <c r="E28" s="1">
        <v>1.0</v>
      </c>
      <c r="F28" s="1" t="s">
        <v>126</v>
      </c>
    </row>
    <row r="29" ht="14.25" customHeight="1">
      <c r="A29" s="2">
        <v>44561.0</v>
      </c>
      <c r="C29" s="1" t="s">
        <v>129</v>
      </c>
      <c r="D29" s="1" t="s">
        <v>252</v>
      </c>
      <c r="E29" s="1">
        <v>1.0</v>
      </c>
      <c r="F29" s="1" t="s">
        <v>129</v>
      </c>
    </row>
    <row r="30" ht="14.25" customHeight="1">
      <c r="A30" s="2">
        <v>44561.0</v>
      </c>
      <c r="C30" s="1" t="s">
        <v>68</v>
      </c>
      <c r="D30" s="1" t="s">
        <v>252</v>
      </c>
      <c r="E30" s="1">
        <v>1.0</v>
      </c>
      <c r="F30" s="1" t="s">
        <v>68</v>
      </c>
    </row>
    <row r="31" ht="14.25" customHeight="1">
      <c r="A31" s="2">
        <v>44561.0</v>
      </c>
      <c r="C31" s="1" t="s">
        <v>117</v>
      </c>
      <c r="D31" s="1" t="s">
        <v>250</v>
      </c>
      <c r="E31" s="1">
        <v>1.0</v>
      </c>
      <c r="F31" s="1" t="s">
        <v>117</v>
      </c>
    </row>
    <row r="32" ht="14.25" customHeight="1">
      <c r="A32" s="2">
        <v>44561.0</v>
      </c>
      <c r="C32" s="1" t="s">
        <v>90</v>
      </c>
      <c r="D32" s="1" t="s">
        <v>250</v>
      </c>
      <c r="E32" s="1">
        <v>1.0</v>
      </c>
      <c r="F32" s="1" t="s">
        <v>90</v>
      </c>
    </row>
    <row r="33" ht="14.25" customHeight="1">
      <c r="A33" s="2">
        <v>44561.0</v>
      </c>
      <c r="C33" s="1" t="s">
        <v>65</v>
      </c>
      <c r="D33" s="1" t="s">
        <v>251</v>
      </c>
      <c r="E33" s="1">
        <v>1.0</v>
      </c>
      <c r="F33" s="1" t="s">
        <v>65</v>
      </c>
    </row>
    <row r="34" ht="14.25" customHeight="1">
      <c r="A34" s="2">
        <v>44561.0</v>
      </c>
      <c r="C34" s="1" t="s">
        <v>137</v>
      </c>
      <c r="D34" s="1" t="s">
        <v>251</v>
      </c>
      <c r="E34" s="1">
        <v>1.0</v>
      </c>
      <c r="F34" s="1" t="s">
        <v>137</v>
      </c>
    </row>
    <row r="35" ht="14.25" customHeight="1">
      <c r="A35" s="2">
        <v>44561.0</v>
      </c>
      <c r="C35" s="1" t="s">
        <v>141</v>
      </c>
      <c r="D35" s="1" t="s">
        <v>250</v>
      </c>
      <c r="E35" s="1">
        <v>1.0</v>
      </c>
      <c r="F35" s="1" t="s">
        <v>141</v>
      </c>
    </row>
    <row r="36" ht="14.25" customHeight="1">
      <c r="A36" s="2">
        <v>44561.0</v>
      </c>
      <c r="C36" s="1" t="s">
        <v>141</v>
      </c>
      <c r="D36" s="1" t="s">
        <v>253</v>
      </c>
      <c r="E36" s="1">
        <v>1.0</v>
      </c>
      <c r="F36" s="1" t="s">
        <v>141</v>
      </c>
    </row>
    <row r="37" ht="14.25" customHeight="1">
      <c r="A37" s="2">
        <v>44561.0</v>
      </c>
      <c r="C37" s="1" t="s">
        <v>146</v>
      </c>
      <c r="D37" s="1" t="s">
        <v>254</v>
      </c>
      <c r="E37" s="1">
        <v>1.0</v>
      </c>
      <c r="F37" s="1" t="s">
        <v>146</v>
      </c>
    </row>
    <row r="38" ht="14.25" customHeight="1">
      <c r="A38" s="2">
        <v>44561.0</v>
      </c>
      <c r="C38" s="1" t="s">
        <v>148</v>
      </c>
      <c r="D38" s="1" t="s">
        <v>255</v>
      </c>
      <c r="E38" s="1">
        <v>1.0</v>
      </c>
      <c r="F38" s="1" t="s">
        <v>148</v>
      </c>
    </row>
    <row r="39" ht="14.25" customHeight="1">
      <c r="A39" s="2">
        <v>44561.0</v>
      </c>
      <c r="C39" s="1" t="s">
        <v>148</v>
      </c>
      <c r="D39" s="1" t="s">
        <v>252</v>
      </c>
      <c r="E39" s="1">
        <v>1.0</v>
      </c>
      <c r="F39" s="1" t="s">
        <v>148</v>
      </c>
    </row>
    <row r="40" ht="14.25" customHeight="1">
      <c r="A40" s="2">
        <v>44561.0</v>
      </c>
      <c r="C40" s="1" t="s">
        <v>152</v>
      </c>
      <c r="D40" s="1" t="s">
        <v>256</v>
      </c>
      <c r="E40" s="1">
        <v>1.0</v>
      </c>
      <c r="F40" s="1" t="s">
        <v>152</v>
      </c>
    </row>
    <row r="41" ht="14.25" customHeight="1">
      <c r="A41" s="2">
        <v>44561.0</v>
      </c>
      <c r="C41" s="1" t="s">
        <v>155</v>
      </c>
      <c r="D41" s="1" t="s">
        <v>257</v>
      </c>
      <c r="E41" s="1">
        <v>1.0</v>
      </c>
      <c r="F41" s="1" t="s">
        <v>155</v>
      </c>
    </row>
    <row r="42" ht="14.25" customHeight="1">
      <c r="A42" s="2">
        <v>44561.0</v>
      </c>
      <c r="C42" s="1" t="s">
        <v>155</v>
      </c>
      <c r="D42" s="1" t="s">
        <v>258</v>
      </c>
      <c r="E42" s="1">
        <v>1.0</v>
      </c>
      <c r="F42" s="1" t="s">
        <v>155</v>
      </c>
    </row>
    <row r="43" ht="14.25" customHeight="1">
      <c r="A43" s="2">
        <v>44561.0</v>
      </c>
      <c r="C43" s="1" t="s">
        <v>155</v>
      </c>
      <c r="D43" s="1" t="s">
        <v>259</v>
      </c>
      <c r="E43" s="1">
        <v>1.0</v>
      </c>
      <c r="F43" s="1" t="s">
        <v>155</v>
      </c>
    </row>
    <row r="44" ht="14.25" customHeight="1">
      <c r="A44" s="2">
        <v>44561.0</v>
      </c>
      <c r="C44" s="1" t="s">
        <v>155</v>
      </c>
      <c r="D44" s="1" t="s">
        <v>260</v>
      </c>
      <c r="E44" s="1">
        <v>1.0</v>
      </c>
      <c r="F44" s="1" t="s">
        <v>155</v>
      </c>
    </row>
    <row r="45" ht="14.25" customHeight="1">
      <c r="A45" s="2">
        <v>44561.0</v>
      </c>
      <c r="C45" s="1" t="s">
        <v>155</v>
      </c>
      <c r="D45" s="1" t="s">
        <v>251</v>
      </c>
      <c r="E45" s="1">
        <v>1.0</v>
      </c>
      <c r="F45" s="1" t="s">
        <v>155</v>
      </c>
    </row>
    <row r="46" ht="14.25" customHeight="1">
      <c r="A46" s="2">
        <v>44561.0</v>
      </c>
      <c r="C46" s="1" t="s">
        <v>155</v>
      </c>
      <c r="D46" s="1" t="s">
        <v>250</v>
      </c>
      <c r="E46" s="1">
        <v>1.0</v>
      </c>
      <c r="F46" s="1" t="s">
        <v>155</v>
      </c>
    </row>
    <row r="47" ht="14.25" customHeight="1">
      <c r="A47" s="2">
        <v>44561.0</v>
      </c>
      <c r="C47" s="1" t="s">
        <v>163</v>
      </c>
      <c r="D47" s="1" t="s">
        <v>253</v>
      </c>
      <c r="E47" s="1">
        <v>1.0</v>
      </c>
      <c r="F47" s="1" t="s">
        <v>163</v>
      </c>
    </row>
    <row r="48" ht="14.25" customHeight="1">
      <c r="A48" s="2">
        <v>44561.0</v>
      </c>
      <c r="C48" s="1" t="s">
        <v>165</v>
      </c>
      <c r="D48" s="1" t="s">
        <v>254</v>
      </c>
      <c r="E48" s="1">
        <v>1.0</v>
      </c>
      <c r="F48" s="1" t="s">
        <v>165</v>
      </c>
    </row>
    <row r="49" ht="14.25" customHeight="1">
      <c r="A49" s="2">
        <v>44561.0</v>
      </c>
      <c r="C49" s="1" t="s">
        <v>167</v>
      </c>
      <c r="D49" s="1" t="s">
        <v>255</v>
      </c>
      <c r="E49" s="1">
        <v>1.0</v>
      </c>
      <c r="F49" s="1" t="s">
        <v>167</v>
      </c>
    </row>
    <row r="50" ht="14.25" customHeight="1">
      <c r="A50" s="2">
        <v>44561.0</v>
      </c>
      <c r="C50" s="1" t="s">
        <v>163</v>
      </c>
      <c r="D50" s="1" t="s">
        <v>252</v>
      </c>
      <c r="E50" s="1">
        <v>1.0</v>
      </c>
      <c r="F50" s="1" t="s">
        <v>163</v>
      </c>
    </row>
    <row r="51" ht="14.25" customHeight="1">
      <c r="A51" s="2">
        <v>44561.0</v>
      </c>
      <c r="C51" s="1" t="s">
        <v>163</v>
      </c>
      <c r="D51" s="1" t="s">
        <v>256</v>
      </c>
      <c r="E51" s="1">
        <v>1.0</v>
      </c>
      <c r="F51" s="1" t="s">
        <v>163</v>
      </c>
    </row>
    <row r="52" ht="14.25" customHeight="1">
      <c r="A52" s="2">
        <v>44561.0</v>
      </c>
      <c r="C52" s="1" t="s">
        <v>173</v>
      </c>
      <c r="D52" s="1" t="s">
        <v>257</v>
      </c>
      <c r="E52" s="1">
        <v>1.0</v>
      </c>
      <c r="F52" s="1" t="s">
        <v>173</v>
      </c>
    </row>
    <row r="53" ht="14.25" customHeight="1">
      <c r="A53" s="2">
        <v>44561.0</v>
      </c>
      <c r="C53" s="1" t="s">
        <v>175</v>
      </c>
      <c r="D53" s="1" t="s">
        <v>258</v>
      </c>
      <c r="E53" s="1">
        <v>1.0</v>
      </c>
      <c r="F53" s="1" t="s">
        <v>175</v>
      </c>
    </row>
    <row r="54" ht="14.25" customHeight="1">
      <c r="A54" s="2">
        <v>44561.0</v>
      </c>
      <c r="C54" s="1" t="s">
        <v>173</v>
      </c>
      <c r="D54" s="1" t="s">
        <v>259</v>
      </c>
      <c r="E54" s="1">
        <v>1.0</v>
      </c>
      <c r="F54" s="1" t="s">
        <v>173</v>
      </c>
    </row>
    <row r="55" ht="14.25" customHeight="1">
      <c r="A55" s="2">
        <v>44561.0</v>
      </c>
      <c r="C55" s="1" t="s">
        <v>179</v>
      </c>
      <c r="D55" s="1" t="s">
        <v>260</v>
      </c>
      <c r="E55" s="1">
        <v>1.0</v>
      </c>
      <c r="F55" s="1" t="s">
        <v>179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19"/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7.14"/>
    <col customWidth="1" min="3" max="3" width="14.43"/>
    <col customWidth="1" min="4" max="4" width="17.43"/>
    <col customWidth="1" min="5" max="5" width="17.0"/>
    <col customWidth="1" min="6" max="6" width="17.14"/>
    <col customWidth="1" min="7" max="7" width="19.14"/>
    <col customWidth="1" min="8" max="9" width="20.0"/>
    <col customWidth="1" min="10" max="26" width="8.71"/>
  </cols>
  <sheetData>
    <row r="1" ht="14.25" customHeight="1">
      <c r="A1" s="1" t="s">
        <v>0</v>
      </c>
      <c r="B1" s="1" t="s">
        <v>5</v>
      </c>
      <c r="C1" s="1" t="s">
        <v>247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ht="14.25" customHeight="1">
      <c r="B2" s="1" t="s">
        <v>39</v>
      </c>
      <c r="C2" s="1" t="s">
        <v>267</v>
      </c>
      <c r="G2" s="1" t="s">
        <v>40</v>
      </c>
    </row>
    <row r="3" ht="14.25" customHeight="1">
      <c r="B3" s="1" t="s">
        <v>47</v>
      </c>
      <c r="C3" s="1" t="s">
        <v>267</v>
      </c>
      <c r="G3" s="1" t="s">
        <v>48</v>
      </c>
    </row>
    <row r="4" ht="14.25" customHeight="1">
      <c r="B4" s="1" t="s">
        <v>51</v>
      </c>
      <c r="C4" s="1" t="s">
        <v>268</v>
      </c>
      <c r="G4" s="1" t="s">
        <v>52</v>
      </c>
    </row>
    <row r="5" ht="14.25" customHeight="1">
      <c r="B5" s="1" t="s">
        <v>55</v>
      </c>
      <c r="C5" s="1" t="s">
        <v>269</v>
      </c>
      <c r="G5" s="1" t="s">
        <v>40</v>
      </c>
    </row>
    <row r="6" ht="14.25" customHeight="1">
      <c r="B6" s="1" t="s">
        <v>58</v>
      </c>
      <c r="C6" s="1" t="s">
        <v>270</v>
      </c>
      <c r="G6" s="1" t="s">
        <v>48</v>
      </c>
    </row>
    <row r="7" ht="14.25" customHeight="1">
      <c r="B7" s="1" t="s">
        <v>61</v>
      </c>
      <c r="C7" s="1" t="s">
        <v>271</v>
      </c>
      <c r="G7" s="1" t="s">
        <v>62</v>
      </c>
    </row>
    <row r="8" ht="14.25" customHeight="1">
      <c r="B8" s="1" t="s">
        <v>65</v>
      </c>
      <c r="C8" s="1" t="s">
        <v>272</v>
      </c>
      <c r="G8" s="1" t="s">
        <v>40</v>
      </c>
    </row>
    <row r="9" ht="14.25" customHeight="1">
      <c r="B9" s="1" t="s">
        <v>68</v>
      </c>
      <c r="C9" s="1" t="s">
        <v>273</v>
      </c>
      <c r="G9" s="1" t="s">
        <v>48</v>
      </c>
    </row>
    <row r="10" ht="14.25" customHeight="1">
      <c r="B10" s="1" t="s">
        <v>71</v>
      </c>
      <c r="C10" s="1" t="s">
        <v>274</v>
      </c>
      <c r="G10" s="1" t="s">
        <v>52</v>
      </c>
    </row>
    <row r="11" ht="14.25" customHeight="1">
      <c r="B11" s="1" t="s">
        <v>74</v>
      </c>
      <c r="C11" s="1" t="s">
        <v>275</v>
      </c>
      <c r="G11" s="1" t="s">
        <v>48</v>
      </c>
    </row>
    <row r="12" ht="14.25" customHeight="1">
      <c r="B12" s="1" t="s">
        <v>78</v>
      </c>
      <c r="C12" s="1" t="s">
        <v>276</v>
      </c>
      <c r="G12" s="1" t="s">
        <v>40</v>
      </c>
    </row>
    <row r="13" ht="14.25" customHeight="1">
      <c r="B13" s="1" t="s">
        <v>81</v>
      </c>
      <c r="C13" s="1" t="s">
        <v>277</v>
      </c>
      <c r="G13" s="1" t="s">
        <v>40</v>
      </c>
    </row>
    <row r="14" ht="14.25" customHeight="1">
      <c r="B14" s="1" t="s">
        <v>84</v>
      </c>
      <c r="C14" s="1" t="s">
        <v>278</v>
      </c>
      <c r="G14" s="1" t="s">
        <v>40</v>
      </c>
    </row>
    <row r="15" ht="14.25" customHeight="1">
      <c r="B15" s="1" t="s">
        <v>87</v>
      </c>
      <c r="C15" s="1" t="s">
        <v>279</v>
      </c>
      <c r="G15" s="1" t="s">
        <v>52</v>
      </c>
    </row>
    <row r="16" ht="14.25" customHeight="1">
      <c r="B16" s="1" t="s">
        <v>90</v>
      </c>
      <c r="C16" s="1" t="s">
        <v>267</v>
      </c>
      <c r="G16" s="1" t="s">
        <v>52</v>
      </c>
    </row>
    <row r="17" ht="14.25" customHeight="1">
      <c r="B17" s="1" t="s">
        <v>93</v>
      </c>
      <c r="C17" s="1" t="s">
        <v>280</v>
      </c>
      <c r="G17" s="1" t="s">
        <v>52</v>
      </c>
    </row>
    <row r="18" ht="14.25" customHeight="1">
      <c r="B18" s="1" t="s">
        <v>96</v>
      </c>
      <c r="C18" s="1" t="s">
        <v>276</v>
      </c>
      <c r="G18" s="1" t="s">
        <v>52</v>
      </c>
    </row>
    <row r="19" ht="14.25" customHeight="1">
      <c r="B19" s="1" t="s">
        <v>99</v>
      </c>
      <c r="C19" s="1" t="s">
        <v>281</v>
      </c>
      <c r="G19" s="1" t="s">
        <v>40</v>
      </c>
    </row>
    <row r="20" ht="14.25" customHeight="1">
      <c r="B20" s="1" t="s">
        <v>102</v>
      </c>
      <c r="C20" s="1" t="s">
        <v>282</v>
      </c>
      <c r="G20" s="1" t="s">
        <v>52</v>
      </c>
    </row>
    <row r="21" ht="14.25" customHeight="1">
      <c r="B21" s="1" t="s">
        <v>105</v>
      </c>
      <c r="C21" s="1" t="s">
        <v>283</v>
      </c>
      <c r="G21" s="1" t="s">
        <v>52</v>
      </c>
    </row>
    <row r="22" ht="14.25" customHeight="1">
      <c r="B22" s="1" t="s">
        <v>108</v>
      </c>
      <c r="C22" s="1" t="s">
        <v>284</v>
      </c>
      <c r="G22" s="1" t="s">
        <v>52</v>
      </c>
    </row>
    <row r="23" ht="14.25" customHeight="1">
      <c r="B23" s="1" t="s">
        <v>111</v>
      </c>
      <c r="C23" s="1" t="s">
        <v>285</v>
      </c>
      <c r="G23" s="1" t="s">
        <v>52</v>
      </c>
    </row>
    <row r="24" ht="14.25" customHeight="1">
      <c r="B24" s="1" t="s">
        <v>114</v>
      </c>
      <c r="C24" s="1" t="s">
        <v>286</v>
      </c>
      <c r="G24" s="1" t="s">
        <v>52</v>
      </c>
    </row>
    <row r="25" ht="14.25" customHeight="1">
      <c r="B25" s="1" t="s">
        <v>117</v>
      </c>
      <c r="C25" s="1" t="s">
        <v>287</v>
      </c>
      <c r="G25" s="1" t="s">
        <v>52</v>
      </c>
    </row>
    <row r="26" ht="14.25" customHeight="1">
      <c r="B26" s="1" t="s">
        <v>120</v>
      </c>
      <c r="C26" s="1" t="s">
        <v>288</v>
      </c>
      <c r="G26" s="1" t="s">
        <v>52</v>
      </c>
    </row>
    <row r="27" ht="14.25" customHeight="1">
      <c r="B27" s="1" t="s">
        <v>123</v>
      </c>
      <c r="C27" s="1" t="s">
        <v>289</v>
      </c>
      <c r="G27" s="1" t="s">
        <v>52</v>
      </c>
    </row>
    <row r="28" ht="14.25" customHeight="1">
      <c r="B28" s="1" t="s">
        <v>126</v>
      </c>
      <c r="C28" s="1" t="s">
        <v>290</v>
      </c>
      <c r="G28" s="1" t="s">
        <v>52</v>
      </c>
    </row>
    <row r="29" ht="14.25" customHeight="1">
      <c r="B29" s="1" t="s">
        <v>129</v>
      </c>
      <c r="C29" s="1" t="s">
        <v>291</v>
      </c>
      <c r="G29" s="1" t="s">
        <v>52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7.14"/>
    <col customWidth="1" min="3" max="3" width="15.43"/>
    <col customWidth="1" min="4" max="4" width="17.43"/>
    <col customWidth="1" min="5" max="5" width="20.29"/>
    <col customWidth="1" min="6" max="6" width="11.86"/>
    <col customWidth="1" min="7" max="7" width="18.57"/>
    <col customWidth="1" min="8" max="8" width="21.43"/>
    <col customWidth="1" min="9" max="9" width="17.86"/>
    <col customWidth="1" min="10" max="10" width="15.71"/>
    <col customWidth="1" min="11" max="11" width="19.71"/>
    <col customWidth="1" min="12" max="12" width="21.14"/>
    <col customWidth="1" min="13" max="13" width="13.86"/>
    <col customWidth="1" min="14" max="26" width="8.71"/>
  </cols>
  <sheetData>
    <row r="1" ht="14.25" customHeight="1">
      <c r="A1" s="1" t="s">
        <v>0</v>
      </c>
      <c r="B1" s="1" t="s">
        <v>5</v>
      </c>
      <c r="C1" s="1" t="s">
        <v>292</v>
      </c>
      <c r="D1" s="1" t="s">
        <v>293</v>
      </c>
      <c r="E1" s="1" t="s">
        <v>294</v>
      </c>
      <c r="F1" s="1" t="s">
        <v>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9.86"/>
    <col customWidth="1" min="4" max="4" width="11.29"/>
    <col customWidth="1" min="5" max="5" width="20.71"/>
    <col customWidth="1" min="6" max="6" width="0.86"/>
    <col customWidth="1" min="7" max="7" width="10.43"/>
    <col customWidth="1" min="8" max="8" width="16.43"/>
    <col customWidth="1" min="9" max="9" width="0.86"/>
    <col customWidth="1" min="10" max="10" width="14.57"/>
    <col customWidth="1" min="11" max="26" width="8.71"/>
  </cols>
  <sheetData>
    <row r="1" ht="14.25" customHeight="1">
      <c r="A1" s="6" t="s">
        <v>302</v>
      </c>
      <c r="B1" s="7"/>
      <c r="C1" s="7"/>
      <c r="D1" s="7"/>
      <c r="E1" s="8"/>
      <c r="F1" s="9"/>
      <c r="G1" s="10" t="s">
        <v>303</v>
      </c>
      <c r="H1" s="8"/>
      <c r="I1" s="9"/>
      <c r="J1" s="11" t="s">
        <v>304</v>
      </c>
    </row>
    <row r="2" ht="14.25" customHeight="1">
      <c r="F2" s="9"/>
      <c r="I2" s="9"/>
    </row>
    <row r="3" ht="14.25" customHeight="1">
      <c r="A3" s="12" t="s">
        <v>0</v>
      </c>
      <c r="B3" s="12" t="s">
        <v>1</v>
      </c>
      <c r="C3" s="12" t="s">
        <v>195</v>
      </c>
      <c r="D3" s="12" t="s">
        <v>27</v>
      </c>
      <c r="E3" s="12" t="s">
        <v>29</v>
      </c>
      <c r="F3" s="9"/>
      <c r="G3" s="13" t="s">
        <v>305</v>
      </c>
      <c r="H3" s="13" t="s">
        <v>306</v>
      </c>
      <c r="I3" s="9"/>
      <c r="J3" s="14" t="s">
        <v>307</v>
      </c>
    </row>
    <row r="4" ht="14.25" customHeight="1">
      <c r="A4" s="2">
        <f>STG_INSTRUMENT_CONTRACT_MASTER!A2</f>
        <v>44561</v>
      </c>
      <c r="B4" s="2" t="str">
        <f>STG_INSTRUMENT_CONTRACT_MASTER!B2</f>
        <v>000400-835</v>
      </c>
      <c r="C4" s="5" t="str">
        <f>STG_BANK_POSITIONS!I2</f>
        <v/>
      </c>
      <c r="D4" s="1" t="str">
        <f>STG_INSTRUMENT_CONTRACT_MASTER!AB2</f>
        <v/>
      </c>
      <c r="E4" s="1" t="str">
        <f>STG_INSTRUMENT_CONTRACT_MASTER!AD2</f>
        <v/>
      </c>
      <c r="F4" s="9"/>
      <c r="G4" s="1">
        <f t="shared" ref="G4:G64" si="1">IF(E4="Y",1%,IF(D4="Y",0.1%,0))</f>
        <v>0</v>
      </c>
      <c r="H4" s="5">
        <f t="shared" ref="H4:H64" si="2">C4*G4</f>
        <v>0</v>
      </c>
      <c r="I4" s="9"/>
      <c r="J4" s="5">
        <f>SUM(H4:H64)</f>
        <v>165525553.6</v>
      </c>
    </row>
    <row r="5" ht="14.25" customHeight="1">
      <c r="A5" s="2">
        <f>STG_INSTRUMENT_CONTRACT_MASTER!A3</f>
        <v>44561</v>
      </c>
      <c r="B5" s="2" t="str">
        <f>STG_INSTRUMENT_CONTRACT_MASTER!B3</f>
        <v>000400-836</v>
      </c>
      <c r="C5" s="5" t="str">
        <f>STG_BANK_POSITIONS!I3</f>
        <v/>
      </c>
      <c r="D5" s="1" t="str">
        <f>STG_INSTRUMENT_CONTRACT_MASTER!AB3</f>
        <v/>
      </c>
      <c r="E5" s="1" t="str">
        <f>STG_INSTRUMENT_CONTRACT_MASTER!AD3</f>
        <v/>
      </c>
      <c r="F5" s="9"/>
      <c r="G5" s="1">
        <f t="shared" si="1"/>
        <v>0</v>
      </c>
      <c r="H5" s="5">
        <f t="shared" si="2"/>
        <v>0</v>
      </c>
      <c r="I5" s="9"/>
    </row>
    <row r="6" ht="14.25" customHeight="1">
      <c r="A6" s="2">
        <f>STG_INSTRUMENT_CONTRACT_MASTER!A4</f>
        <v>44561</v>
      </c>
      <c r="B6" s="2" t="str">
        <f>STG_INSTRUMENT_CONTRACT_MASTER!B4</f>
        <v>000400-837</v>
      </c>
      <c r="C6" s="5" t="str">
        <f>STG_BANK_POSITIONS!I4</f>
        <v/>
      </c>
      <c r="D6" s="1" t="str">
        <f>STG_INSTRUMENT_CONTRACT_MASTER!AB4</f>
        <v/>
      </c>
      <c r="E6" s="1" t="str">
        <f>STG_INSTRUMENT_CONTRACT_MASTER!AD4</f>
        <v/>
      </c>
      <c r="F6" s="9"/>
      <c r="G6" s="1">
        <f t="shared" si="1"/>
        <v>0</v>
      </c>
      <c r="H6" s="5">
        <f t="shared" si="2"/>
        <v>0</v>
      </c>
      <c r="I6" s="9"/>
    </row>
    <row r="7" ht="14.25" customHeight="1">
      <c r="A7" s="2">
        <f>STG_INSTRUMENT_CONTRACT_MASTER!A5</f>
        <v>44561</v>
      </c>
      <c r="B7" s="2" t="str">
        <f>STG_INSTRUMENT_CONTRACT_MASTER!B5</f>
        <v>000400-838</v>
      </c>
      <c r="C7" s="5" t="str">
        <f>STG_BANK_POSITIONS!I5</f>
        <v/>
      </c>
      <c r="D7" s="1" t="str">
        <f>STG_INSTRUMENT_CONTRACT_MASTER!AB5</f>
        <v/>
      </c>
      <c r="E7" s="1" t="str">
        <f>STG_INSTRUMENT_CONTRACT_MASTER!AD5</f>
        <v/>
      </c>
      <c r="F7" s="9"/>
      <c r="G7" s="1">
        <f t="shared" si="1"/>
        <v>0</v>
      </c>
      <c r="H7" s="5">
        <f t="shared" si="2"/>
        <v>0</v>
      </c>
      <c r="I7" s="9"/>
    </row>
    <row r="8" ht="14.25" customHeight="1">
      <c r="A8" s="2">
        <f>STG_INSTRUMENT_CONTRACT_MASTER!A6</f>
        <v>44561</v>
      </c>
      <c r="B8" s="2" t="str">
        <f>STG_INSTRUMENT_CONTRACT_MASTER!B6</f>
        <v>000400-839</v>
      </c>
      <c r="C8" s="5" t="str">
        <f>STG_BANK_POSITIONS!I6</f>
        <v/>
      </c>
      <c r="D8" s="1" t="str">
        <f>STG_INSTRUMENT_CONTRACT_MASTER!AB6</f>
        <v/>
      </c>
      <c r="E8" s="1" t="str">
        <f>STG_INSTRUMENT_CONTRACT_MASTER!AD6</f>
        <v/>
      </c>
      <c r="F8" s="9"/>
      <c r="G8" s="1">
        <f t="shared" si="1"/>
        <v>0</v>
      </c>
      <c r="H8" s="5">
        <f t="shared" si="2"/>
        <v>0</v>
      </c>
      <c r="I8" s="9"/>
    </row>
    <row r="9" ht="14.25" customHeight="1">
      <c r="A9" s="2">
        <f>STG_INSTRUMENT_CONTRACT_MASTER!A7</f>
        <v>44561</v>
      </c>
      <c r="B9" s="2" t="str">
        <f>STG_INSTRUMENT_CONTRACT_MASTER!B7</f>
        <v>000400-840</v>
      </c>
      <c r="C9" s="5" t="str">
        <f>STG_BANK_POSITIONS!I7</f>
        <v/>
      </c>
      <c r="D9" s="1" t="str">
        <f>STG_INSTRUMENT_CONTRACT_MASTER!AB7</f>
        <v/>
      </c>
      <c r="E9" s="1" t="str">
        <f>STG_INSTRUMENT_CONTRACT_MASTER!AD7</f>
        <v/>
      </c>
      <c r="F9" s="9"/>
      <c r="G9" s="1">
        <f t="shared" si="1"/>
        <v>0</v>
      </c>
      <c r="H9" s="5">
        <f t="shared" si="2"/>
        <v>0</v>
      </c>
      <c r="I9" s="9"/>
    </row>
    <row r="10" ht="14.25" customHeight="1">
      <c r="A10" s="2">
        <f>STG_INSTRUMENT_CONTRACT_MASTER!A8</f>
        <v>44561</v>
      </c>
      <c r="B10" s="2" t="str">
        <f>STG_INSTRUMENT_CONTRACT_MASTER!B8</f>
        <v>000400-841</v>
      </c>
      <c r="C10" s="5" t="str">
        <f>STG_BANK_POSITIONS!I8</f>
        <v/>
      </c>
      <c r="D10" s="1" t="str">
        <f>STG_INSTRUMENT_CONTRACT_MASTER!AB8</f>
        <v/>
      </c>
      <c r="E10" s="1" t="str">
        <f>STG_INSTRUMENT_CONTRACT_MASTER!AD8</f>
        <v/>
      </c>
      <c r="F10" s="9"/>
      <c r="G10" s="1">
        <f t="shared" si="1"/>
        <v>0</v>
      </c>
      <c r="H10" s="5">
        <f t="shared" si="2"/>
        <v>0</v>
      </c>
      <c r="I10" s="9"/>
    </row>
    <row r="11" ht="14.25" customHeight="1">
      <c r="A11" s="2">
        <f>STG_INSTRUMENT_CONTRACT_MASTER!A9</f>
        <v>44561</v>
      </c>
      <c r="B11" s="2" t="str">
        <f>STG_INSTRUMENT_CONTRACT_MASTER!B9</f>
        <v>000400-842</v>
      </c>
      <c r="C11" s="5" t="str">
        <f>STG_BANK_POSITIONS!I9</f>
        <v/>
      </c>
      <c r="D11" s="1" t="str">
        <f>STG_INSTRUMENT_CONTRACT_MASTER!AB9</f>
        <v/>
      </c>
      <c r="E11" s="1" t="str">
        <f>STG_INSTRUMENT_CONTRACT_MASTER!AD9</f>
        <v/>
      </c>
      <c r="F11" s="9"/>
      <c r="G11" s="1">
        <f t="shared" si="1"/>
        <v>0</v>
      </c>
      <c r="H11" s="5">
        <f t="shared" si="2"/>
        <v>0</v>
      </c>
      <c r="I11" s="9"/>
    </row>
    <row r="12" ht="14.25" customHeight="1">
      <c r="A12" s="2">
        <f>STG_INSTRUMENT_CONTRACT_MASTER!A10</f>
        <v>44561</v>
      </c>
      <c r="B12" s="2" t="str">
        <f>STG_INSTRUMENT_CONTRACT_MASTER!B10</f>
        <v>000400-843</v>
      </c>
      <c r="C12" s="5" t="str">
        <f>STG_BANK_POSITIONS!I10</f>
        <v/>
      </c>
      <c r="D12" s="1" t="str">
        <f>STG_INSTRUMENT_CONTRACT_MASTER!AB10</f>
        <v/>
      </c>
      <c r="E12" s="1" t="str">
        <f>STG_INSTRUMENT_CONTRACT_MASTER!AD10</f>
        <v/>
      </c>
      <c r="F12" s="9"/>
      <c r="G12" s="1">
        <f t="shared" si="1"/>
        <v>0</v>
      </c>
      <c r="H12" s="5">
        <f t="shared" si="2"/>
        <v>0</v>
      </c>
      <c r="I12" s="9"/>
    </row>
    <row r="13" ht="14.25" customHeight="1">
      <c r="A13" s="2">
        <f>STG_INSTRUMENT_CONTRACT_MASTER!A11</f>
        <v>44561</v>
      </c>
      <c r="B13" s="2" t="str">
        <f>STG_INSTRUMENT_CONTRACT_MASTER!B11</f>
        <v>000400-844</v>
      </c>
      <c r="C13" s="5" t="str">
        <f>STG_BANK_POSITIONS!I11</f>
        <v/>
      </c>
      <c r="D13" s="1" t="str">
        <f>STG_INSTRUMENT_CONTRACT_MASTER!AB11</f>
        <v/>
      </c>
      <c r="E13" s="1" t="str">
        <f>STG_INSTRUMENT_CONTRACT_MASTER!AD11</f>
        <v/>
      </c>
      <c r="F13" s="9"/>
      <c r="G13" s="1">
        <f t="shared" si="1"/>
        <v>0</v>
      </c>
      <c r="H13" s="5">
        <f t="shared" si="2"/>
        <v>0</v>
      </c>
      <c r="I13" s="9"/>
    </row>
    <row r="14" ht="14.25" customHeight="1">
      <c r="A14" s="2">
        <f>STG_INSTRUMENT_CONTRACT_MASTER!A12</f>
        <v>44561</v>
      </c>
      <c r="B14" s="2" t="str">
        <f>STG_INSTRUMENT_CONTRACT_MASTER!B12</f>
        <v>000400-845</v>
      </c>
      <c r="C14" s="5" t="str">
        <f>STG_BANK_POSITIONS!I12</f>
        <v/>
      </c>
      <c r="D14" s="1" t="str">
        <f>STG_INSTRUMENT_CONTRACT_MASTER!AB12</f>
        <v/>
      </c>
      <c r="E14" s="1" t="str">
        <f>STG_INSTRUMENT_CONTRACT_MASTER!AD12</f>
        <v/>
      </c>
      <c r="F14" s="9"/>
      <c r="G14" s="1">
        <f t="shared" si="1"/>
        <v>0</v>
      </c>
      <c r="H14" s="5">
        <f t="shared" si="2"/>
        <v>0</v>
      </c>
      <c r="I14" s="9"/>
    </row>
    <row r="15" ht="14.25" customHeight="1">
      <c r="A15" s="2">
        <f>STG_INSTRUMENT_CONTRACT_MASTER!A13</f>
        <v>44561</v>
      </c>
      <c r="B15" s="2" t="str">
        <f>STG_INSTRUMENT_CONTRACT_MASTER!B13</f>
        <v>000400-846</v>
      </c>
      <c r="C15" s="5" t="str">
        <f>STG_BANK_POSITIONS!I13</f>
        <v/>
      </c>
      <c r="D15" s="1" t="str">
        <f>STG_INSTRUMENT_CONTRACT_MASTER!AB13</f>
        <v/>
      </c>
      <c r="E15" s="1" t="str">
        <f>STG_INSTRUMENT_CONTRACT_MASTER!AD13</f>
        <v/>
      </c>
      <c r="F15" s="9"/>
      <c r="G15" s="1">
        <f t="shared" si="1"/>
        <v>0</v>
      </c>
      <c r="H15" s="5">
        <f t="shared" si="2"/>
        <v>0</v>
      </c>
      <c r="I15" s="9"/>
    </row>
    <row r="16" ht="14.25" customHeight="1">
      <c r="A16" s="2">
        <f>STG_INSTRUMENT_CONTRACT_MASTER!A14</f>
        <v>44561</v>
      </c>
      <c r="B16" s="2" t="str">
        <f>STG_INSTRUMENT_CONTRACT_MASTER!B14</f>
        <v>000400-847</v>
      </c>
      <c r="C16" s="5" t="str">
        <f>STG_BANK_POSITIONS!I14</f>
        <v/>
      </c>
      <c r="D16" s="1" t="str">
        <f>STG_INSTRUMENT_CONTRACT_MASTER!AB14</f>
        <v/>
      </c>
      <c r="E16" s="1" t="str">
        <f>STG_INSTRUMENT_CONTRACT_MASTER!AD14</f>
        <v/>
      </c>
      <c r="F16" s="9"/>
      <c r="G16" s="1">
        <f t="shared" si="1"/>
        <v>0</v>
      </c>
      <c r="H16" s="5">
        <f t="shared" si="2"/>
        <v>0</v>
      </c>
      <c r="I16" s="9"/>
    </row>
    <row r="17" ht="14.25" customHeight="1">
      <c r="A17" s="2">
        <f>STG_INSTRUMENT_CONTRACT_MASTER!A15</f>
        <v>44561</v>
      </c>
      <c r="B17" s="2" t="str">
        <f>STG_INSTRUMENT_CONTRACT_MASTER!B15</f>
        <v>000400-848</v>
      </c>
      <c r="C17" s="5" t="str">
        <f>STG_BANK_POSITIONS!I15</f>
        <v/>
      </c>
      <c r="D17" s="1" t="str">
        <f>STG_INSTRUMENT_CONTRACT_MASTER!AB15</f>
        <v/>
      </c>
      <c r="E17" s="1" t="str">
        <f>STG_INSTRUMENT_CONTRACT_MASTER!AD15</f>
        <v/>
      </c>
      <c r="F17" s="9"/>
      <c r="G17" s="1">
        <f t="shared" si="1"/>
        <v>0</v>
      </c>
      <c r="H17" s="5">
        <f t="shared" si="2"/>
        <v>0</v>
      </c>
      <c r="I17" s="9"/>
    </row>
    <row r="18" ht="14.25" customHeight="1">
      <c r="A18" s="2">
        <f>STG_INSTRUMENT_CONTRACT_MASTER!A16</f>
        <v>44561</v>
      </c>
      <c r="B18" s="2" t="str">
        <f>STG_INSTRUMENT_CONTRACT_MASTER!B16</f>
        <v>000400-849</v>
      </c>
      <c r="C18" s="5" t="str">
        <f>STG_BANK_POSITIONS!I16</f>
        <v/>
      </c>
      <c r="D18" s="1" t="str">
        <f>STG_INSTRUMENT_CONTRACT_MASTER!AB16</f>
        <v/>
      </c>
      <c r="E18" s="1" t="str">
        <f>STG_INSTRUMENT_CONTRACT_MASTER!AD16</f>
        <v/>
      </c>
      <c r="F18" s="9"/>
      <c r="G18" s="1">
        <f t="shared" si="1"/>
        <v>0</v>
      </c>
      <c r="H18" s="5">
        <f t="shared" si="2"/>
        <v>0</v>
      </c>
      <c r="I18" s="9"/>
    </row>
    <row r="19" ht="14.25" customHeight="1">
      <c r="A19" s="2">
        <f>STG_INSTRUMENT_CONTRACT_MASTER!A17</f>
        <v>44561</v>
      </c>
      <c r="B19" s="2" t="str">
        <f>STG_INSTRUMENT_CONTRACT_MASTER!B17</f>
        <v>000400-850</v>
      </c>
      <c r="C19" s="5" t="str">
        <f>STG_BANK_POSITIONS!I17</f>
        <v/>
      </c>
      <c r="D19" s="1" t="str">
        <f>STG_INSTRUMENT_CONTRACT_MASTER!AB17</f>
        <v/>
      </c>
      <c r="E19" s="1" t="str">
        <f>STG_INSTRUMENT_CONTRACT_MASTER!AD17</f>
        <v/>
      </c>
      <c r="F19" s="9"/>
      <c r="G19" s="1">
        <f t="shared" si="1"/>
        <v>0</v>
      </c>
      <c r="H19" s="5">
        <f t="shared" si="2"/>
        <v>0</v>
      </c>
      <c r="I19" s="9"/>
    </row>
    <row r="20" ht="14.25" customHeight="1">
      <c r="A20" s="2">
        <f>STG_INSTRUMENT_CONTRACT_MASTER!A18</f>
        <v>44561</v>
      </c>
      <c r="B20" s="2" t="str">
        <f>STG_INSTRUMENT_CONTRACT_MASTER!B18</f>
        <v>000400-851</v>
      </c>
      <c r="C20" s="5" t="str">
        <f>STG_BANK_POSITIONS!I18</f>
        <v/>
      </c>
      <c r="D20" s="1" t="str">
        <f>STG_INSTRUMENT_CONTRACT_MASTER!AB18</f>
        <v/>
      </c>
      <c r="E20" s="1" t="str">
        <f>STG_INSTRUMENT_CONTRACT_MASTER!AD18</f>
        <v/>
      </c>
      <c r="F20" s="9"/>
      <c r="G20" s="1">
        <f t="shared" si="1"/>
        <v>0</v>
      </c>
      <c r="H20" s="5">
        <f t="shared" si="2"/>
        <v>0</v>
      </c>
      <c r="I20" s="9"/>
    </row>
    <row r="21" ht="14.25" customHeight="1">
      <c r="A21" s="2">
        <f>STG_INSTRUMENT_CONTRACT_MASTER!A19</f>
        <v>44561</v>
      </c>
      <c r="B21" s="2" t="str">
        <f>STG_INSTRUMENT_CONTRACT_MASTER!B19</f>
        <v>000400-852</v>
      </c>
      <c r="C21" s="5" t="str">
        <f>STG_BANK_POSITIONS!I19</f>
        <v/>
      </c>
      <c r="D21" s="1" t="str">
        <f>STG_INSTRUMENT_CONTRACT_MASTER!AB19</f>
        <v/>
      </c>
      <c r="E21" s="1" t="str">
        <f>STG_INSTRUMENT_CONTRACT_MASTER!AD19</f>
        <v/>
      </c>
      <c r="F21" s="9"/>
      <c r="G21" s="1">
        <f t="shared" si="1"/>
        <v>0</v>
      </c>
      <c r="H21" s="5">
        <f t="shared" si="2"/>
        <v>0</v>
      </c>
      <c r="I21" s="9"/>
    </row>
    <row r="22" ht="14.25" customHeight="1">
      <c r="A22" s="2">
        <f>STG_INSTRUMENT_CONTRACT_MASTER!A20</f>
        <v>44561</v>
      </c>
      <c r="B22" s="2" t="str">
        <f>STG_INSTRUMENT_CONTRACT_MASTER!B20</f>
        <v>000400-853</v>
      </c>
      <c r="C22" s="5" t="str">
        <f>STG_BANK_POSITIONS!I20</f>
        <v/>
      </c>
      <c r="D22" s="1" t="str">
        <f>STG_INSTRUMENT_CONTRACT_MASTER!AB20</f>
        <v/>
      </c>
      <c r="E22" s="1" t="str">
        <f>STG_INSTRUMENT_CONTRACT_MASTER!AD20</f>
        <v/>
      </c>
      <c r="F22" s="9"/>
      <c r="G22" s="1">
        <f t="shared" si="1"/>
        <v>0</v>
      </c>
      <c r="H22" s="5">
        <f t="shared" si="2"/>
        <v>0</v>
      </c>
      <c r="I22" s="9"/>
    </row>
    <row r="23" ht="14.25" customHeight="1">
      <c r="A23" s="2">
        <f>STG_INSTRUMENT_CONTRACT_MASTER!A21</f>
        <v>44561</v>
      </c>
      <c r="B23" s="2" t="str">
        <f>STG_INSTRUMENT_CONTRACT_MASTER!B21</f>
        <v>000400-854</v>
      </c>
      <c r="C23" s="5" t="str">
        <f>STG_BANK_POSITIONS!I21</f>
        <v/>
      </c>
      <c r="D23" s="1" t="str">
        <f>STG_INSTRUMENT_CONTRACT_MASTER!AB21</f>
        <v/>
      </c>
      <c r="E23" s="1" t="str">
        <f>STG_INSTRUMENT_CONTRACT_MASTER!AD21</f>
        <v/>
      </c>
      <c r="F23" s="9"/>
      <c r="G23" s="1">
        <f t="shared" si="1"/>
        <v>0</v>
      </c>
      <c r="H23" s="5">
        <f t="shared" si="2"/>
        <v>0</v>
      </c>
      <c r="I23" s="9"/>
    </row>
    <row r="24" ht="14.25" customHeight="1">
      <c r="A24" s="2">
        <f>STG_INSTRUMENT_CONTRACT_MASTER!A22</f>
        <v>44561</v>
      </c>
      <c r="B24" s="2" t="str">
        <f>STG_INSTRUMENT_CONTRACT_MASTER!B22</f>
        <v>000400-855</v>
      </c>
      <c r="C24" s="5" t="str">
        <f>STG_BANK_POSITIONS!I22</f>
        <v/>
      </c>
      <c r="D24" s="1" t="str">
        <f>STG_INSTRUMENT_CONTRACT_MASTER!AB22</f>
        <v/>
      </c>
      <c r="E24" s="1" t="str">
        <f>STG_INSTRUMENT_CONTRACT_MASTER!AD22</f>
        <v/>
      </c>
      <c r="F24" s="9"/>
      <c r="G24" s="1">
        <f t="shared" si="1"/>
        <v>0</v>
      </c>
      <c r="H24" s="5">
        <f t="shared" si="2"/>
        <v>0</v>
      </c>
      <c r="I24" s="9"/>
    </row>
    <row r="25" ht="14.25" customHeight="1">
      <c r="A25" s="2">
        <f>STG_INSTRUMENT_CONTRACT_MASTER!A23</f>
        <v>44561</v>
      </c>
      <c r="B25" s="2" t="str">
        <f>STG_INSTRUMENT_CONTRACT_MASTER!B23</f>
        <v>000400-856</v>
      </c>
      <c r="C25" s="5" t="str">
        <f>STG_BANK_POSITIONS!I23</f>
        <v/>
      </c>
      <c r="D25" s="1" t="str">
        <f>STG_INSTRUMENT_CONTRACT_MASTER!AB23</f>
        <v/>
      </c>
      <c r="E25" s="1" t="str">
        <f>STG_INSTRUMENT_CONTRACT_MASTER!AD23</f>
        <v/>
      </c>
      <c r="F25" s="9"/>
      <c r="G25" s="1">
        <f t="shared" si="1"/>
        <v>0</v>
      </c>
      <c r="H25" s="5">
        <f t="shared" si="2"/>
        <v>0</v>
      </c>
      <c r="I25" s="9"/>
    </row>
    <row r="26" ht="14.25" customHeight="1">
      <c r="A26" s="2">
        <f>STG_INSTRUMENT_CONTRACT_MASTER!A24</f>
        <v>44561</v>
      </c>
      <c r="B26" s="2" t="str">
        <f>STG_INSTRUMENT_CONTRACT_MASTER!B24</f>
        <v>000400-857</v>
      </c>
      <c r="C26" s="5" t="str">
        <f>STG_BANK_POSITIONS!I24</f>
        <v/>
      </c>
      <c r="D26" s="1" t="str">
        <f>STG_INSTRUMENT_CONTRACT_MASTER!AB24</f>
        <v/>
      </c>
      <c r="E26" s="1" t="str">
        <f>STG_INSTRUMENT_CONTRACT_MASTER!AD24</f>
        <v/>
      </c>
      <c r="F26" s="9"/>
      <c r="G26" s="1">
        <f t="shared" si="1"/>
        <v>0</v>
      </c>
      <c r="H26" s="5">
        <f t="shared" si="2"/>
        <v>0</v>
      </c>
      <c r="I26" s="9"/>
    </row>
    <row r="27" ht="14.25" customHeight="1">
      <c r="A27" s="2">
        <f>STG_INSTRUMENT_CONTRACT_MASTER!A25</f>
        <v>44561</v>
      </c>
      <c r="B27" s="2" t="str">
        <f>STG_INSTRUMENT_CONTRACT_MASTER!B25</f>
        <v>000400-858</v>
      </c>
      <c r="C27" s="5" t="str">
        <f>STG_BANK_POSITIONS!I25</f>
        <v/>
      </c>
      <c r="D27" s="1" t="str">
        <f>STG_INSTRUMENT_CONTRACT_MASTER!AB25</f>
        <v/>
      </c>
      <c r="E27" s="1" t="str">
        <f>STG_INSTRUMENT_CONTRACT_MASTER!AD25</f>
        <v/>
      </c>
      <c r="F27" s="9"/>
      <c r="G27" s="1">
        <f t="shared" si="1"/>
        <v>0</v>
      </c>
      <c r="H27" s="5">
        <f t="shared" si="2"/>
        <v>0</v>
      </c>
      <c r="I27" s="9"/>
    </row>
    <row r="28" ht="14.25" customHeight="1">
      <c r="A28" s="2">
        <f>STG_INSTRUMENT_CONTRACT_MASTER!A26</f>
        <v>44561</v>
      </c>
      <c r="B28" s="2" t="str">
        <f>STG_INSTRUMENT_CONTRACT_MASTER!B26</f>
        <v>000400-859</v>
      </c>
      <c r="C28" s="5" t="str">
        <f>STG_BANK_POSITIONS!I26</f>
        <v/>
      </c>
      <c r="D28" s="1" t="str">
        <f>STG_INSTRUMENT_CONTRACT_MASTER!AB26</f>
        <v/>
      </c>
      <c r="E28" s="1" t="str">
        <f>STG_INSTRUMENT_CONTRACT_MASTER!AD26</f>
        <v/>
      </c>
      <c r="F28" s="9"/>
      <c r="G28" s="1">
        <f t="shared" si="1"/>
        <v>0</v>
      </c>
      <c r="H28" s="5">
        <f t="shared" si="2"/>
        <v>0</v>
      </c>
      <c r="I28" s="9"/>
    </row>
    <row r="29" ht="14.25" customHeight="1">
      <c r="A29" s="2">
        <f>STG_INSTRUMENT_CONTRACT_MASTER!A27</f>
        <v>44561</v>
      </c>
      <c r="B29" s="2" t="str">
        <f>STG_INSTRUMENT_CONTRACT_MASTER!B27</f>
        <v>000400-860</v>
      </c>
      <c r="C29" s="5" t="str">
        <f>STG_BANK_POSITIONS!I27</f>
        <v/>
      </c>
      <c r="D29" s="1" t="str">
        <f>STG_INSTRUMENT_CONTRACT_MASTER!AB27</f>
        <v/>
      </c>
      <c r="E29" s="1" t="str">
        <f>STG_INSTRUMENT_CONTRACT_MASTER!AD27</f>
        <v/>
      </c>
      <c r="F29" s="9"/>
      <c r="G29" s="1">
        <f t="shared" si="1"/>
        <v>0</v>
      </c>
      <c r="H29" s="5">
        <f t="shared" si="2"/>
        <v>0</v>
      </c>
      <c r="I29" s="9"/>
    </row>
    <row r="30" ht="14.25" customHeight="1">
      <c r="A30" s="2">
        <f>STG_INSTRUMENT_CONTRACT_MASTER!A28</f>
        <v>44561</v>
      </c>
      <c r="B30" s="2" t="str">
        <f>STG_INSTRUMENT_CONTRACT_MASTER!B28</f>
        <v>000400-861</v>
      </c>
      <c r="C30" s="5" t="str">
        <f>STG_BANK_POSITIONS!I28</f>
        <v/>
      </c>
      <c r="D30" s="1" t="str">
        <f>STG_INSTRUMENT_CONTRACT_MASTER!AB28</f>
        <v/>
      </c>
      <c r="E30" s="1" t="str">
        <f>STG_INSTRUMENT_CONTRACT_MASTER!AD28</f>
        <v/>
      </c>
      <c r="F30" s="9"/>
      <c r="G30" s="1">
        <f t="shared" si="1"/>
        <v>0</v>
      </c>
      <c r="H30" s="5">
        <f t="shared" si="2"/>
        <v>0</v>
      </c>
      <c r="I30" s="9"/>
    </row>
    <row r="31" ht="14.25" customHeight="1">
      <c r="A31" s="2">
        <f>STG_INSTRUMENT_CONTRACT_MASTER!A29</f>
        <v>44561</v>
      </c>
      <c r="B31" s="2" t="str">
        <f>STG_INSTRUMENT_CONTRACT_MASTER!B29</f>
        <v>000400-862</v>
      </c>
      <c r="C31" s="5" t="str">
        <f>STG_BANK_POSITIONS!I29</f>
        <v/>
      </c>
      <c r="D31" s="1" t="str">
        <f>STG_INSTRUMENT_CONTRACT_MASTER!AB29</f>
        <v/>
      </c>
      <c r="E31" s="1" t="str">
        <f>STG_INSTRUMENT_CONTRACT_MASTER!AD29</f>
        <v/>
      </c>
      <c r="F31" s="9"/>
      <c r="G31" s="1">
        <f t="shared" si="1"/>
        <v>0</v>
      </c>
      <c r="H31" s="5">
        <f t="shared" si="2"/>
        <v>0</v>
      </c>
      <c r="I31" s="9"/>
    </row>
    <row r="32" ht="14.25" customHeight="1">
      <c r="A32" s="2">
        <f>STG_INSTRUMENT_CONTRACT_MASTER!A30</f>
        <v>44561</v>
      </c>
      <c r="B32" s="2" t="str">
        <f>STG_INSTRUMENT_CONTRACT_MASTER!B30</f>
        <v>000400-863</v>
      </c>
      <c r="C32" s="5" t="str">
        <f>STG_BANK_POSITIONS!I30</f>
        <v/>
      </c>
      <c r="D32" s="1" t="str">
        <f>STG_INSTRUMENT_CONTRACT_MASTER!AB30</f>
        <v/>
      </c>
      <c r="E32" s="1" t="str">
        <f>STG_INSTRUMENT_CONTRACT_MASTER!AD30</f>
        <v/>
      </c>
      <c r="F32" s="9"/>
      <c r="G32" s="1">
        <f t="shared" si="1"/>
        <v>0</v>
      </c>
      <c r="H32" s="5">
        <f t="shared" si="2"/>
        <v>0</v>
      </c>
      <c r="I32" s="9"/>
    </row>
    <row r="33" ht="14.25" customHeight="1">
      <c r="A33" s="2">
        <f>STG_INSTRUMENT_CONTRACT_MASTER!A31</f>
        <v>44561</v>
      </c>
      <c r="B33" s="2" t="str">
        <f>STG_INSTRUMENT_CONTRACT_MASTER!B31</f>
        <v>000400-864</v>
      </c>
      <c r="C33" s="5" t="str">
        <f>STG_BANK_POSITIONS!I31</f>
        <v/>
      </c>
      <c r="D33" s="1" t="str">
        <f>STG_INSTRUMENT_CONTRACT_MASTER!AB31</f>
        <v/>
      </c>
      <c r="E33" s="1" t="str">
        <f>STG_INSTRUMENT_CONTRACT_MASTER!AD31</f>
        <v/>
      </c>
      <c r="F33" s="9"/>
      <c r="G33" s="1">
        <f t="shared" si="1"/>
        <v>0</v>
      </c>
      <c r="H33" s="5">
        <f t="shared" si="2"/>
        <v>0</v>
      </c>
      <c r="I33" s="9"/>
    </row>
    <row r="34" ht="14.25" customHeight="1">
      <c r="A34" s="2">
        <f>STG_INSTRUMENT_CONTRACT_MASTER!A32</f>
        <v>44561</v>
      </c>
      <c r="B34" s="2" t="str">
        <f>STG_INSTRUMENT_CONTRACT_MASTER!B32</f>
        <v>000400-865</v>
      </c>
      <c r="C34" s="5" t="str">
        <f>STG_BANK_POSITIONS!I32</f>
        <v/>
      </c>
      <c r="D34" s="1" t="str">
        <f>STG_INSTRUMENT_CONTRACT_MASTER!AB32</f>
        <v/>
      </c>
      <c r="E34" s="1" t="str">
        <f>STG_INSTRUMENT_CONTRACT_MASTER!AD32</f>
        <v/>
      </c>
      <c r="F34" s="9"/>
      <c r="G34" s="1">
        <f t="shared" si="1"/>
        <v>0</v>
      </c>
      <c r="H34" s="5">
        <f t="shared" si="2"/>
        <v>0</v>
      </c>
      <c r="I34" s="9"/>
    </row>
    <row r="35" ht="14.25" customHeight="1">
      <c r="A35" s="2">
        <f>STG_INSTRUMENT_CONTRACT_MASTER!A33</f>
        <v>44561</v>
      </c>
      <c r="B35" s="2" t="str">
        <f>STG_INSTRUMENT_CONTRACT_MASTER!B33</f>
        <v>000400-866</v>
      </c>
      <c r="C35" s="5" t="str">
        <f>STG_BANK_POSITIONS!I33</f>
        <v/>
      </c>
      <c r="D35" s="1" t="str">
        <f>STG_INSTRUMENT_CONTRACT_MASTER!AB33</f>
        <v/>
      </c>
      <c r="E35" s="1" t="str">
        <f>STG_INSTRUMENT_CONTRACT_MASTER!AD33</f>
        <v/>
      </c>
      <c r="F35" s="9"/>
      <c r="G35" s="1">
        <f t="shared" si="1"/>
        <v>0</v>
      </c>
      <c r="H35" s="5">
        <f t="shared" si="2"/>
        <v>0</v>
      </c>
      <c r="I35" s="9"/>
    </row>
    <row r="36" ht="14.25" customHeight="1">
      <c r="A36" s="2">
        <f>STG_INSTRUMENT_CONTRACT_MASTER!A34</f>
        <v>44561</v>
      </c>
      <c r="B36" s="2" t="str">
        <f>STG_INSTRUMENT_CONTRACT_MASTER!B34</f>
        <v>IRS190841856</v>
      </c>
      <c r="C36" s="5">
        <f>STG_BANK_POSITIONS!I34</f>
        <v>99636000000</v>
      </c>
      <c r="D36" s="1" t="str">
        <f>STG_INSTRUMENT_CONTRACT_MASTER!AB34</f>
        <v/>
      </c>
      <c r="E36" s="1" t="str">
        <f>STG_INSTRUMENT_CONTRACT_MASTER!AD34</f>
        <v/>
      </c>
      <c r="F36" s="9"/>
      <c r="G36" s="1">
        <f t="shared" si="1"/>
        <v>0</v>
      </c>
      <c r="H36" s="5">
        <f t="shared" si="2"/>
        <v>0</v>
      </c>
      <c r="I36" s="9"/>
    </row>
    <row r="37" ht="14.25" customHeight="1">
      <c r="A37" s="2">
        <f>STG_INSTRUMENT_CONTRACT_MASTER!A35</f>
        <v>44561</v>
      </c>
      <c r="B37" s="2" t="str">
        <f>STG_INSTRUMENT_CONTRACT_MASTER!B35</f>
        <v>IRS399330126</v>
      </c>
      <c r="C37" s="5">
        <f>STG_BANK_POSITIONS!I35</f>
        <v>37812000000</v>
      </c>
      <c r="D37" s="1" t="str">
        <f>STG_INSTRUMENT_CONTRACT_MASTER!AB35</f>
        <v/>
      </c>
      <c r="E37" s="1" t="str">
        <f>STG_INSTRUMENT_CONTRACT_MASTER!AD35</f>
        <v/>
      </c>
      <c r="F37" s="9"/>
      <c r="G37" s="1">
        <f t="shared" si="1"/>
        <v>0</v>
      </c>
      <c r="H37" s="5">
        <f t="shared" si="2"/>
        <v>0</v>
      </c>
      <c r="I37" s="9"/>
    </row>
    <row r="38" ht="14.25" customHeight="1">
      <c r="A38" s="2">
        <f>STG_INSTRUMENT_CONTRACT_MASTER!A36</f>
        <v>44561</v>
      </c>
      <c r="B38" s="2" t="str">
        <f>STG_INSTRUMENT_CONTRACT_MASTER!B36</f>
        <v>IRS233250637</v>
      </c>
      <c r="C38" s="5">
        <f>STG_BANK_POSITIONS!I36</f>
        <v>59087000000</v>
      </c>
      <c r="D38" s="1" t="str">
        <f>STG_INSTRUMENT_CONTRACT_MASTER!AB36</f>
        <v/>
      </c>
      <c r="E38" s="1" t="str">
        <f>STG_INSTRUMENT_CONTRACT_MASTER!AD36</f>
        <v/>
      </c>
      <c r="F38" s="9"/>
      <c r="G38" s="1">
        <f t="shared" si="1"/>
        <v>0</v>
      </c>
      <c r="H38" s="5">
        <f t="shared" si="2"/>
        <v>0</v>
      </c>
      <c r="I38" s="9"/>
    </row>
    <row r="39" ht="14.25" customHeight="1">
      <c r="A39" s="2">
        <f>STG_INSTRUMENT_CONTRACT_MASTER!A37</f>
        <v>44561</v>
      </c>
      <c r="B39" s="2" t="str">
        <f>STG_INSTRUMENT_CONTRACT_MASTER!B37</f>
        <v>CCS768096133</v>
      </c>
      <c r="C39" s="5">
        <f>STG_BANK_POSITIONS!I37</f>
        <v>26427000000</v>
      </c>
      <c r="D39" s="1" t="str">
        <f>STG_INSTRUMENT_CONTRACT_MASTER!AB37</f>
        <v/>
      </c>
      <c r="E39" s="1" t="str">
        <f>STG_INSTRUMENT_CONTRACT_MASTER!AD37</f>
        <v/>
      </c>
      <c r="F39" s="9"/>
      <c r="G39" s="1">
        <f t="shared" si="1"/>
        <v>0</v>
      </c>
      <c r="H39" s="5">
        <f t="shared" si="2"/>
        <v>0</v>
      </c>
      <c r="I39" s="9"/>
    </row>
    <row r="40" ht="14.25" customHeight="1">
      <c r="A40" s="2">
        <f>STG_INSTRUMENT_CONTRACT_MASTER!A38</f>
        <v>44561</v>
      </c>
      <c r="B40" s="2" t="str">
        <f>STG_INSTRUMENT_CONTRACT_MASTER!B38</f>
        <v>CCS561670611</v>
      </c>
      <c r="C40" s="5">
        <f>STG_BANK_POSITIONS!I38</f>
        <v>73094000000</v>
      </c>
      <c r="D40" s="1" t="str">
        <f>STG_INSTRUMENT_CONTRACT_MASTER!AB38</f>
        <v/>
      </c>
      <c r="E40" s="1" t="str">
        <f>STG_INSTRUMENT_CONTRACT_MASTER!AD38</f>
        <v/>
      </c>
      <c r="F40" s="9"/>
      <c r="G40" s="1">
        <f t="shared" si="1"/>
        <v>0</v>
      </c>
      <c r="H40" s="5">
        <f t="shared" si="2"/>
        <v>0</v>
      </c>
      <c r="I40" s="9"/>
    </row>
    <row r="41" ht="14.25" customHeight="1">
      <c r="A41" s="2">
        <f>STG_INSTRUMENT_CONTRACT_MASTER!A39</f>
        <v>44561</v>
      </c>
      <c r="B41" s="2" t="str">
        <f>STG_INSTRUMENT_CONTRACT_MASTER!B39</f>
        <v>CCS931854092</v>
      </c>
      <c r="C41" s="5">
        <f>STG_BANK_POSITIONS!I39</f>
        <v>78522000000</v>
      </c>
      <c r="D41" s="1" t="str">
        <f>STG_INSTRUMENT_CONTRACT_MASTER!AB39</f>
        <v/>
      </c>
      <c r="E41" s="1" t="str">
        <f>STG_INSTRUMENT_CONTRACT_MASTER!AD39</f>
        <v/>
      </c>
      <c r="F41" s="9"/>
      <c r="G41" s="1">
        <f t="shared" si="1"/>
        <v>0</v>
      </c>
      <c r="H41" s="5">
        <f t="shared" si="2"/>
        <v>0</v>
      </c>
      <c r="I41" s="9"/>
    </row>
    <row r="42" ht="14.25" customHeight="1">
      <c r="A42" s="2">
        <f>STG_INSTRUMENT_CONTRACT_MASTER!A40</f>
        <v>44561</v>
      </c>
      <c r="B42" s="2" t="str">
        <f>STG_INSTRUMENT_CONTRACT_MASTER!B40</f>
        <v>IRS307262619</v>
      </c>
      <c r="C42" s="5">
        <f>STG_BANK_POSITIONS!I40</f>
        <v>91103000000</v>
      </c>
      <c r="D42" s="1" t="str">
        <f>STG_INSTRUMENT_CONTRACT_MASTER!AB40</f>
        <v/>
      </c>
      <c r="E42" s="1" t="str">
        <f>STG_INSTRUMENT_CONTRACT_MASTER!AD40</f>
        <v/>
      </c>
      <c r="F42" s="9"/>
      <c r="G42" s="1">
        <f t="shared" si="1"/>
        <v>0</v>
      </c>
      <c r="H42" s="5">
        <f t="shared" si="2"/>
        <v>0</v>
      </c>
      <c r="I42" s="9"/>
    </row>
    <row r="43" ht="14.25" customHeight="1">
      <c r="A43" s="2">
        <f>STG_INSTRUMENT_CONTRACT_MASTER!A41</f>
        <v>44561</v>
      </c>
      <c r="B43" s="2" t="str">
        <f>STG_INSTRUMENT_CONTRACT_MASTER!B41</f>
        <v>IRS686490893</v>
      </c>
      <c r="C43" s="5">
        <f>STG_BANK_POSITIONS!I41</f>
        <v>35650000000</v>
      </c>
      <c r="D43" s="1" t="str">
        <f>STG_INSTRUMENT_CONTRACT_MASTER!AB41</f>
        <v/>
      </c>
      <c r="E43" s="1" t="str">
        <f>STG_INSTRUMENT_CONTRACT_MASTER!AD41</f>
        <v/>
      </c>
      <c r="F43" s="9"/>
      <c r="G43" s="1">
        <f t="shared" si="1"/>
        <v>0</v>
      </c>
      <c r="H43" s="5">
        <f t="shared" si="2"/>
        <v>0</v>
      </c>
      <c r="I43" s="9"/>
    </row>
    <row r="44" ht="14.25" customHeight="1">
      <c r="A44" s="2">
        <f>STG_INSTRUMENT_CONTRACT_MASTER!A42</f>
        <v>44561</v>
      </c>
      <c r="B44" s="2" t="str">
        <f>STG_INSTRUMENT_CONTRACT_MASTER!B42</f>
        <v>IRS682313805</v>
      </c>
      <c r="C44" s="5">
        <f>STG_BANK_POSITIONS!I42</f>
        <v>77441000000</v>
      </c>
      <c r="D44" s="1" t="str">
        <f>STG_INSTRUMENT_CONTRACT_MASTER!AB42</f>
        <v/>
      </c>
      <c r="E44" s="1" t="str">
        <f>STG_INSTRUMENT_CONTRACT_MASTER!AD42</f>
        <v/>
      </c>
      <c r="F44" s="9"/>
      <c r="G44" s="1">
        <f t="shared" si="1"/>
        <v>0</v>
      </c>
      <c r="H44" s="5">
        <f t="shared" si="2"/>
        <v>0</v>
      </c>
      <c r="I44" s="9"/>
    </row>
    <row r="45" ht="14.25" customHeight="1">
      <c r="A45" s="2">
        <f>STG_INSTRUMENT_CONTRACT_MASTER!A43</f>
        <v>44561</v>
      </c>
      <c r="B45" s="2" t="str">
        <f>STG_INSTRUMENT_CONTRACT_MASTER!B43</f>
        <v>IRS545554400</v>
      </c>
      <c r="C45" s="5">
        <f>STG_BANK_POSITIONS!I43</f>
        <v>33189000000</v>
      </c>
      <c r="D45" s="1" t="str">
        <f>STG_INSTRUMENT_CONTRACT_MASTER!AB43</f>
        <v/>
      </c>
      <c r="E45" s="1" t="str">
        <f>STG_INSTRUMENT_CONTRACT_MASTER!AD43</f>
        <v/>
      </c>
      <c r="F45" s="9"/>
      <c r="G45" s="1">
        <f t="shared" si="1"/>
        <v>0</v>
      </c>
      <c r="H45" s="5">
        <f t="shared" si="2"/>
        <v>0</v>
      </c>
      <c r="I45" s="9"/>
    </row>
    <row r="46" ht="14.25" customHeight="1">
      <c r="A46" s="2">
        <f>STG_INSTRUMENT_CONTRACT_MASTER!A44</f>
        <v>44561</v>
      </c>
      <c r="B46" s="2" t="str">
        <f>STG_INSTRUMENT_CONTRACT_MASTER!B44</f>
        <v>CCS821810096</v>
      </c>
      <c r="C46" s="5">
        <f>STG_BANK_POSITIONS!I44</f>
        <v>69782000000</v>
      </c>
      <c r="D46" s="1" t="str">
        <f>STG_INSTRUMENT_CONTRACT_MASTER!AB44</f>
        <v/>
      </c>
      <c r="E46" s="1" t="str">
        <f>STG_INSTRUMENT_CONTRACT_MASTER!AD44</f>
        <v/>
      </c>
      <c r="F46" s="9"/>
      <c r="G46" s="1">
        <f t="shared" si="1"/>
        <v>0</v>
      </c>
      <c r="H46" s="5">
        <f t="shared" si="2"/>
        <v>0</v>
      </c>
      <c r="I46" s="9"/>
    </row>
    <row r="47" ht="14.25" customHeight="1">
      <c r="A47" s="2">
        <f>STG_INSTRUMENT_CONTRACT_MASTER!A45</f>
        <v>44561</v>
      </c>
      <c r="B47" s="2" t="str">
        <f>STG_INSTRUMENT_CONTRACT_MASTER!B45</f>
        <v>FXF690057364</v>
      </c>
      <c r="C47" s="5">
        <f>STG_BANK_POSITIONS!I45</f>
        <v>741462770020</v>
      </c>
      <c r="D47" s="1" t="str">
        <f>STG_INSTRUMENT_CONTRACT_MASTER!AB45</f>
        <v/>
      </c>
      <c r="E47" s="1" t="str">
        <f>STG_INSTRUMENT_CONTRACT_MASTER!AD45</f>
        <v/>
      </c>
      <c r="F47" s="9"/>
      <c r="G47" s="1">
        <f t="shared" si="1"/>
        <v>0</v>
      </c>
      <c r="H47" s="5">
        <f t="shared" si="2"/>
        <v>0</v>
      </c>
      <c r="I47" s="9"/>
    </row>
    <row r="48" ht="14.25" customHeight="1">
      <c r="A48" s="2">
        <f>STG_INSTRUMENT_CONTRACT_MASTER!A46</f>
        <v>44561</v>
      </c>
      <c r="B48" s="2" t="str">
        <f>STG_INSTRUMENT_CONTRACT_MASTER!B46</f>
        <v>FXF276314354</v>
      </c>
      <c r="C48" s="5">
        <f>STG_BANK_POSITIONS!I46</f>
        <v>1135849525290</v>
      </c>
      <c r="D48" s="1" t="str">
        <f>STG_INSTRUMENT_CONTRACT_MASTER!AB46</f>
        <v/>
      </c>
      <c r="E48" s="1" t="str">
        <f>STG_INSTRUMENT_CONTRACT_MASTER!AD46</f>
        <v/>
      </c>
      <c r="F48" s="9"/>
      <c r="G48" s="1">
        <f t="shared" si="1"/>
        <v>0</v>
      </c>
      <c r="H48" s="5">
        <f t="shared" si="2"/>
        <v>0</v>
      </c>
      <c r="I48" s="9"/>
    </row>
    <row r="49" ht="14.25" customHeight="1">
      <c r="A49" s="2">
        <f>STG_INSTRUMENT_CONTRACT_MASTER!A47</f>
        <v>44561</v>
      </c>
      <c r="B49" s="2" t="str">
        <f>STG_INSTRUMENT_CONTRACT_MASTER!B47</f>
        <v>FXF811380623</v>
      </c>
      <c r="C49" s="5">
        <f>STG_BANK_POSITIONS!I47</f>
        <v>1064238693190</v>
      </c>
      <c r="D49" s="1" t="str">
        <f>STG_INSTRUMENT_CONTRACT_MASTER!AB47</f>
        <v/>
      </c>
      <c r="E49" s="1" t="str">
        <f>STG_INSTRUMENT_CONTRACT_MASTER!AD47</f>
        <v/>
      </c>
      <c r="F49" s="9"/>
      <c r="G49" s="1">
        <f t="shared" si="1"/>
        <v>0</v>
      </c>
      <c r="H49" s="5">
        <f t="shared" si="2"/>
        <v>0</v>
      </c>
      <c r="I49" s="9"/>
    </row>
    <row r="50" ht="14.25" customHeight="1">
      <c r="A50" s="2">
        <f>STG_INSTRUMENT_CONTRACT_MASTER!A48</f>
        <v>44561</v>
      </c>
      <c r="B50" s="2" t="str">
        <f>STG_INSTRUMENT_CONTRACT_MASTER!B48</f>
        <v>FXF313102980</v>
      </c>
      <c r="C50" s="5">
        <f>STG_BANK_POSITIONS!I48</f>
        <v>74625584030</v>
      </c>
      <c r="D50" s="1" t="str">
        <f>STG_INSTRUMENT_CONTRACT_MASTER!AB48</f>
        <v/>
      </c>
      <c r="E50" s="1" t="str">
        <f>STG_INSTRUMENT_CONTRACT_MASTER!AD48</f>
        <v/>
      </c>
      <c r="F50" s="9"/>
      <c r="G50" s="1">
        <f t="shared" si="1"/>
        <v>0</v>
      </c>
      <c r="H50" s="5">
        <f t="shared" si="2"/>
        <v>0</v>
      </c>
      <c r="I50" s="9"/>
    </row>
    <row r="51" ht="14.25" customHeight="1">
      <c r="A51" s="2">
        <f>STG_INSTRUMENT_CONTRACT_MASTER!A49</f>
        <v>44561</v>
      </c>
      <c r="B51" s="2" t="str">
        <f>STG_INSTRUMENT_CONTRACT_MASTER!B49</f>
        <v>FXF168255439</v>
      </c>
      <c r="C51" s="5">
        <f>STG_BANK_POSITIONS!I49</f>
        <v>146329215630</v>
      </c>
      <c r="D51" s="1" t="str">
        <f>STG_INSTRUMENT_CONTRACT_MASTER!AB49</f>
        <v/>
      </c>
      <c r="E51" s="1" t="str">
        <f>STG_INSTRUMENT_CONTRACT_MASTER!AD49</f>
        <v/>
      </c>
      <c r="F51" s="9"/>
      <c r="G51" s="1">
        <f t="shared" si="1"/>
        <v>0</v>
      </c>
      <c r="H51" s="5">
        <f t="shared" si="2"/>
        <v>0</v>
      </c>
      <c r="I51" s="9"/>
    </row>
    <row r="52" ht="14.25" customHeight="1">
      <c r="A52" s="2">
        <f>STG_INSTRUMENT_CONTRACT_MASTER!A50</f>
        <v>44561</v>
      </c>
      <c r="B52" s="2" t="str">
        <f>STG_INSTRUMENT_CONTRACT_MASTER!B50</f>
        <v>FXF177155290</v>
      </c>
      <c r="C52" s="5">
        <f>STG_BANK_POSITIONS!I50</f>
        <v>921093322940</v>
      </c>
      <c r="D52" s="1" t="str">
        <f>STG_INSTRUMENT_CONTRACT_MASTER!AB50</f>
        <v/>
      </c>
      <c r="E52" s="1" t="str">
        <f>STG_INSTRUMENT_CONTRACT_MASTER!AD50</f>
        <v/>
      </c>
      <c r="F52" s="9"/>
      <c r="G52" s="1">
        <f t="shared" si="1"/>
        <v>0</v>
      </c>
      <c r="H52" s="5">
        <f t="shared" si="2"/>
        <v>0</v>
      </c>
      <c r="I52" s="9"/>
    </row>
    <row r="53" ht="14.25" customHeight="1">
      <c r="A53" s="2">
        <f>STG_INSTRUMENT_CONTRACT_MASTER!A51</f>
        <v>44561</v>
      </c>
      <c r="B53" s="2" t="str">
        <f>STG_INSTRUMENT_CONTRACT_MASTER!B51</f>
        <v>FXF598460264</v>
      </c>
      <c r="C53" s="5">
        <f>STG_BANK_POSITIONS!I51</f>
        <v>1089063334196</v>
      </c>
      <c r="D53" s="1" t="str">
        <f>STG_INSTRUMENT_CONTRACT_MASTER!AB51</f>
        <v/>
      </c>
      <c r="E53" s="1" t="str">
        <f>STG_INSTRUMENT_CONTRACT_MASTER!AD51</f>
        <v/>
      </c>
      <c r="F53" s="9"/>
      <c r="G53" s="1">
        <f t="shared" si="1"/>
        <v>0</v>
      </c>
      <c r="H53" s="5">
        <f t="shared" si="2"/>
        <v>0</v>
      </c>
      <c r="I53" s="9"/>
    </row>
    <row r="54" ht="14.25" customHeight="1">
      <c r="A54" s="2">
        <f>STG_INSTRUMENT_CONTRACT_MASTER!A52</f>
        <v>44561</v>
      </c>
      <c r="B54" s="2" t="str">
        <f>STG_INSTRUMENT_CONTRACT_MASTER!B52</f>
        <v>FXS276314354</v>
      </c>
      <c r="C54" s="5">
        <f>STG_BANK_POSITIONS!I52</f>
        <v>146329215630</v>
      </c>
      <c r="D54" s="1" t="str">
        <f>STG_INSTRUMENT_CONTRACT_MASTER!AB52</f>
        <v/>
      </c>
      <c r="E54" s="1" t="str">
        <f>STG_INSTRUMENT_CONTRACT_MASTER!AD52</f>
        <v/>
      </c>
      <c r="F54" s="9"/>
      <c r="G54" s="1">
        <f t="shared" si="1"/>
        <v>0</v>
      </c>
      <c r="H54" s="5">
        <f t="shared" si="2"/>
        <v>0</v>
      </c>
      <c r="I54" s="9"/>
    </row>
    <row r="55" ht="14.25" customHeight="1">
      <c r="A55" s="2">
        <f>STG_INSTRUMENT_CONTRACT_MASTER!A53</f>
        <v>44561</v>
      </c>
      <c r="B55" s="2" t="str">
        <f>STG_INSTRUMENT_CONTRACT_MASTER!B53</f>
        <v>FXS811380623</v>
      </c>
      <c r="C55" s="5">
        <f>STG_BANK_POSITIONS!I53</f>
        <v>921093322940</v>
      </c>
      <c r="D55" s="1" t="str">
        <f>STG_INSTRUMENT_CONTRACT_MASTER!AB53</f>
        <v/>
      </c>
      <c r="E55" s="1" t="str">
        <f>STG_INSTRUMENT_CONTRACT_MASTER!AD53</f>
        <v/>
      </c>
      <c r="F55" s="9"/>
      <c r="G55" s="1">
        <f t="shared" si="1"/>
        <v>0</v>
      </c>
      <c r="H55" s="5">
        <f t="shared" si="2"/>
        <v>0</v>
      </c>
      <c r="I55" s="9"/>
    </row>
    <row r="56" ht="14.25" customHeight="1">
      <c r="A56" s="2">
        <f>STG_INSTRUMENT_CONTRACT_MASTER!A54</f>
        <v>44561</v>
      </c>
      <c r="B56" s="2" t="str">
        <f>STG_INSTRUMENT_CONTRACT_MASTER!B54</f>
        <v>FXS313102980</v>
      </c>
      <c r="C56" s="5">
        <f>STG_BANK_POSITIONS!I54</f>
        <v>1089063334196</v>
      </c>
      <c r="D56" s="1" t="str">
        <f>STG_INSTRUMENT_CONTRACT_MASTER!AB54</f>
        <v/>
      </c>
      <c r="E56" s="1" t="str">
        <f>STG_INSTRUMENT_CONTRACT_MASTER!AD54</f>
        <v/>
      </c>
      <c r="F56" s="9"/>
      <c r="G56" s="1">
        <f t="shared" si="1"/>
        <v>0</v>
      </c>
      <c r="H56" s="5">
        <f t="shared" si="2"/>
        <v>0</v>
      </c>
      <c r="I56" s="9"/>
    </row>
    <row r="57" ht="14.25" customHeight="1">
      <c r="A57" s="2">
        <f>STG_INSTRUMENT_CONTRACT_MASTER!A55</f>
        <v>44561</v>
      </c>
      <c r="B57" s="2" t="str">
        <f>STG_INSTRUMENT_CONTRACT_MASTER!B55</f>
        <v>FXO271821100</v>
      </c>
      <c r="C57" s="5">
        <f>STG_BANK_POSITIONS!I55</f>
        <v>20698932800</v>
      </c>
      <c r="D57" s="1" t="str">
        <f>STG_INSTRUMENT_CONTRACT_MASTER!AB55</f>
        <v>Y</v>
      </c>
      <c r="E57" s="1" t="str">
        <f>STG_INSTRUMENT_CONTRACT_MASTER!AD55</f>
        <v>N</v>
      </c>
      <c r="F57" s="9"/>
      <c r="G57" s="1">
        <f t="shared" si="1"/>
        <v>0.001</v>
      </c>
      <c r="H57" s="5">
        <f t="shared" si="2"/>
        <v>20698932.8</v>
      </c>
      <c r="I57" s="9"/>
    </row>
    <row r="58" ht="14.25" customHeight="1">
      <c r="A58" s="2">
        <f>STG_INSTRUMENT_CONTRACT_MASTER!A56</f>
        <v>44561</v>
      </c>
      <c r="B58" s="2" t="str">
        <f>STG_INSTRUMENT_CONTRACT_MASTER!B56</f>
        <v>FXO136170122</v>
      </c>
      <c r="C58" s="5">
        <f>STG_BANK_POSITIONS!I56</f>
        <v>20627688000</v>
      </c>
      <c r="D58" s="1" t="str">
        <f>STG_INSTRUMENT_CONTRACT_MASTER!AB56</f>
        <v>Y</v>
      </c>
      <c r="E58" s="1" t="str">
        <f>STG_INSTRUMENT_CONTRACT_MASTER!AD56</f>
        <v>N</v>
      </c>
      <c r="F58" s="9"/>
      <c r="G58" s="1">
        <f t="shared" si="1"/>
        <v>0.001</v>
      </c>
      <c r="H58" s="5">
        <f t="shared" si="2"/>
        <v>20627688</v>
      </c>
      <c r="I58" s="9"/>
    </row>
    <row r="59" ht="14.25" customHeight="1">
      <c r="A59" s="2">
        <f>STG_INSTRUMENT_CONTRACT_MASTER!A57</f>
        <v>44561</v>
      </c>
      <c r="B59" s="2" t="str">
        <f>STG_INSTRUMENT_CONTRACT_MASTER!B57</f>
        <v>FXO623149061</v>
      </c>
      <c r="C59" s="5">
        <f>STG_BANK_POSITIONS!I57</f>
        <v>20698932800</v>
      </c>
      <c r="D59" s="1" t="str">
        <f>STG_INSTRUMENT_CONTRACT_MASTER!AB57</f>
        <v>Y</v>
      </c>
      <c r="E59" s="1" t="str">
        <f>STG_INSTRUMENT_CONTRACT_MASTER!AD57</f>
        <v>N</v>
      </c>
      <c r="F59" s="9"/>
      <c r="G59" s="1">
        <f t="shared" si="1"/>
        <v>0.001</v>
      </c>
      <c r="H59" s="5">
        <f t="shared" si="2"/>
        <v>20698932.8</v>
      </c>
      <c r="I59" s="9"/>
    </row>
    <row r="60" ht="14.25" customHeight="1">
      <c r="A60" s="2">
        <f>STG_INSTRUMENT_CONTRACT_MASTER!A58</f>
        <v>44561</v>
      </c>
      <c r="B60" s="2" t="str">
        <f>STG_INSTRUMENT_CONTRACT_MASTER!B58</f>
        <v>FXO676548755</v>
      </c>
      <c r="C60" s="5">
        <f>STG_BANK_POSITIONS!I58</f>
        <v>20700000000</v>
      </c>
      <c r="D60" s="1" t="str">
        <f>STG_INSTRUMENT_CONTRACT_MASTER!AB58</f>
        <v>Y</v>
      </c>
      <c r="E60" s="1" t="str">
        <f>STG_INSTRUMENT_CONTRACT_MASTER!AD58</f>
        <v>N</v>
      </c>
      <c r="F60" s="9"/>
      <c r="G60" s="1">
        <f t="shared" si="1"/>
        <v>0.001</v>
      </c>
      <c r="H60" s="5">
        <f t="shared" si="2"/>
        <v>20700000</v>
      </c>
      <c r="I60" s="9"/>
    </row>
    <row r="61" ht="14.25" customHeight="1">
      <c r="A61" s="2">
        <f>STG_INSTRUMENT_CONTRACT_MASTER!A59</f>
        <v>44561</v>
      </c>
      <c r="B61" s="2" t="str">
        <f>STG_INSTRUMENT_CONTRACT_MASTER!B59</f>
        <v>FXO403688438</v>
      </c>
      <c r="C61" s="5">
        <f>STG_BANK_POSITIONS!I59</f>
        <v>20700000000</v>
      </c>
      <c r="D61" s="1" t="str">
        <f>STG_INSTRUMENT_CONTRACT_MASTER!AB59</f>
        <v>Y</v>
      </c>
      <c r="E61" s="1" t="str">
        <f>STG_INSTRUMENT_CONTRACT_MASTER!AD59</f>
        <v>N</v>
      </c>
      <c r="F61" s="9"/>
      <c r="G61" s="1">
        <f t="shared" si="1"/>
        <v>0.001</v>
      </c>
      <c r="H61" s="5">
        <f t="shared" si="2"/>
        <v>20700000</v>
      </c>
      <c r="I61" s="9"/>
    </row>
    <row r="62" ht="14.25" customHeight="1">
      <c r="A62" s="2">
        <f>STG_INSTRUMENT_CONTRACT_MASTER!A60</f>
        <v>44561</v>
      </c>
      <c r="B62" s="2" t="str">
        <f>STG_INSTRUMENT_CONTRACT_MASTER!B60</f>
        <v>FXO302436425</v>
      </c>
      <c r="C62" s="5">
        <f>STG_BANK_POSITIONS!I60</f>
        <v>20700000000</v>
      </c>
      <c r="D62" s="1" t="str">
        <f>STG_INSTRUMENT_CONTRACT_MASTER!AB60</f>
        <v>Y</v>
      </c>
      <c r="E62" s="1" t="str">
        <f>STG_INSTRUMENT_CONTRACT_MASTER!AD60</f>
        <v>N</v>
      </c>
      <c r="F62" s="9"/>
      <c r="G62" s="1">
        <f t="shared" si="1"/>
        <v>0.001</v>
      </c>
      <c r="H62" s="5">
        <f t="shared" si="2"/>
        <v>20700000</v>
      </c>
      <c r="I62" s="9"/>
    </row>
    <row r="63" ht="14.25" customHeight="1">
      <c r="A63" s="2">
        <f>STG_INSTRUMENT_CONTRACT_MASTER!A61</f>
        <v>44561</v>
      </c>
      <c r="B63" s="2" t="str">
        <f>STG_INSTRUMENT_CONTRACT_MASTER!B61</f>
        <v>FXO920656386</v>
      </c>
      <c r="C63" s="5">
        <f>STG_BANK_POSITIONS!I61</f>
        <v>20700000000</v>
      </c>
      <c r="D63" s="1" t="str">
        <f>STG_INSTRUMENT_CONTRACT_MASTER!AB61</f>
        <v>Y</v>
      </c>
      <c r="E63" s="1" t="str">
        <f>STG_INSTRUMENT_CONTRACT_MASTER!AD61</f>
        <v>N</v>
      </c>
      <c r="F63" s="9"/>
      <c r="G63" s="1">
        <f t="shared" si="1"/>
        <v>0.001</v>
      </c>
      <c r="H63" s="5">
        <f t="shared" si="2"/>
        <v>20700000</v>
      </c>
      <c r="I63" s="9"/>
    </row>
    <row r="64" ht="14.25" customHeight="1">
      <c r="A64" s="2">
        <f>STG_INSTRUMENT_CONTRACT_MASTER!A62</f>
        <v>44561</v>
      </c>
      <c r="B64" s="2" t="str">
        <f>STG_INSTRUMENT_CONTRACT_MASTER!B62</f>
        <v>FXO931276392</v>
      </c>
      <c r="C64" s="5">
        <f>STG_BANK_POSITIONS!I62</f>
        <v>20700000000</v>
      </c>
      <c r="D64" s="1" t="str">
        <f>STG_INSTRUMENT_CONTRACT_MASTER!AB62</f>
        <v>Y</v>
      </c>
      <c r="E64" s="1" t="str">
        <f>STG_INSTRUMENT_CONTRACT_MASTER!AD62</f>
        <v>N</v>
      </c>
      <c r="F64" s="9"/>
      <c r="G64" s="1">
        <f t="shared" si="1"/>
        <v>0.001</v>
      </c>
      <c r="H64" s="5">
        <f t="shared" si="2"/>
        <v>20700000</v>
      </c>
      <c r="I64" s="9"/>
    </row>
    <row r="65" ht="14.25" customHeight="1">
      <c r="F65" s="9"/>
      <c r="I65" s="9"/>
    </row>
    <row r="66" ht="14.25" customHeight="1">
      <c r="F66" s="9"/>
      <c r="I66" s="9"/>
    </row>
    <row r="67" ht="14.25" customHeight="1">
      <c r="F67" s="9"/>
      <c r="I67" s="9"/>
    </row>
    <row r="68" ht="14.25" customHeight="1">
      <c r="F68" s="9"/>
      <c r="I68" s="9"/>
    </row>
    <row r="69" ht="14.25" customHeight="1">
      <c r="F69" s="9"/>
      <c r="I69" s="9"/>
    </row>
    <row r="70" ht="14.25" customHeight="1">
      <c r="F70" s="9"/>
      <c r="I70" s="9"/>
    </row>
    <row r="71" ht="14.25" customHeight="1">
      <c r="F71" s="9"/>
      <c r="I71" s="9"/>
    </row>
    <row r="72" ht="14.25" customHeight="1">
      <c r="F72" s="9"/>
      <c r="I72" s="9"/>
    </row>
    <row r="73" ht="14.25" customHeight="1">
      <c r="F73" s="9"/>
      <c r="I73" s="9"/>
    </row>
    <row r="74" ht="14.25" customHeight="1">
      <c r="F74" s="9"/>
      <c r="I74" s="9"/>
    </row>
    <row r="75" ht="14.25" customHeight="1">
      <c r="F75" s="9"/>
      <c r="I75" s="9"/>
    </row>
    <row r="76" ht="14.25" customHeight="1">
      <c r="F76" s="9"/>
      <c r="I76" s="9"/>
    </row>
    <row r="77" ht="14.25" customHeight="1">
      <c r="F77" s="9"/>
      <c r="I77" s="9"/>
    </row>
    <row r="78" ht="14.25" customHeight="1">
      <c r="F78" s="9"/>
      <c r="I78" s="9"/>
    </row>
    <row r="79" ht="14.25" customHeight="1">
      <c r="F79" s="9"/>
      <c r="I79" s="9"/>
    </row>
    <row r="80" ht="14.25" customHeight="1">
      <c r="F80" s="9"/>
      <c r="I80" s="9"/>
    </row>
    <row r="81" ht="14.25" customHeight="1">
      <c r="F81" s="9"/>
      <c r="I81" s="9"/>
    </row>
    <row r="82" ht="14.25" customHeight="1">
      <c r="F82" s="9"/>
      <c r="I82" s="9"/>
    </row>
    <row r="83" ht="14.25" customHeight="1">
      <c r="F83" s="9"/>
      <c r="I83" s="9"/>
    </row>
    <row r="84" ht="14.25" customHeight="1">
      <c r="F84" s="9"/>
      <c r="I84" s="9"/>
    </row>
    <row r="85" ht="14.25" customHeight="1">
      <c r="F85" s="9"/>
      <c r="I85" s="9"/>
    </row>
    <row r="86" ht="14.25" customHeight="1">
      <c r="F86" s="9"/>
      <c r="I86" s="9"/>
    </row>
    <row r="87" ht="14.25" customHeight="1">
      <c r="F87" s="9"/>
      <c r="I87" s="9"/>
    </row>
    <row r="88" ht="14.25" customHeight="1">
      <c r="F88" s="9"/>
      <c r="I88" s="9"/>
    </row>
    <row r="89" ht="14.25" customHeight="1">
      <c r="F89" s="9"/>
      <c r="I89" s="9"/>
    </row>
    <row r="90" ht="14.25" customHeight="1">
      <c r="F90" s="9"/>
      <c r="I90" s="9"/>
    </row>
    <row r="91" ht="14.25" customHeight="1">
      <c r="F91" s="9"/>
      <c r="I91" s="9"/>
    </row>
    <row r="92" ht="14.25" customHeight="1">
      <c r="F92" s="9"/>
      <c r="I92" s="9"/>
    </row>
    <row r="93" ht="14.25" customHeight="1">
      <c r="F93" s="9"/>
      <c r="I93" s="9"/>
    </row>
    <row r="94" ht="14.25" customHeight="1">
      <c r="F94" s="9"/>
      <c r="I94" s="9"/>
    </row>
    <row r="95" ht="14.25" customHeight="1">
      <c r="F95" s="9"/>
      <c r="I95" s="9"/>
    </row>
    <row r="96" ht="14.25" customHeight="1">
      <c r="F96" s="9"/>
      <c r="I96" s="9"/>
    </row>
    <row r="97" ht="14.25" customHeight="1">
      <c r="F97" s="9"/>
      <c r="I97" s="9"/>
    </row>
    <row r="98" ht="14.25" customHeight="1">
      <c r="F98" s="9"/>
      <c r="I98" s="9"/>
    </row>
    <row r="99" ht="14.25" customHeight="1">
      <c r="F99" s="9"/>
      <c r="I99" s="9"/>
    </row>
    <row r="100" ht="14.25" customHeight="1">
      <c r="F100" s="9"/>
      <c r="I100" s="9"/>
    </row>
    <row r="101" ht="14.25" customHeight="1">
      <c r="F101" s="9"/>
      <c r="I101" s="9"/>
    </row>
    <row r="102" ht="14.25" customHeight="1">
      <c r="F102" s="9"/>
      <c r="I102" s="9"/>
    </row>
    <row r="103" ht="14.25" customHeight="1">
      <c r="F103" s="9"/>
      <c r="I103" s="9"/>
    </row>
    <row r="104" ht="14.25" customHeight="1">
      <c r="F104" s="9"/>
      <c r="I104" s="9"/>
    </row>
    <row r="105" ht="14.25" customHeight="1">
      <c r="F105" s="9"/>
      <c r="I105" s="9"/>
    </row>
    <row r="106" ht="14.25" customHeight="1">
      <c r="F106" s="9"/>
      <c r="I106" s="9"/>
    </row>
    <row r="107" ht="14.25" customHeight="1">
      <c r="F107" s="9"/>
      <c r="I107" s="9"/>
    </row>
    <row r="108" ht="14.25" customHeight="1">
      <c r="F108" s="9"/>
      <c r="I108" s="9"/>
    </row>
    <row r="109" ht="14.25" customHeight="1">
      <c r="F109" s="9"/>
      <c r="I109" s="9"/>
    </row>
    <row r="110" ht="14.25" customHeight="1">
      <c r="F110" s="9"/>
      <c r="I110" s="9"/>
    </row>
    <row r="111" ht="14.25" customHeight="1">
      <c r="F111" s="9"/>
      <c r="I111" s="9"/>
    </row>
    <row r="112" ht="14.25" customHeight="1">
      <c r="F112" s="9"/>
      <c r="I112" s="9"/>
    </row>
    <row r="113" ht="14.25" customHeight="1">
      <c r="F113" s="9"/>
      <c r="I113" s="9"/>
    </row>
    <row r="114" ht="14.25" customHeight="1">
      <c r="F114" s="9"/>
      <c r="I114" s="9"/>
    </row>
    <row r="115" ht="14.25" customHeight="1">
      <c r="F115" s="9"/>
      <c r="I115" s="9"/>
    </row>
    <row r="116" ht="14.25" customHeight="1">
      <c r="F116" s="9"/>
      <c r="I116" s="9"/>
    </row>
    <row r="117" ht="14.25" customHeight="1">
      <c r="F117" s="9"/>
      <c r="I117" s="9"/>
    </row>
    <row r="118" ht="14.25" customHeight="1">
      <c r="F118" s="9"/>
      <c r="I118" s="9"/>
    </row>
    <row r="119" ht="14.25" customHeight="1">
      <c r="F119" s="9"/>
      <c r="I119" s="9"/>
    </row>
    <row r="120" ht="14.25" customHeight="1">
      <c r="F120" s="9"/>
      <c r="I120" s="9"/>
    </row>
    <row r="121" ht="14.25" customHeight="1">
      <c r="F121" s="9"/>
      <c r="I121" s="9"/>
    </row>
    <row r="122" ht="14.25" customHeight="1">
      <c r="F122" s="9"/>
      <c r="I122" s="9"/>
    </row>
    <row r="123" ht="14.25" customHeight="1">
      <c r="F123" s="9"/>
      <c r="I123" s="9"/>
    </row>
    <row r="124" ht="14.25" customHeight="1">
      <c r="F124" s="9"/>
      <c r="I124" s="9"/>
    </row>
    <row r="125" ht="14.25" customHeight="1">
      <c r="F125" s="9"/>
      <c r="I125" s="9"/>
    </row>
    <row r="126" ht="14.25" customHeight="1">
      <c r="F126" s="9"/>
      <c r="I126" s="9"/>
    </row>
    <row r="127" ht="14.25" customHeight="1">
      <c r="F127" s="9"/>
      <c r="I127" s="9"/>
    </row>
    <row r="128" ht="14.25" customHeight="1">
      <c r="F128" s="9"/>
      <c r="I128" s="9"/>
    </row>
    <row r="129" ht="14.25" customHeight="1">
      <c r="F129" s="9"/>
      <c r="I129" s="9"/>
    </row>
    <row r="130" ht="14.25" customHeight="1">
      <c r="F130" s="9"/>
      <c r="I130" s="9"/>
    </row>
    <row r="131" ht="14.25" customHeight="1">
      <c r="F131" s="9"/>
      <c r="I131" s="9"/>
    </row>
    <row r="132" ht="14.25" customHeight="1">
      <c r="F132" s="9"/>
      <c r="I132" s="9"/>
    </row>
    <row r="133" ht="14.25" customHeight="1">
      <c r="F133" s="9"/>
      <c r="I133" s="9"/>
    </row>
    <row r="134" ht="14.25" customHeight="1">
      <c r="F134" s="9"/>
      <c r="I134" s="9"/>
    </row>
    <row r="135" ht="14.25" customHeight="1">
      <c r="F135" s="9"/>
      <c r="I135" s="9"/>
    </row>
    <row r="136" ht="14.25" customHeight="1">
      <c r="F136" s="9"/>
      <c r="I136" s="9"/>
    </row>
    <row r="137" ht="14.25" customHeight="1">
      <c r="F137" s="9"/>
      <c r="I137" s="9"/>
    </row>
    <row r="138" ht="14.25" customHeight="1">
      <c r="F138" s="9"/>
      <c r="I138" s="9"/>
    </row>
    <row r="139" ht="14.25" customHeight="1">
      <c r="F139" s="9"/>
      <c r="I139" s="9"/>
    </row>
    <row r="140" ht="14.25" customHeight="1">
      <c r="F140" s="9"/>
      <c r="I140" s="9"/>
    </row>
    <row r="141" ht="14.25" customHeight="1">
      <c r="F141" s="9"/>
      <c r="I141" s="9"/>
    </row>
    <row r="142" ht="14.25" customHeight="1">
      <c r="F142" s="9"/>
      <c r="I142" s="9"/>
    </row>
    <row r="143" ht="14.25" customHeight="1">
      <c r="F143" s="9"/>
      <c r="I143" s="9"/>
    </row>
    <row r="144" ht="14.25" customHeight="1">
      <c r="F144" s="9"/>
      <c r="I144" s="9"/>
    </row>
    <row r="145" ht="14.25" customHeight="1">
      <c r="F145" s="9"/>
      <c r="I145" s="9"/>
    </row>
    <row r="146" ht="14.25" customHeight="1">
      <c r="F146" s="9"/>
      <c r="I146" s="9"/>
    </row>
    <row r="147" ht="14.25" customHeight="1">
      <c r="F147" s="9"/>
      <c r="I147" s="9"/>
    </row>
    <row r="148" ht="14.25" customHeight="1">
      <c r="F148" s="9"/>
      <c r="I148" s="9"/>
    </row>
    <row r="149" ht="14.25" customHeight="1">
      <c r="F149" s="9"/>
      <c r="I149" s="9"/>
    </row>
    <row r="150" ht="14.25" customHeight="1">
      <c r="F150" s="9"/>
      <c r="I150" s="9"/>
    </row>
    <row r="151" ht="14.25" customHeight="1">
      <c r="F151" s="9"/>
      <c r="I151" s="9"/>
    </row>
    <row r="152" ht="14.25" customHeight="1">
      <c r="F152" s="9"/>
      <c r="I152" s="9"/>
    </row>
    <row r="153" ht="14.25" customHeight="1">
      <c r="F153" s="9"/>
      <c r="I153" s="9"/>
    </row>
    <row r="154" ht="14.25" customHeight="1">
      <c r="F154" s="9"/>
      <c r="I154" s="9"/>
    </row>
    <row r="155" ht="14.25" customHeight="1">
      <c r="F155" s="9"/>
      <c r="I155" s="9"/>
    </row>
    <row r="156" ht="14.25" customHeight="1">
      <c r="F156" s="9"/>
      <c r="I156" s="9"/>
    </row>
    <row r="157" ht="14.25" customHeight="1">
      <c r="F157" s="9"/>
      <c r="I157" s="9"/>
    </row>
    <row r="158" ht="14.25" customHeight="1">
      <c r="F158" s="9"/>
      <c r="I158" s="9"/>
    </row>
    <row r="159" ht="14.25" customHeight="1">
      <c r="F159" s="9"/>
      <c r="I159" s="9"/>
    </row>
    <row r="160" ht="14.25" customHeight="1">
      <c r="F160" s="9"/>
      <c r="I160" s="9"/>
    </row>
    <row r="161" ht="14.25" customHeight="1">
      <c r="F161" s="9"/>
      <c r="I161" s="9"/>
    </row>
    <row r="162" ht="14.25" customHeight="1">
      <c r="F162" s="9"/>
      <c r="I162" s="9"/>
    </row>
    <row r="163" ht="14.25" customHeight="1">
      <c r="F163" s="9"/>
      <c r="I163" s="9"/>
    </row>
    <row r="164" ht="14.25" customHeight="1">
      <c r="F164" s="9"/>
      <c r="I164" s="9"/>
    </row>
    <row r="165" ht="14.25" customHeight="1">
      <c r="F165" s="9"/>
      <c r="I165" s="9"/>
    </row>
    <row r="166" ht="14.25" customHeight="1">
      <c r="F166" s="9"/>
      <c r="I166" s="9"/>
    </row>
    <row r="167" ht="14.25" customHeight="1">
      <c r="F167" s="9"/>
      <c r="I167" s="9"/>
    </row>
    <row r="168" ht="14.25" customHeight="1">
      <c r="F168" s="9"/>
      <c r="I168" s="9"/>
    </row>
    <row r="169" ht="14.25" customHeight="1">
      <c r="F169" s="9"/>
      <c r="I169" s="9"/>
    </row>
    <row r="170" ht="14.25" customHeight="1">
      <c r="F170" s="9"/>
      <c r="I170" s="9"/>
    </row>
    <row r="171" ht="14.25" customHeight="1">
      <c r="F171" s="9"/>
      <c r="I171" s="9"/>
    </row>
    <row r="172" ht="14.25" customHeight="1">
      <c r="F172" s="9"/>
      <c r="I172" s="9"/>
    </row>
    <row r="173" ht="14.25" customHeight="1">
      <c r="F173" s="9"/>
      <c r="I173" s="9"/>
    </row>
    <row r="174" ht="14.25" customHeight="1">
      <c r="F174" s="9"/>
      <c r="I174" s="9"/>
    </row>
    <row r="175" ht="14.25" customHeight="1">
      <c r="F175" s="9"/>
      <c r="I175" s="9"/>
    </row>
    <row r="176" ht="14.25" customHeight="1">
      <c r="F176" s="9"/>
      <c r="I176" s="9"/>
    </row>
    <row r="177" ht="14.25" customHeight="1">
      <c r="F177" s="9"/>
      <c r="I177" s="9"/>
    </row>
    <row r="178" ht="14.25" customHeight="1">
      <c r="F178" s="9"/>
      <c r="I178" s="9"/>
    </row>
    <row r="179" ht="14.25" customHeight="1">
      <c r="F179" s="9"/>
      <c r="I179" s="9"/>
    </row>
    <row r="180" ht="14.25" customHeight="1">
      <c r="F180" s="9"/>
      <c r="I180" s="9"/>
    </row>
    <row r="181" ht="14.25" customHeight="1">
      <c r="F181" s="9"/>
      <c r="I181" s="9"/>
    </row>
    <row r="182" ht="14.25" customHeight="1">
      <c r="F182" s="9"/>
      <c r="I182" s="9"/>
    </row>
    <row r="183" ht="14.25" customHeight="1">
      <c r="F183" s="9"/>
      <c r="I183" s="9"/>
    </row>
    <row r="184" ht="14.25" customHeight="1">
      <c r="F184" s="9"/>
      <c r="I184" s="9"/>
    </row>
    <row r="185" ht="14.25" customHeight="1">
      <c r="F185" s="9"/>
      <c r="I185" s="9"/>
    </row>
    <row r="186" ht="14.25" customHeight="1">
      <c r="F186" s="9"/>
      <c r="I186" s="9"/>
    </row>
    <row r="187" ht="14.25" customHeight="1">
      <c r="F187" s="9"/>
      <c r="I187" s="9"/>
    </row>
    <row r="188" ht="14.25" customHeight="1">
      <c r="F188" s="9"/>
      <c r="I188" s="9"/>
    </row>
    <row r="189" ht="14.25" customHeight="1">
      <c r="F189" s="9"/>
      <c r="I189" s="9"/>
    </row>
    <row r="190" ht="14.25" customHeight="1">
      <c r="F190" s="9"/>
      <c r="I190" s="9"/>
    </row>
    <row r="191" ht="14.25" customHeight="1">
      <c r="F191" s="9"/>
      <c r="I191" s="9"/>
    </row>
    <row r="192" ht="14.25" customHeight="1">
      <c r="F192" s="9"/>
      <c r="I192" s="9"/>
    </row>
    <row r="193" ht="14.25" customHeight="1">
      <c r="F193" s="9"/>
      <c r="I193" s="9"/>
    </row>
    <row r="194" ht="14.25" customHeight="1">
      <c r="F194" s="9"/>
      <c r="I194" s="9"/>
    </row>
    <row r="195" ht="14.25" customHeight="1">
      <c r="F195" s="9"/>
      <c r="I195" s="9"/>
    </row>
    <row r="196" ht="14.25" customHeight="1">
      <c r="F196" s="9"/>
      <c r="I196" s="9"/>
    </row>
    <row r="197" ht="14.25" customHeight="1">
      <c r="F197" s="9"/>
      <c r="I197" s="9"/>
    </row>
    <row r="198" ht="14.25" customHeight="1">
      <c r="F198" s="9"/>
      <c r="I198" s="9"/>
    </row>
    <row r="199" ht="14.25" customHeight="1">
      <c r="F199" s="9"/>
      <c r="I199" s="9"/>
    </row>
    <row r="200" ht="14.25" customHeight="1">
      <c r="F200" s="9"/>
      <c r="I200" s="9"/>
    </row>
    <row r="201" ht="14.25" customHeight="1">
      <c r="F201" s="9"/>
      <c r="I201" s="9"/>
    </row>
    <row r="202" ht="14.25" customHeight="1">
      <c r="F202" s="9"/>
      <c r="I202" s="9"/>
    </row>
    <row r="203" ht="14.25" customHeight="1">
      <c r="F203" s="9"/>
      <c r="I203" s="9"/>
    </row>
    <row r="204" ht="14.25" customHeight="1">
      <c r="F204" s="9"/>
      <c r="I204" s="9"/>
    </row>
    <row r="205" ht="14.25" customHeight="1">
      <c r="F205" s="9"/>
      <c r="I205" s="9"/>
    </row>
    <row r="206" ht="14.25" customHeight="1">
      <c r="F206" s="9"/>
      <c r="I206" s="9"/>
    </row>
    <row r="207" ht="14.25" customHeight="1">
      <c r="F207" s="9"/>
      <c r="I207" s="9"/>
    </row>
    <row r="208" ht="14.25" customHeight="1">
      <c r="F208" s="9"/>
      <c r="I208" s="9"/>
    </row>
    <row r="209" ht="14.25" customHeight="1">
      <c r="F209" s="9"/>
      <c r="I209" s="9"/>
    </row>
    <row r="210" ht="14.25" customHeight="1">
      <c r="F210" s="9"/>
      <c r="I210" s="9"/>
    </row>
    <row r="211" ht="14.25" customHeight="1">
      <c r="F211" s="9"/>
      <c r="I211" s="9"/>
    </row>
    <row r="212" ht="14.25" customHeight="1">
      <c r="F212" s="9"/>
      <c r="I212" s="9"/>
    </row>
    <row r="213" ht="14.25" customHeight="1">
      <c r="F213" s="9"/>
      <c r="I213" s="9"/>
    </row>
    <row r="214" ht="14.25" customHeight="1">
      <c r="F214" s="9"/>
      <c r="I214" s="9"/>
    </row>
    <row r="215" ht="14.25" customHeight="1">
      <c r="F215" s="9"/>
      <c r="I215" s="9"/>
    </row>
    <row r="216" ht="14.25" customHeight="1">
      <c r="F216" s="9"/>
      <c r="I216" s="9"/>
    </row>
    <row r="217" ht="14.25" customHeight="1">
      <c r="F217" s="9"/>
      <c r="I217" s="9"/>
    </row>
    <row r="218" ht="14.25" customHeight="1">
      <c r="F218" s="9"/>
      <c r="I218" s="9"/>
    </row>
    <row r="219" ht="14.25" customHeight="1">
      <c r="F219" s="9"/>
      <c r="I219" s="9"/>
    </row>
    <row r="220" ht="14.25" customHeight="1">
      <c r="F220" s="9"/>
      <c r="I220" s="9"/>
    </row>
    <row r="221" ht="14.25" customHeight="1">
      <c r="F221" s="9"/>
      <c r="I221" s="9"/>
    </row>
    <row r="222" ht="14.25" customHeight="1">
      <c r="F222" s="9"/>
      <c r="I222" s="9"/>
    </row>
    <row r="223" ht="14.25" customHeight="1">
      <c r="F223" s="9"/>
      <c r="I223" s="9"/>
    </row>
    <row r="224" ht="14.25" customHeight="1">
      <c r="F224" s="9"/>
      <c r="I224" s="9"/>
    </row>
    <row r="225" ht="14.25" customHeight="1">
      <c r="F225" s="9"/>
      <c r="I225" s="9"/>
    </row>
    <row r="226" ht="14.25" customHeight="1">
      <c r="F226" s="9"/>
      <c r="I226" s="9"/>
    </row>
    <row r="227" ht="14.25" customHeight="1">
      <c r="F227" s="9"/>
      <c r="I227" s="9"/>
    </row>
    <row r="228" ht="14.25" customHeight="1">
      <c r="F228" s="9"/>
      <c r="I228" s="9"/>
    </row>
    <row r="229" ht="14.25" customHeight="1">
      <c r="F229" s="9"/>
      <c r="I229" s="9"/>
    </row>
    <row r="230" ht="14.25" customHeight="1">
      <c r="F230" s="9"/>
      <c r="I230" s="9"/>
    </row>
    <row r="231" ht="14.25" customHeight="1">
      <c r="F231" s="9"/>
      <c r="I231" s="9"/>
    </row>
    <row r="232" ht="14.25" customHeight="1">
      <c r="F232" s="9"/>
      <c r="I232" s="9"/>
    </row>
    <row r="233" ht="14.25" customHeight="1">
      <c r="F233" s="9"/>
      <c r="I233" s="9"/>
    </row>
    <row r="234" ht="14.25" customHeight="1">
      <c r="F234" s="9"/>
      <c r="I234" s="9"/>
    </row>
    <row r="235" ht="14.25" customHeight="1">
      <c r="F235" s="9"/>
      <c r="I235" s="9"/>
    </row>
    <row r="236" ht="14.25" customHeight="1">
      <c r="F236" s="9"/>
      <c r="I236" s="9"/>
    </row>
    <row r="237" ht="14.25" customHeight="1">
      <c r="F237" s="9"/>
      <c r="I237" s="9"/>
    </row>
    <row r="238" ht="14.25" customHeight="1">
      <c r="F238" s="9"/>
      <c r="I238" s="9"/>
    </row>
    <row r="239" ht="14.25" customHeight="1">
      <c r="F239" s="9"/>
      <c r="I239" s="9"/>
    </row>
    <row r="240" ht="14.25" customHeight="1">
      <c r="F240" s="9"/>
      <c r="I240" s="9"/>
    </row>
    <row r="241" ht="14.25" customHeight="1">
      <c r="F241" s="9"/>
      <c r="I241" s="9"/>
    </row>
    <row r="242" ht="14.25" customHeight="1">
      <c r="F242" s="9"/>
      <c r="I242" s="9"/>
    </row>
    <row r="243" ht="14.25" customHeight="1">
      <c r="F243" s="9"/>
      <c r="I243" s="9"/>
    </row>
    <row r="244" ht="14.25" customHeight="1">
      <c r="F244" s="9"/>
      <c r="I244" s="9"/>
    </row>
    <row r="245" ht="14.25" customHeight="1">
      <c r="F245" s="9"/>
      <c r="I245" s="9"/>
    </row>
    <row r="246" ht="14.25" customHeight="1">
      <c r="F246" s="9"/>
      <c r="I246" s="9"/>
    </row>
    <row r="247" ht="14.25" customHeight="1">
      <c r="F247" s="9"/>
      <c r="I247" s="9"/>
    </row>
    <row r="248" ht="14.25" customHeight="1">
      <c r="F248" s="9"/>
      <c r="I248" s="9"/>
    </row>
    <row r="249" ht="14.25" customHeight="1">
      <c r="F249" s="9"/>
      <c r="I249" s="9"/>
    </row>
    <row r="250" ht="14.25" customHeight="1">
      <c r="F250" s="9"/>
      <c r="I250" s="9"/>
    </row>
    <row r="251" ht="14.25" customHeight="1">
      <c r="F251" s="9"/>
      <c r="I251" s="9"/>
    </row>
    <row r="252" ht="14.25" customHeight="1">
      <c r="F252" s="9"/>
      <c r="I252" s="9"/>
    </row>
    <row r="253" ht="14.25" customHeight="1">
      <c r="F253" s="9"/>
      <c r="I253" s="9"/>
    </row>
    <row r="254" ht="14.25" customHeight="1">
      <c r="F254" s="9"/>
      <c r="I254" s="9"/>
    </row>
    <row r="255" ht="14.25" customHeight="1">
      <c r="F255" s="9"/>
      <c r="I255" s="9"/>
    </row>
    <row r="256" ht="14.25" customHeight="1">
      <c r="F256" s="9"/>
      <c r="I256" s="9"/>
    </row>
    <row r="257" ht="14.25" customHeight="1">
      <c r="F257" s="9"/>
      <c r="I257" s="9"/>
    </row>
    <row r="258" ht="14.25" customHeight="1">
      <c r="F258" s="9"/>
      <c r="I258" s="9"/>
    </row>
    <row r="259" ht="14.25" customHeight="1">
      <c r="F259" s="9"/>
      <c r="I259" s="9"/>
    </row>
    <row r="260" ht="14.25" customHeight="1">
      <c r="F260" s="9"/>
      <c r="I260" s="9"/>
    </row>
    <row r="261" ht="14.25" customHeight="1">
      <c r="F261" s="9"/>
      <c r="I261" s="9"/>
    </row>
    <row r="262" ht="14.25" customHeight="1">
      <c r="F262" s="9"/>
      <c r="I262" s="9"/>
    </row>
    <row r="263" ht="14.25" customHeight="1">
      <c r="F263" s="9"/>
      <c r="I263" s="9"/>
    </row>
    <row r="264" ht="14.25" customHeight="1">
      <c r="F264" s="9"/>
      <c r="I264" s="9"/>
    </row>
    <row r="265" ht="14.25" customHeight="1">
      <c r="F265" s="9"/>
      <c r="I265" s="9"/>
    </row>
    <row r="266" ht="14.25" customHeight="1">
      <c r="F266" s="9"/>
      <c r="I266" s="9"/>
    </row>
    <row r="267" ht="14.25" customHeight="1">
      <c r="F267" s="9"/>
      <c r="I267" s="9"/>
    </row>
    <row r="268" ht="14.25" customHeight="1">
      <c r="F268" s="9"/>
      <c r="I268" s="9"/>
    </row>
    <row r="269" ht="14.25" customHeight="1">
      <c r="F269" s="9"/>
      <c r="I269" s="9"/>
    </row>
    <row r="270" ht="14.25" customHeight="1">
      <c r="F270" s="9"/>
      <c r="I270" s="9"/>
    </row>
    <row r="271" ht="14.25" customHeight="1">
      <c r="F271" s="9"/>
      <c r="I271" s="9"/>
    </row>
    <row r="272" ht="14.25" customHeight="1">
      <c r="F272" s="9"/>
      <c r="I272" s="9"/>
    </row>
    <row r="273" ht="14.25" customHeight="1">
      <c r="F273" s="9"/>
      <c r="I273" s="9"/>
    </row>
    <row r="274" ht="14.25" customHeight="1">
      <c r="F274" s="9"/>
      <c r="I274" s="9"/>
    </row>
    <row r="275" ht="14.25" customHeight="1">
      <c r="F275" s="9"/>
      <c r="I275" s="9"/>
    </row>
    <row r="276" ht="14.25" customHeight="1">
      <c r="F276" s="9"/>
      <c r="I276" s="9"/>
    </row>
    <row r="277" ht="14.25" customHeight="1">
      <c r="F277" s="9"/>
      <c r="I277" s="9"/>
    </row>
    <row r="278" ht="14.25" customHeight="1">
      <c r="F278" s="9"/>
      <c r="I278" s="9"/>
    </row>
    <row r="279" ht="14.25" customHeight="1">
      <c r="F279" s="9"/>
      <c r="I279" s="9"/>
    </row>
    <row r="280" ht="14.25" customHeight="1">
      <c r="F280" s="9"/>
      <c r="I280" s="9"/>
    </row>
    <row r="281" ht="14.25" customHeight="1">
      <c r="F281" s="9"/>
      <c r="I281" s="9"/>
    </row>
    <row r="282" ht="14.25" customHeight="1">
      <c r="F282" s="9"/>
      <c r="I282" s="9"/>
    </row>
    <row r="283" ht="14.25" customHeight="1">
      <c r="F283" s="9"/>
      <c r="I283" s="9"/>
    </row>
    <row r="284" ht="14.25" customHeight="1">
      <c r="F284" s="9"/>
      <c r="I284" s="9"/>
    </row>
    <row r="285" ht="14.25" customHeight="1">
      <c r="F285" s="9"/>
      <c r="I285" s="9"/>
    </row>
    <row r="286" ht="14.25" customHeight="1">
      <c r="F286" s="9"/>
      <c r="I286" s="9"/>
    </row>
    <row r="287" ht="14.25" customHeight="1">
      <c r="F287" s="9"/>
      <c r="I287" s="9"/>
    </row>
    <row r="288" ht="14.25" customHeight="1">
      <c r="F288" s="9"/>
      <c r="I288" s="9"/>
    </row>
    <row r="289" ht="14.25" customHeight="1">
      <c r="F289" s="9"/>
      <c r="I289" s="9"/>
    </row>
    <row r="290" ht="14.25" customHeight="1">
      <c r="F290" s="9"/>
      <c r="I290" s="9"/>
    </row>
    <row r="291" ht="14.25" customHeight="1">
      <c r="F291" s="9"/>
      <c r="I291" s="9"/>
    </row>
    <row r="292" ht="14.25" customHeight="1">
      <c r="F292" s="9"/>
      <c r="I292" s="9"/>
    </row>
    <row r="293" ht="14.25" customHeight="1">
      <c r="F293" s="9"/>
      <c r="I293" s="9"/>
    </row>
    <row r="294" ht="14.25" customHeight="1">
      <c r="F294" s="9"/>
      <c r="I294" s="9"/>
    </row>
    <row r="295" ht="14.25" customHeight="1">
      <c r="F295" s="9"/>
      <c r="I295" s="9"/>
    </row>
    <row r="296" ht="14.25" customHeight="1">
      <c r="F296" s="9"/>
      <c r="I296" s="9"/>
    </row>
    <row r="297" ht="14.25" customHeight="1">
      <c r="F297" s="9"/>
      <c r="I297" s="9"/>
    </row>
    <row r="298" ht="14.25" customHeight="1">
      <c r="F298" s="9"/>
      <c r="I298" s="9"/>
    </row>
    <row r="299" ht="14.25" customHeight="1">
      <c r="F299" s="9"/>
      <c r="I299" s="9"/>
    </row>
    <row r="300" ht="14.25" customHeight="1">
      <c r="F300" s="9"/>
      <c r="I300" s="9"/>
    </row>
    <row r="301" ht="14.25" customHeight="1">
      <c r="F301" s="9"/>
      <c r="I301" s="9"/>
    </row>
    <row r="302" ht="14.25" customHeight="1">
      <c r="F302" s="9"/>
      <c r="I302" s="9"/>
    </row>
    <row r="303" ht="14.25" customHeight="1">
      <c r="F303" s="9"/>
      <c r="I303" s="9"/>
    </row>
    <row r="304" ht="14.25" customHeight="1">
      <c r="F304" s="9"/>
      <c r="I304" s="9"/>
    </row>
    <row r="305" ht="14.25" customHeight="1">
      <c r="F305" s="9"/>
      <c r="I305" s="9"/>
    </row>
    <row r="306" ht="14.25" customHeight="1">
      <c r="F306" s="9"/>
      <c r="I306" s="9"/>
    </row>
    <row r="307" ht="14.25" customHeight="1">
      <c r="F307" s="9"/>
      <c r="I307" s="9"/>
    </row>
    <row r="308" ht="14.25" customHeight="1">
      <c r="F308" s="9"/>
      <c r="I308" s="9"/>
    </row>
    <row r="309" ht="14.25" customHeight="1">
      <c r="F309" s="9"/>
      <c r="I309" s="9"/>
    </row>
    <row r="310" ht="14.25" customHeight="1">
      <c r="F310" s="9"/>
      <c r="I310" s="9"/>
    </row>
    <row r="311" ht="14.25" customHeight="1">
      <c r="F311" s="9"/>
      <c r="I311" s="9"/>
    </row>
    <row r="312" ht="14.25" customHeight="1">
      <c r="F312" s="9"/>
      <c r="I312" s="9"/>
    </row>
    <row r="313" ht="14.25" customHeight="1">
      <c r="F313" s="9"/>
      <c r="I313" s="9"/>
    </row>
    <row r="314" ht="14.25" customHeight="1">
      <c r="F314" s="9"/>
      <c r="I314" s="9"/>
    </row>
    <row r="315" ht="14.25" customHeight="1">
      <c r="F315" s="9"/>
      <c r="I315" s="9"/>
    </row>
    <row r="316" ht="14.25" customHeight="1">
      <c r="F316" s="9"/>
      <c r="I316" s="9"/>
    </row>
    <row r="317" ht="14.25" customHeight="1">
      <c r="F317" s="9"/>
      <c r="I317" s="9"/>
    </row>
    <row r="318" ht="14.25" customHeight="1">
      <c r="F318" s="9"/>
      <c r="I318" s="9"/>
    </row>
    <row r="319" ht="14.25" customHeight="1">
      <c r="F319" s="9"/>
      <c r="I319" s="9"/>
    </row>
    <row r="320" ht="14.25" customHeight="1">
      <c r="F320" s="9"/>
      <c r="I320" s="9"/>
    </row>
    <row r="321" ht="14.25" customHeight="1">
      <c r="F321" s="9"/>
      <c r="I321" s="9"/>
    </row>
    <row r="322" ht="14.25" customHeight="1">
      <c r="F322" s="9"/>
      <c r="I322" s="9"/>
    </row>
    <row r="323" ht="14.25" customHeight="1">
      <c r="F323" s="9"/>
      <c r="I323" s="9"/>
    </row>
    <row r="324" ht="14.25" customHeight="1">
      <c r="F324" s="9"/>
      <c r="I324" s="9"/>
    </row>
    <row r="325" ht="14.25" customHeight="1">
      <c r="F325" s="9"/>
      <c r="I325" s="9"/>
    </row>
    <row r="326" ht="14.25" customHeight="1">
      <c r="F326" s="9"/>
      <c r="I326" s="9"/>
    </row>
    <row r="327" ht="14.25" customHeight="1">
      <c r="F327" s="9"/>
      <c r="I327" s="9"/>
    </row>
    <row r="328" ht="14.25" customHeight="1">
      <c r="F328" s="9"/>
      <c r="I328" s="9"/>
    </row>
    <row r="329" ht="14.25" customHeight="1">
      <c r="F329" s="9"/>
      <c r="I329" s="9"/>
    </row>
    <row r="330" ht="14.25" customHeight="1">
      <c r="F330" s="9"/>
      <c r="I330" s="9"/>
    </row>
    <row r="331" ht="14.25" customHeight="1">
      <c r="F331" s="9"/>
      <c r="I331" s="9"/>
    </row>
    <row r="332" ht="14.25" customHeight="1">
      <c r="F332" s="9"/>
      <c r="I332" s="9"/>
    </row>
    <row r="333" ht="14.25" customHeight="1">
      <c r="F333" s="9"/>
      <c r="I333" s="9"/>
    </row>
    <row r="334" ht="14.25" customHeight="1">
      <c r="F334" s="9"/>
      <c r="I334" s="9"/>
    </row>
    <row r="335" ht="14.25" customHeight="1">
      <c r="F335" s="9"/>
      <c r="I335" s="9"/>
    </row>
    <row r="336" ht="14.25" customHeight="1">
      <c r="F336" s="9"/>
      <c r="I336" s="9"/>
    </row>
    <row r="337" ht="14.25" customHeight="1">
      <c r="F337" s="9"/>
      <c r="I337" s="9"/>
    </row>
    <row r="338" ht="14.25" customHeight="1">
      <c r="F338" s="9"/>
      <c r="I338" s="9"/>
    </row>
    <row r="339" ht="14.25" customHeight="1">
      <c r="F339" s="9"/>
      <c r="I339" s="9"/>
    </row>
    <row r="340" ht="14.25" customHeight="1">
      <c r="F340" s="9"/>
      <c r="I340" s="9"/>
    </row>
    <row r="341" ht="14.25" customHeight="1">
      <c r="F341" s="9"/>
      <c r="I341" s="9"/>
    </row>
    <row r="342" ht="14.25" customHeight="1">
      <c r="F342" s="9"/>
      <c r="I342" s="9"/>
    </row>
    <row r="343" ht="14.25" customHeight="1">
      <c r="F343" s="9"/>
      <c r="I343" s="9"/>
    </row>
    <row r="344" ht="14.25" customHeight="1">
      <c r="F344" s="9"/>
      <c r="I344" s="9"/>
    </row>
    <row r="345" ht="14.25" customHeight="1">
      <c r="F345" s="9"/>
      <c r="I345" s="9"/>
    </row>
    <row r="346" ht="14.25" customHeight="1">
      <c r="F346" s="9"/>
      <c r="I346" s="9"/>
    </row>
    <row r="347" ht="14.25" customHeight="1">
      <c r="F347" s="9"/>
      <c r="I347" s="9"/>
    </row>
    <row r="348" ht="14.25" customHeight="1">
      <c r="F348" s="9"/>
      <c r="I348" s="9"/>
    </row>
    <row r="349" ht="14.25" customHeight="1">
      <c r="F349" s="9"/>
      <c r="I349" s="9"/>
    </row>
    <row r="350" ht="14.25" customHeight="1">
      <c r="F350" s="9"/>
      <c r="I350" s="9"/>
    </row>
    <row r="351" ht="14.25" customHeight="1">
      <c r="F351" s="9"/>
      <c r="I351" s="9"/>
    </row>
    <row r="352" ht="14.25" customHeight="1">
      <c r="F352" s="9"/>
      <c r="I352" s="9"/>
    </row>
    <row r="353" ht="14.25" customHeight="1">
      <c r="F353" s="9"/>
      <c r="I353" s="9"/>
    </row>
    <row r="354" ht="14.25" customHeight="1">
      <c r="F354" s="9"/>
      <c r="I354" s="9"/>
    </row>
    <row r="355" ht="14.25" customHeight="1">
      <c r="F355" s="9"/>
      <c r="I355" s="9"/>
    </row>
    <row r="356" ht="14.25" customHeight="1">
      <c r="F356" s="9"/>
      <c r="I356" s="9"/>
    </row>
    <row r="357" ht="14.25" customHeight="1">
      <c r="F357" s="9"/>
      <c r="I357" s="9"/>
    </row>
    <row r="358" ht="14.25" customHeight="1">
      <c r="F358" s="9"/>
      <c r="I358" s="9"/>
    </row>
    <row r="359" ht="14.25" customHeight="1">
      <c r="F359" s="9"/>
      <c r="I359" s="9"/>
    </row>
    <row r="360" ht="14.25" customHeight="1">
      <c r="F360" s="9"/>
      <c r="I360" s="9"/>
    </row>
    <row r="361" ht="14.25" customHeight="1">
      <c r="F361" s="9"/>
      <c r="I361" s="9"/>
    </row>
    <row r="362" ht="14.25" customHeight="1">
      <c r="F362" s="9"/>
      <c r="I362" s="9"/>
    </row>
    <row r="363" ht="14.25" customHeight="1">
      <c r="F363" s="9"/>
      <c r="I363" s="9"/>
    </row>
    <row r="364" ht="14.25" customHeight="1">
      <c r="F364" s="9"/>
      <c r="I364" s="9"/>
    </row>
    <row r="365" ht="14.25" customHeight="1">
      <c r="F365" s="9"/>
      <c r="I365" s="9"/>
    </row>
    <row r="366" ht="14.25" customHeight="1">
      <c r="F366" s="9"/>
      <c r="I366" s="9"/>
    </row>
    <row r="367" ht="14.25" customHeight="1">
      <c r="F367" s="9"/>
      <c r="I367" s="9"/>
    </row>
    <row r="368" ht="14.25" customHeight="1">
      <c r="F368" s="9"/>
      <c r="I368" s="9"/>
    </row>
    <row r="369" ht="14.25" customHeight="1">
      <c r="F369" s="9"/>
      <c r="I369" s="9"/>
    </row>
    <row r="370" ht="14.25" customHeight="1">
      <c r="F370" s="9"/>
      <c r="I370" s="9"/>
    </row>
    <row r="371" ht="14.25" customHeight="1">
      <c r="F371" s="9"/>
      <c r="I371" s="9"/>
    </row>
    <row r="372" ht="14.25" customHeight="1">
      <c r="F372" s="9"/>
      <c r="I372" s="9"/>
    </row>
    <row r="373" ht="14.25" customHeight="1">
      <c r="F373" s="9"/>
      <c r="I373" s="9"/>
    </row>
    <row r="374" ht="14.25" customHeight="1">
      <c r="F374" s="9"/>
      <c r="I374" s="9"/>
    </row>
    <row r="375" ht="14.25" customHeight="1">
      <c r="F375" s="9"/>
      <c r="I375" s="9"/>
    </row>
    <row r="376" ht="14.25" customHeight="1">
      <c r="F376" s="9"/>
      <c r="I376" s="9"/>
    </row>
    <row r="377" ht="14.25" customHeight="1">
      <c r="F377" s="9"/>
      <c r="I377" s="9"/>
    </row>
    <row r="378" ht="14.25" customHeight="1">
      <c r="F378" s="9"/>
      <c r="I378" s="9"/>
    </row>
    <row r="379" ht="14.25" customHeight="1">
      <c r="F379" s="9"/>
      <c r="I379" s="9"/>
    </row>
    <row r="380" ht="14.25" customHeight="1">
      <c r="F380" s="9"/>
      <c r="I380" s="9"/>
    </row>
    <row r="381" ht="14.25" customHeight="1">
      <c r="F381" s="9"/>
      <c r="I381" s="9"/>
    </row>
    <row r="382" ht="14.25" customHeight="1">
      <c r="F382" s="9"/>
      <c r="I382" s="9"/>
    </row>
    <row r="383" ht="14.25" customHeight="1">
      <c r="F383" s="9"/>
      <c r="I383" s="9"/>
    </row>
    <row r="384" ht="14.25" customHeight="1">
      <c r="F384" s="9"/>
      <c r="I384" s="9"/>
    </row>
    <row r="385" ht="14.25" customHeight="1">
      <c r="F385" s="9"/>
      <c r="I385" s="9"/>
    </row>
    <row r="386" ht="14.25" customHeight="1">
      <c r="F386" s="9"/>
      <c r="I386" s="9"/>
    </row>
    <row r="387" ht="14.25" customHeight="1">
      <c r="F387" s="9"/>
      <c r="I387" s="9"/>
    </row>
    <row r="388" ht="14.25" customHeight="1">
      <c r="F388" s="9"/>
      <c r="I388" s="9"/>
    </row>
    <row r="389" ht="14.25" customHeight="1">
      <c r="F389" s="9"/>
      <c r="I389" s="9"/>
    </row>
    <row r="390" ht="14.25" customHeight="1">
      <c r="F390" s="9"/>
      <c r="I390" s="9"/>
    </row>
    <row r="391" ht="14.25" customHeight="1">
      <c r="F391" s="9"/>
      <c r="I391" s="9"/>
    </row>
    <row r="392" ht="14.25" customHeight="1">
      <c r="F392" s="9"/>
      <c r="I392" s="9"/>
    </row>
    <row r="393" ht="14.25" customHeight="1">
      <c r="F393" s="9"/>
      <c r="I393" s="9"/>
    </row>
    <row r="394" ht="14.25" customHeight="1">
      <c r="F394" s="9"/>
      <c r="I394" s="9"/>
    </row>
    <row r="395" ht="14.25" customHeight="1">
      <c r="F395" s="9"/>
      <c r="I395" s="9"/>
    </row>
    <row r="396" ht="14.25" customHeight="1">
      <c r="F396" s="9"/>
      <c r="I396" s="9"/>
    </row>
    <row r="397" ht="14.25" customHeight="1">
      <c r="F397" s="9"/>
      <c r="I397" s="9"/>
    </row>
    <row r="398" ht="14.25" customHeight="1">
      <c r="F398" s="9"/>
      <c r="I398" s="9"/>
    </row>
    <row r="399" ht="14.25" customHeight="1">
      <c r="F399" s="9"/>
      <c r="I399" s="9"/>
    </row>
    <row r="400" ht="14.25" customHeight="1">
      <c r="F400" s="9"/>
      <c r="I400" s="9"/>
    </row>
    <row r="401" ht="14.25" customHeight="1">
      <c r="F401" s="9"/>
      <c r="I401" s="9"/>
    </row>
    <row r="402" ht="14.25" customHeight="1">
      <c r="F402" s="9"/>
      <c r="I402" s="9"/>
    </row>
    <row r="403" ht="14.25" customHeight="1">
      <c r="F403" s="9"/>
      <c r="I403" s="9"/>
    </row>
    <row r="404" ht="14.25" customHeight="1">
      <c r="F404" s="9"/>
      <c r="I404" s="9"/>
    </row>
    <row r="405" ht="14.25" customHeight="1">
      <c r="F405" s="9"/>
      <c r="I405" s="9"/>
    </row>
    <row r="406" ht="14.25" customHeight="1">
      <c r="F406" s="9"/>
      <c r="I406" s="9"/>
    </row>
    <row r="407" ht="14.25" customHeight="1">
      <c r="F407" s="9"/>
      <c r="I407" s="9"/>
    </row>
    <row r="408" ht="14.25" customHeight="1">
      <c r="F408" s="9"/>
      <c r="I408" s="9"/>
    </row>
    <row r="409" ht="14.25" customHeight="1">
      <c r="F409" s="9"/>
      <c r="I409" s="9"/>
    </row>
    <row r="410" ht="14.25" customHeight="1">
      <c r="F410" s="9"/>
      <c r="I410" s="9"/>
    </row>
    <row r="411" ht="14.25" customHeight="1">
      <c r="F411" s="9"/>
      <c r="I411" s="9"/>
    </row>
    <row r="412" ht="14.25" customHeight="1">
      <c r="F412" s="9"/>
      <c r="I412" s="9"/>
    </row>
    <row r="413" ht="14.25" customHeight="1">
      <c r="F413" s="9"/>
      <c r="I413" s="9"/>
    </row>
    <row r="414" ht="14.25" customHeight="1">
      <c r="F414" s="9"/>
      <c r="I414" s="9"/>
    </row>
    <row r="415" ht="14.25" customHeight="1">
      <c r="F415" s="9"/>
      <c r="I415" s="9"/>
    </row>
    <row r="416" ht="14.25" customHeight="1">
      <c r="F416" s="9"/>
      <c r="I416" s="9"/>
    </row>
    <row r="417" ht="14.25" customHeight="1">
      <c r="F417" s="9"/>
      <c r="I417" s="9"/>
    </row>
    <row r="418" ht="14.25" customHeight="1">
      <c r="F418" s="9"/>
      <c r="I418" s="9"/>
    </row>
    <row r="419" ht="14.25" customHeight="1">
      <c r="F419" s="9"/>
      <c r="I419" s="9"/>
    </row>
    <row r="420" ht="14.25" customHeight="1">
      <c r="F420" s="9"/>
      <c r="I420" s="9"/>
    </row>
    <row r="421" ht="14.25" customHeight="1">
      <c r="F421" s="9"/>
      <c r="I421" s="9"/>
    </row>
    <row r="422" ht="14.25" customHeight="1">
      <c r="F422" s="9"/>
      <c r="I422" s="9"/>
    </row>
    <row r="423" ht="14.25" customHeight="1">
      <c r="F423" s="9"/>
      <c r="I423" s="9"/>
    </row>
    <row r="424" ht="14.25" customHeight="1">
      <c r="F424" s="9"/>
      <c r="I424" s="9"/>
    </row>
    <row r="425" ht="14.25" customHeight="1">
      <c r="F425" s="9"/>
      <c r="I425" s="9"/>
    </row>
    <row r="426" ht="14.25" customHeight="1">
      <c r="F426" s="9"/>
      <c r="I426" s="9"/>
    </row>
    <row r="427" ht="14.25" customHeight="1">
      <c r="F427" s="9"/>
      <c r="I427" s="9"/>
    </row>
    <row r="428" ht="14.25" customHeight="1">
      <c r="F428" s="9"/>
      <c r="I428" s="9"/>
    </row>
    <row r="429" ht="14.25" customHeight="1">
      <c r="F429" s="9"/>
      <c r="I429" s="9"/>
    </row>
    <row r="430" ht="14.25" customHeight="1">
      <c r="F430" s="9"/>
      <c r="I430" s="9"/>
    </row>
    <row r="431" ht="14.25" customHeight="1">
      <c r="F431" s="9"/>
      <c r="I431" s="9"/>
    </row>
    <row r="432" ht="14.25" customHeight="1">
      <c r="F432" s="9"/>
      <c r="I432" s="9"/>
    </row>
    <row r="433" ht="14.25" customHeight="1">
      <c r="F433" s="9"/>
      <c r="I433" s="9"/>
    </row>
    <row r="434" ht="14.25" customHeight="1">
      <c r="F434" s="9"/>
      <c r="I434" s="9"/>
    </row>
    <row r="435" ht="14.25" customHeight="1">
      <c r="F435" s="9"/>
      <c r="I435" s="9"/>
    </row>
    <row r="436" ht="14.25" customHeight="1">
      <c r="F436" s="9"/>
      <c r="I436" s="9"/>
    </row>
    <row r="437" ht="14.25" customHeight="1">
      <c r="F437" s="9"/>
      <c r="I437" s="9"/>
    </row>
    <row r="438" ht="14.25" customHeight="1">
      <c r="F438" s="9"/>
      <c r="I438" s="9"/>
    </row>
    <row r="439" ht="14.25" customHeight="1">
      <c r="F439" s="9"/>
      <c r="I439" s="9"/>
    </row>
    <row r="440" ht="14.25" customHeight="1">
      <c r="F440" s="9"/>
      <c r="I440" s="9"/>
    </row>
    <row r="441" ht="14.25" customHeight="1">
      <c r="F441" s="9"/>
      <c r="I441" s="9"/>
    </row>
    <row r="442" ht="14.25" customHeight="1">
      <c r="F442" s="9"/>
      <c r="I442" s="9"/>
    </row>
    <row r="443" ht="14.25" customHeight="1">
      <c r="F443" s="9"/>
      <c r="I443" s="9"/>
    </row>
    <row r="444" ht="14.25" customHeight="1">
      <c r="F444" s="9"/>
      <c r="I444" s="9"/>
    </row>
    <row r="445" ht="14.25" customHeight="1">
      <c r="F445" s="9"/>
      <c r="I445" s="9"/>
    </row>
    <row r="446" ht="14.25" customHeight="1">
      <c r="F446" s="9"/>
      <c r="I446" s="9"/>
    </row>
    <row r="447" ht="14.25" customHeight="1">
      <c r="F447" s="9"/>
      <c r="I447" s="9"/>
    </row>
    <row r="448" ht="14.25" customHeight="1">
      <c r="F448" s="9"/>
      <c r="I448" s="9"/>
    </row>
    <row r="449" ht="14.25" customHeight="1">
      <c r="F449" s="9"/>
      <c r="I449" s="9"/>
    </row>
    <row r="450" ht="14.25" customHeight="1">
      <c r="F450" s="9"/>
      <c r="I450" s="9"/>
    </row>
    <row r="451" ht="14.25" customHeight="1">
      <c r="F451" s="9"/>
      <c r="I451" s="9"/>
    </row>
    <row r="452" ht="14.25" customHeight="1">
      <c r="F452" s="9"/>
      <c r="I452" s="9"/>
    </row>
    <row r="453" ht="14.25" customHeight="1">
      <c r="F453" s="9"/>
      <c r="I453" s="9"/>
    </row>
    <row r="454" ht="14.25" customHeight="1">
      <c r="F454" s="9"/>
      <c r="I454" s="9"/>
    </row>
    <row r="455" ht="14.25" customHeight="1">
      <c r="F455" s="9"/>
      <c r="I455" s="9"/>
    </row>
    <row r="456" ht="14.25" customHeight="1">
      <c r="F456" s="9"/>
      <c r="I456" s="9"/>
    </row>
    <row r="457" ht="14.25" customHeight="1">
      <c r="F457" s="9"/>
      <c r="I457" s="9"/>
    </row>
    <row r="458" ht="14.25" customHeight="1">
      <c r="F458" s="9"/>
      <c r="I458" s="9"/>
    </row>
    <row r="459" ht="14.25" customHeight="1">
      <c r="F459" s="9"/>
      <c r="I459" s="9"/>
    </row>
    <row r="460" ht="14.25" customHeight="1">
      <c r="F460" s="9"/>
      <c r="I460" s="9"/>
    </row>
    <row r="461" ht="14.25" customHeight="1">
      <c r="F461" s="9"/>
      <c r="I461" s="9"/>
    </row>
    <row r="462" ht="14.25" customHeight="1">
      <c r="F462" s="9"/>
      <c r="I462" s="9"/>
    </row>
    <row r="463" ht="14.25" customHeight="1">
      <c r="F463" s="9"/>
      <c r="I463" s="9"/>
    </row>
    <row r="464" ht="14.25" customHeight="1">
      <c r="F464" s="9"/>
      <c r="I464" s="9"/>
    </row>
    <row r="465" ht="14.25" customHeight="1">
      <c r="F465" s="9"/>
      <c r="I465" s="9"/>
    </row>
    <row r="466" ht="14.25" customHeight="1">
      <c r="F466" s="9"/>
      <c r="I466" s="9"/>
    </row>
    <row r="467" ht="14.25" customHeight="1">
      <c r="F467" s="9"/>
      <c r="I467" s="9"/>
    </row>
    <row r="468" ht="14.25" customHeight="1">
      <c r="F468" s="9"/>
      <c r="I468" s="9"/>
    </row>
    <row r="469" ht="14.25" customHeight="1">
      <c r="F469" s="9"/>
      <c r="I469" s="9"/>
    </row>
    <row r="470" ht="14.25" customHeight="1">
      <c r="F470" s="9"/>
      <c r="I470" s="9"/>
    </row>
    <row r="471" ht="14.25" customHeight="1">
      <c r="F471" s="9"/>
      <c r="I471" s="9"/>
    </row>
    <row r="472" ht="14.25" customHeight="1">
      <c r="F472" s="9"/>
      <c r="I472" s="9"/>
    </row>
    <row r="473" ht="14.25" customHeight="1">
      <c r="F473" s="9"/>
      <c r="I473" s="9"/>
    </row>
    <row r="474" ht="14.25" customHeight="1">
      <c r="F474" s="9"/>
      <c r="I474" s="9"/>
    </row>
    <row r="475" ht="14.25" customHeight="1">
      <c r="F475" s="9"/>
      <c r="I475" s="9"/>
    </row>
    <row r="476" ht="14.25" customHeight="1">
      <c r="F476" s="9"/>
      <c r="I476" s="9"/>
    </row>
    <row r="477" ht="14.25" customHeight="1">
      <c r="F477" s="9"/>
      <c r="I477" s="9"/>
    </row>
    <row r="478" ht="14.25" customHeight="1">
      <c r="F478" s="9"/>
      <c r="I478" s="9"/>
    </row>
    <row r="479" ht="14.25" customHeight="1">
      <c r="F479" s="9"/>
      <c r="I479" s="9"/>
    </row>
    <row r="480" ht="14.25" customHeight="1">
      <c r="F480" s="9"/>
      <c r="I480" s="9"/>
    </row>
    <row r="481" ht="14.25" customHeight="1">
      <c r="F481" s="9"/>
      <c r="I481" s="9"/>
    </row>
    <row r="482" ht="14.25" customHeight="1">
      <c r="F482" s="9"/>
      <c r="I482" s="9"/>
    </row>
    <row r="483" ht="14.25" customHeight="1">
      <c r="F483" s="9"/>
      <c r="I483" s="9"/>
    </row>
    <row r="484" ht="14.25" customHeight="1">
      <c r="F484" s="9"/>
      <c r="I484" s="9"/>
    </row>
    <row r="485" ht="14.25" customHeight="1">
      <c r="F485" s="9"/>
      <c r="I485" s="9"/>
    </row>
    <row r="486" ht="14.25" customHeight="1">
      <c r="F486" s="9"/>
      <c r="I486" s="9"/>
    </row>
    <row r="487" ht="14.25" customHeight="1">
      <c r="F487" s="9"/>
      <c r="I487" s="9"/>
    </row>
    <row r="488" ht="14.25" customHeight="1">
      <c r="F488" s="9"/>
      <c r="I488" s="9"/>
    </row>
    <row r="489" ht="14.25" customHeight="1">
      <c r="F489" s="9"/>
      <c r="I489" s="9"/>
    </row>
    <row r="490" ht="14.25" customHeight="1">
      <c r="F490" s="9"/>
      <c r="I490" s="9"/>
    </row>
    <row r="491" ht="14.25" customHeight="1">
      <c r="F491" s="9"/>
      <c r="I491" s="9"/>
    </row>
    <row r="492" ht="14.25" customHeight="1">
      <c r="F492" s="9"/>
      <c r="I492" s="9"/>
    </row>
    <row r="493" ht="14.25" customHeight="1">
      <c r="F493" s="9"/>
      <c r="I493" s="9"/>
    </row>
    <row r="494" ht="14.25" customHeight="1">
      <c r="F494" s="9"/>
      <c r="I494" s="9"/>
    </row>
    <row r="495" ht="14.25" customHeight="1">
      <c r="F495" s="9"/>
      <c r="I495" s="9"/>
    </row>
    <row r="496" ht="14.25" customHeight="1">
      <c r="F496" s="9"/>
      <c r="I496" s="9"/>
    </row>
    <row r="497" ht="14.25" customHeight="1">
      <c r="F497" s="9"/>
      <c r="I497" s="9"/>
    </row>
    <row r="498" ht="14.25" customHeight="1">
      <c r="F498" s="9"/>
      <c r="I498" s="9"/>
    </row>
    <row r="499" ht="14.25" customHeight="1">
      <c r="F499" s="9"/>
      <c r="I499" s="9"/>
    </row>
    <row r="500" ht="14.25" customHeight="1">
      <c r="F500" s="9"/>
      <c r="I500" s="9"/>
    </row>
    <row r="501" ht="14.25" customHeight="1">
      <c r="F501" s="9"/>
      <c r="I501" s="9"/>
    </row>
    <row r="502" ht="14.25" customHeight="1">
      <c r="F502" s="9"/>
      <c r="I502" s="9"/>
    </row>
    <row r="503" ht="14.25" customHeight="1">
      <c r="F503" s="9"/>
      <c r="I503" s="9"/>
    </row>
    <row r="504" ht="14.25" customHeight="1">
      <c r="F504" s="9"/>
      <c r="I504" s="9"/>
    </row>
    <row r="505" ht="14.25" customHeight="1">
      <c r="F505" s="9"/>
      <c r="I505" s="9"/>
    </row>
    <row r="506" ht="14.25" customHeight="1">
      <c r="F506" s="9"/>
      <c r="I506" s="9"/>
    </row>
    <row r="507" ht="14.25" customHeight="1">
      <c r="F507" s="9"/>
      <c r="I507" s="9"/>
    </row>
    <row r="508" ht="14.25" customHeight="1">
      <c r="F508" s="9"/>
      <c r="I508" s="9"/>
    </row>
    <row r="509" ht="14.25" customHeight="1">
      <c r="F509" s="9"/>
      <c r="I509" s="9"/>
    </row>
    <row r="510" ht="14.25" customHeight="1">
      <c r="F510" s="9"/>
      <c r="I510" s="9"/>
    </row>
    <row r="511" ht="14.25" customHeight="1">
      <c r="F511" s="9"/>
      <c r="I511" s="9"/>
    </row>
    <row r="512" ht="14.25" customHeight="1">
      <c r="F512" s="9"/>
      <c r="I512" s="9"/>
    </row>
    <row r="513" ht="14.25" customHeight="1">
      <c r="F513" s="9"/>
      <c r="I513" s="9"/>
    </row>
    <row r="514" ht="14.25" customHeight="1">
      <c r="F514" s="9"/>
      <c r="I514" s="9"/>
    </row>
    <row r="515" ht="14.25" customHeight="1">
      <c r="F515" s="9"/>
      <c r="I515" s="9"/>
    </row>
    <row r="516" ht="14.25" customHeight="1">
      <c r="F516" s="9"/>
      <c r="I516" s="9"/>
    </row>
    <row r="517" ht="14.25" customHeight="1">
      <c r="F517" s="9"/>
      <c r="I517" s="9"/>
    </row>
    <row r="518" ht="14.25" customHeight="1">
      <c r="F518" s="9"/>
      <c r="I518" s="9"/>
    </row>
    <row r="519" ht="14.25" customHeight="1">
      <c r="F519" s="9"/>
      <c r="I519" s="9"/>
    </row>
    <row r="520" ht="14.25" customHeight="1">
      <c r="F520" s="9"/>
      <c r="I520" s="9"/>
    </row>
    <row r="521" ht="14.25" customHeight="1">
      <c r="F521" s="9"/>
      <c r="I521" s="9"/>
    </row>
    <row r="522" ht="14.25" customHeight="1">
      <c r="F522" s="9"/>
      <c r="I522" s="9"/>
    </row>
    <row r="523" ht="14.25" customHeight="1">
      <c r="F523" s="9"/>
      <c r="I523" s="9"/>
    </row>
    <row r="524" ht="14.25" customHeight="1">
      <c r="F524" s="9"/>
      <c r="I524" s="9"/>
    </row>
    <row r="525" ht="14.25" customHeight="1">
      <c r="F525" s="9"/>
      <c r="I525" s="9"/>
    </row>
    <row r="526" ht="14.25" customHeight="1">
      <c r="F526" s="9"/>
      <c r="I526" s="9"/>
    </row>
    <row r="527" ht="14.25" customHeight="1">
      <c r="F527" s="9"/>
      <c r="I527" s="9"/>
    </row>
    <row r="528" ht="14.25" customHeight="1">
      <c r="F528" s="9"/>
      <c r="I528" s="9"/>
    </row>
    <row r="529" ht="14.25" customHeight="1">
      <c r="F529" s="9"/>
      <c r="I529" s="9"/>
    </row>
    <row r="530" ht="14.25" customHeight="1">
      <c r="F530" s="9"/>
      <c r="I530" s="9"/>
    </row>
    <row r="531" ht="14.25" customHeight="1">
      <c r="F531" s="9"/>
      <c r="I531" s="9"/>
    </row>
    <row r="532" ht="14.25" customHeight="1">
      <c r="F532" s="9"/>
      <c r="I532" s="9"/>
    </row>
    <row r="533" ht="14.25" customHeight="1">
      <c r="F533" s="9"/>
      <c r="I533" s="9"/>
    </row>
    <row r="534" ht="14.25" customHeight="1">
      <c r="F534" s="9"/>
      <c r="I534" s="9"/>
    </row>
    <row r="535" ht="14.25" customHeight="1">
      <c r="F535" s="9"/>
      <c r="I535" s="9"/>
    </row>
    <row r="536" ht="14.25" customHeight="1">
      <c r="F536" s="9"/>
      <c r="I536" s="9"/>
    </row>
    <row r="537" ht="14.25" customHeight="1">
      <c r="F537" s="9"/>
      <c r="I537" s="9"/>
    </row>
    <row r="538" ht="14.25" customHeight="1">
      <c r="F538" s="9"/>
      <c r="I538" s="9"/>
    </row>
    <row r="539" ht="14.25" customHeight="1">
      <c r="F539" s="9"/>
      <c r="I539" s="9"/>
    </row>
    <row r="540" ht="14.25" customHeight="1">
      <c r="F540" s="9"/>
      <c r="I540" s="9"/>
    </row>
    <row r="541" ht="14.25" customHeight="1">
      <c r="F541" s="9"/>
      <c r="I541" s="9"/>
    </row>
    <row r="542" ht="14.25" customHeight="1">
      <c r="F542" s="9"/>
      <c r="I542" s="9"/>
    </row>
    <row r="543" ht="14.25" customHeight="1">
      <c r="F543" s="9"/>
      <c r="I543" s="9"/>
    </row>
    <row r="544" ht="14.25" customHeight="1">
      <c r="F544" s="9"/>
      <c r="I544" s="9"/>
    </row>
    <row r="545" ht="14.25" customHeight="1">
      <c r="F545" s="9"/>
      <c r="I545" s="9"/>
    </row>
    <row r="546" ht="14.25" customHeight="1">
      <c r="F546" s="9"/>
      <c r="I546" s="9"/>
    </row>
    <row r="547" ht="14.25" customHeight="1">
      <c r="F547" s="9"/>
      <c r="I547" s="9"/>
    </row>
    <row r="548" ht="14.25" customHeight="1">
      <c r="F548" s="9"/>
      <c r="I548" s="9"/>
    </row>
    <row r="549" ht="14.25" customHeight="1">
      <c r="F549" s="9"/>
      <c r="I549" s="9"/>
    </row>
    <row r="550" ht="14.25" customHeight="1">
      <c r="F550" s="9"/>
      <c r="I550" s="9"/>
    </row>
    <row r="551" ht="14.25" customHeight="1">
      <c r="F551" s="9"/>
      <c r="I551" s="9"/>
    </row>
    <row r="552" ht="14.25" customHeight="1">
      <c r="F552" s="9"/>
      <c r="I552" s="9"/>
    </row>
    <row r="553" ht="14.25" customHeight="1">
      <c r="F553" s="9"/>
      <c r="I553" s="9"/>
    </row>
    <row r="554" ht="14.25" customHeight="1">
      <c r="F554" s="9"/>
      <c r="I554" s="9"/>
    </row>
    <row r="555" ht="14.25" customHeight="1">
      <c r="F555" s="9"/>
      <c r="I555" s="9"/>
    </row>
    <row r="556" ht="14.25" customHeight="1">
      <c r="F556" s="9"/>
      <c r="I556" s="9"/>
    </row>
    <row r="557" ht="14.25" customHeight="1">
      <c r="F557" s="9"/>
      <c r="I557" s="9"/>
    </row>
    <row r="558" ht="14.25" customHeight="1">
      <c r="F558" s="9"/>
      <c r="I558" s="9"/>
    </row>
    <row r="559" ht="14.25" customHeight="1">
      <c r="F559" s="9"/>
      <c r="I559" s="9"/>
    </row>
    <row r="560" ht="14.25" customHeight="1">
      <c r="F560" s="9"/>
      <c r="I560" s="9"/>
    </row>
    <row r="561" ht="14.25" customHeight="1">
      <c r="F561" s="9"/>
      <c r="I561" s="9"/>
    </row>
    <row r="562" ht="14.25" customHeight="1">
      <c r="F562" s="9"/>
      <c r="I562" s="9"/>
    </row>
    <row r="563" ht="14.25" customHeight="1">
      <c r="F563" s="9"/>
      <c r="I563" s="9"/>
    </row>
    <row r="564" ht="14.25" customHeight="1">
      <c r="F564" s="9"/>
      <c r="I564" s="9"/>
    </row>
    <row r="565" ht="14.25" customHeight="1">
      <c r="F565" s="9"/>
      <c r="I565" s="9"/>
    </row>
    <row r="566" ht="14.25" customHeight="1">
      <c r="F566" s="9"/>
      <c r="I566" s="9"/>
    </row>
    <row r="567" ht="14.25" customHeight="1">
      <c r="F567" s="9"/>
      <c r="I567" s="9"/>
    </row>
    <row r="568" ht="14.25" customHeight="1">
      <c r="F568" s="9"/>
      <c r="I568" s="9"/>
    </row>
    <row r="569" ht="14.25" customHeight="1">
      <c r="F569" s="9"/>
      <c r="I569" s="9"/>
    </row>
    <row r="570" ht="14.25" customHeight="1">
      <c r="F570" s="9"/>
      <c r="I570" s="9"/>
    </row>
    <row r="571" ht="14.25" customHeight="1">
      <c r="F571" s="9"/>
      <c r="I571" s="9"/>
    </row>
    <row r="572" ht="14.25" customHeight="1">
      <c r="F572" s="9"/>
      <c r="I572" s="9"/>
    </row>
    <row r="573" ht="14.25" customHeight="1">
      <c r="F573" s="9"/>
      <c r="I573" s="9"/>
    </row>
    <row r="574" ht="14.25" customHeight="1">
      <c r="F574" s="9"/>
      <c r="I574" s="9"/>
    </row>
    <row r="575" ht="14.25" customHeight="1">
      <c r="F575" s="9"/>
      <c r="I575" s="9"/>
    </row>
    <row r="576" ht="14.25" customHeight="1">
      <c r="F576" s="9"/>
      <c r="I576" s="9"/>
    </row>
    <row r="577" ht="14.25" customHeight="1">
      <c r="F577" s="9"/>
      <c r="I577" s="9"/>
    </row>
    <row r="578" ht="14.25" customHeight="1">
      <c r="F578" s="9"/>
      <c r="I578" s="9"/>
    </row>
    <row r="579" ht="14.25" customHeight="1">
      <c r="F579" s="9"/>
      <c r="I579" s="9"/>
    </row>
    <row r="580" ht="14.25" customHeight="1">
      <c r="F580" s="9"/>
      <c r="I580" s="9"/>
    </row>
    <row r="581" ht="14.25" customHeight="1">
      <c r="F581" s="9"/>
      <c r="I581" s="9"/>
    </row>
    <row r="582" ht="14.25" customHeight="1">
      <c r="F582" s="9"/>
      <c r="I582" s="9"/>
    </row>
    <row r="583" ht="14.25" customHeight="1">
      <c r="F583" s="9"/>
      <c r="I583" s="9"/>
    </row>
    <row r="584" ht="14.25" customHeight="1">
      <c r="F584" s="9"/>
      <c r="I584" s="9"/>
    </row>
    <row r="585" ht="14.25" customHeight="1">
      <c r="F585" s="9"/>
      <c r="I585" s="9"/>
    </row>
    <row r="586" ht="14.25" customHeight="1">
      <c r="F586" s="9"/>
      <c r="I586" s="9"/>
    </row>
    <row r="587" ht="14.25" customHeight="1">
      <c r="F587" s="9"/>
      <c r="I587" s="9"/>
    </row>
    <row r="588" ht="14.25" customHeight="1">
      <c r="F588" s="9"/>
      <c r="I588" s="9"/>
    </row>
    <row r="589" ht="14.25" customHeight="1">
      <c r="F589" s="9"/>
      <c r="I589" s="9"/>
    </row>
    <row r="590" ht="14.25" customHeight="1">
      <c r="F590" s="9"/>
      <c r="I590" s="9"/>
    </row>
    <row r="591" ht="14.25" customHeight="1">
      <c r="F591" s="9"/>
      <c r="I591" s="9"/>
    </row>
    <row r="592" ht="14.25" customHeight="1">
      <c r="F592" s="9"/>
      <c r="I592" s="9"/>
    </row>
    <row r="593" ht="14.25" customHeight="1">
      <c r="F593" s="9"/>
      <c r="I593" s="9"/>
    </row>
    <row r="594" ht="14.25" customHeight="1">
      <c r="F594" s="9"/>
      <c r="I594" s="9"/>
    </row>
    <row r="595" ht="14.25" customHeight="1">
      <c r="F595" s="9"/>
      <c r="I595" s="9"/>
    </row>
    <row r="596" ht="14.25" customHeight="1">
      <c r="F596" s="9"/>
      <c r="I596" s="9"/>
    </row>
    <row r="597" ht="14.25" customHeight="1">
      <c r="F597" s="9"/>
      <c r="I597" s="9"/>
    </row>
    <row r="598" ht="14.25" customHeight="1">
      <c r="F598" s="9"/>
      <c r="I598" s="9"/>
    </row>
    <row r="599" ht="14.25" customHeight="1">
      <c r="F599" s="9"/>
      <c r="I599" s="9"/>
    </row>
    <row r="600" ht="14.25" customHeight="1">
      <c r="F600" s="9"/>
      <c r="I600" s="9"/>
    </row>
    <row r="601" ht="14.25" customHeight="1">
      <c r="F601" s="9"/>
      <c r="I601" s="9"/>
    </row>
    <row r="602" ht="14.25" customHeight="1">
      <c r="F602" s="9"/>
      <c r="I602" s="9"/>
    </row>
    <row r="603" ht="14.25" customHeight="1">
      <c r="F603" s="9"/>
      <c r="I603" s="9"/>
    </row>
    <row r="604" ht="14.25" customHeight="1">
      <c r="F604" s="9"/>
      <c r="I604" s="9"/>
    </row>
    <row r="605" ht="14.25" customHeight="1">
      <c r="F605" s="9"/>
      <c r="I605" s="9"/>
    </row>
    <row r="606" ht="14.25" customHeight="1">
      <c r="F606" s="9"/>
      <c r="I606" s="9"/>
    </row>
    <row r="607" ht="14.25" customHeight="1">
      <c r="F607" s="9"/>
      <c r="I607" s="9"/>
    </row>
    <row r="608" ht="14.25" customHeight="1">
      <c r="F608" s="9"/>
      <c r="I608" s="9"/>
    </row>
    <row r="609" ht="14.25" customHeight="1">
      <c r="F609" s="9"/>
      <c r="I609" s="9"/>
    </row>
    <row r="610" ht="14.25" customHeight="1">
      <c r="F610" s="9"/>
      <c r="I610" s="9"/>
    </row>
    <row r="611" ht="14.25" customHeight="1">
      <c r="F611" s="9"/>
      <c r="I611" s="9"/>
    </row>
    <row r="612" ht="14.25" customHeight="1">
      <c r="F612" s="9"/>
      <c r="I612" s="9"/>
    </row>
    <row r="613" ht="14.25" customHeight="1">
      <c r="F613" s="9"/>
      <c r="I613" s="9"/>
    </row>
    <row r="614" ht="14.25" customHeight="1">
      <c r="F614" s="9"/>
      <c r="I614" s="9"/>
    </row>
    <row r="615" ht="14.25" customHeight="1">
      <c r="F615" s="9"/>
      <c r="I615" s="9"/>
    </row>
    <row r="616" ht="14.25" customHeight="1">
      <c r="F616" s="9"/>
      <c r="I616" s="9"/>
    </row>
    <row r="617" ht="14.25" customHeight="1">
      <c r="F617" s="9"/>
      <c r="I617" s="9"/>
    </row>
    <row r="618" ht="14.25" customHeight="1">
      <c r="F618" s="9"/>
      <c r="I618" s="9"/>
    </row>
    <row r="619" ht="14.25" customHeight="1">
      <c r="F619" s="9"/>
      <c r="I619" s="9"/>
    </row>
    <row r="620" ht="14.25" customHeight="1">
      <c r="F620" s="9"/>
      <c r="I620" s="9"/>
    </row>
    <row r="621" ht="14.25" customHeight="1">
      <c r="F621" s="9"/>
      <c r="I621" s="9"/>
    </row>
    <row r="622" ht="14.25" customHeight="1">
      <c r="F622" s="9"/>
      <c r="I622" s="9"/>
    </row>
    <row r="623" ht="14.25" customHeight="1">
      <c r="F623" s="9"/>
      <c r="I623" s="9"/>
    </row>
    <row r="624" ht="14.25" customHeight="1">
      <c r="F624" s="9"/>
      <c r="I624" s="9"/>
    </row>
    <row r="625" ht="14.25" customHeight="1">
      <c r="F625" s="9"/>
      <c r="I625" s="9"/>
    </row>
    <row r="626" ht="14.25" customHeight="1">
      <c r="F626" s="9"/>
      <c r="I626" s="9"/>
    </row>
    <row r="627" ht="14.25" customHeight="1">
      <c r="F627" s="9"/>
      <c r="I627" s="9"/>
    </row>
    <row r="628" ht="14.25" customHeight="1">
      <c r="F628" s="9"/>
      <c r="I628" s="9"/>
    </row>
    <row r="629" ht="14.25" customHeight="1">
      <c r="F629" s="9"/>
      <c r="I629" s="9"/>
    </row>
    <row r="630" ht="14.25" customHeight="1">
      <c r="F630" s="9"/>
      <c r="I630" s="9"/>
    </row>
    <row r="631" ht="14.25" customHeight="1">
      <c r="F631" s="9"/>
      <c r="I631" s="9"/>
    </row>
    <row r="632" ht="14.25" customHeight="1">
      <c r="F632" s="9"/>
      <c r="I632" s="9"/>
    </row>
    <row r="633" ht="14.25" customHeight="1">
      <c r="F633" s="9"/>
      <c r="I633" s="9"/>
    </row>
    <row r="634" ht="14.25" customHeight="1">
      <c r="F634" s="9"/>
      <c r="I634" s="9"/>
    </row>
    <row r="635" ht="14.25" customHeight="1">
      <c r="F635" s="9"/>
      <c r="I635" s="9"/>
    </row>
    <row r="636" ht="14.25" customHeight="1">
      <c r="F636" s="9"/>
      <c r="I636" s="9"/>
    </row>
    <row r="637" ht="14.25" customHeight="1">
      <c r="F637" s="9"/>
      <c r="I637" s="9"/>
    </row>
    <row r="638" ht="14.25" customHeight="1">
      <c r="F638" s="9"/>
      <c r="I638" s="9"/>
    </row>
    <row r="639" ht="14.25" customHeight="1">
      <c r="F639" s="9"/>
      <c r="I639" s="9"/>
    </row>
    <row r="640" ht="14.25" customHeight="1">
      <c r="F640" s="9"/>
      <c r="I640" s="9"/>
    </row>
    <row r="641" ht="14.25" customHeight="1">
      <c r="F641" s="9"/>
      <c r="I641" s="9"/>
    </row>
    <row r="642" ht="14.25" customHeight="1">
      <c r="F642" s="9"/>
      <c r="I642" s="9"/>
    </row>
    <row r="643" ht="14.25" customHeight="1">
      <c r="F643" s="9"/>
      <c r="I643" s="9"/>
    </row>
    <row r="644" ht="14.25" customHeight="1">
      <c r="F644" s="9"/>
      <c r="I644" s="9"/>
    </row>
    <row r="645" ht="14.25" customHeight="1">
      <c r="F645" s="9"/>
      <c r="I645" s="9"/>
    </row>
    <row r="646" ht="14.25" customHeight="1">
      <c r="F646" s="9"/>
      <c r="I646" s="9"/>
    </row>
    <row r="647" ht="14.25" customHeight="1">
      <c r="F647" s="9"/>
      <c r="I647" s="9"/>
    </row>
    <row r="648" ht="14.25" customHeight="1">
      <c r="F648" s="9"/>
      <c r="I648" s="9"/>
    </row>
    <row r="649" ht="14.25" customHeight="1">
      <c r="F649" s="9"/>
      <c r="I649" s="9"/>
    </row>
    <row r="650" ht="14.25" customHeight="1">
      <c r="F650" s="9"/>
      <c r="I650" s="9"/>
    </row>
    <row r="651" ht="14.25" customHeight="1">
      <c r="F651" s="9"/>
      <c r="I651" s="9"/>
    </row>
    <row r="652" ht="14.25" customHeight="1">
      <c r="F652" s="9"/>
      <c r="I652" s="9"/>
    </row>
    <row r="653" ht="14.25" customHeight="1">
      <c r="F653" s="9"/>
      <c r="I653" s="9"/>
    </row>
    <row r="654" ht="14.25" customHeight="1">
      <c r="F654" s="9"/>
      <c r="I654" s="9"/>
    </row>
    <row r="655" ht="14.25" customHeight="1">
      <c r="F655" s="9"/>
      <c r="I655" s="9"/>
    </row>
    <row r="656" ht="14.25" customHeight="1">
      <c r="F656" s="9"/>
      <c r="I656" s="9"/>
    </row>
    <row r="657" ht="14.25" customHeight="1">
      <c r="F657" s="9"/>
      <c r="I657" s="9"/>
    </row>
    <row r="658" ht="14.25" customHeight="1">
      <c r="F658" s="9"/>
      <c r="I658" s="9"/>
    </row>
    <row r="659" ht="14.25" customHeight="1">
      <c r="F659" s="9"/>
      <c r="I659" s="9"/>
    </row>
    <row r="660" ht="14.25" customHeight="1">
      <c r="F660" s="9"/>
      <c r="I660" s="9"/>
    </row>
    <row r="661" ht="14.25" customHeight="1">
      <c r="F661" s="9"/>
      <c r="I661" s="9"/>
    </row>
    <row r="662" ht="14.25" customHeight="1">
      <c r="F662" s="9"/>
      <c r="I662" s="9"/>
    </row>
    <row r="663" ht="14.25" customHeight="1">
      <c r="F663" s="9"/>
      <c r="I663" s="9"/>
    </row>
    <row r="664" ht="14.25" customHeight="1">
      <c r="F664" s="9"/>
      <c r="I664" s="9"/>
    </row>
    <row r="665" ht="14.25" customHeight="1">
      <c r="F665" s="9"/>
      <c r="I665" s="9"/>
    </row>
    <row r="666" ht="14.25" customHeight="1">
      <c r="F666" s="9"/>
      <c r="I666" s="9"/>
    </row>
    <row r="667" ht="14.25" customHeight="1">
      <c r="F667" s="9"/>
      <c r="I667" s="9"/>
    </row>
    <row r="668" ht="14.25" customHeight="1">
      <c r="F668" s="9"/>
      <c r="I668" s="9"/>
    </row>
    <row r="669" ht="14.25" customHeight="1">
      <c r="F669" s="9"/>
      <c r="I669" s="9"/>
    </row>
    <row r="670" ht="14.25" customHeight="1">
      <c r="F670" s="9"/>
      <c r="I670" s="9"/>
    </row>
    <row r="671" ht="14.25" customHeight="1">
      <c r="F671" s="9"/>
      <c r="I671" s="9"/>
    </row>
    <row r="672" ht="14.25" customHeight="1">
      <c r="F672" s="9"/>
      <c r="I672" s="9"/>
    </row>
    <row r="673" ht="14.25" customHeight="1">
      <c r="F673" s="9"/>
      <c r="I673" s="9"/>
    </row>
    <row r="674" ht="14.25" customHeight="1">
      <c r="F674" s="9"/>
      <c r="I674" s="9"/>
    </row>
    <row r="675" ht="14.25" customHeight="1">
      <c r="F675" s="9"/>
      <c r="I675" s="9"/>
    </row>
    <row r="676" ht="14.25" customHeight="1">
      <c r="F676" s="9"/>
      <c r="I676" s="9"/>
    </row>
    <row r="677" ht="14.25" customHeight="1">
      <c r="F677" s="9"/>
      <c r="I677" s="9"/>
    </row>
    <row r="678" ht="14.25" customHeight="1">
      <c r="F678" s="9"/>
      <c r="I678" s="9"/>
    </row>
    <row r="679" ht="14.25" customHeight="1">
      <c r="F679" s="9"/>
      <c r="I679" s="9"/>
    </row>
    <row r="680" ht="14.25" customHeight="1">
      <c r="F680" s="9"/>
      <c r="I680" s="9"/>
    </row>
    <row r="681" ht="14.25" customHeight="1">
      <c r="F681" s="9"/>
      <c r="I681" s="9"/>
    </row>
    <row r="682" ht="14.25" customHeight="1">
      <c r="F682" s="9"/>
      <c r="I682" s="9"/>
    </row>
    <row r="683" ht="14.25" customHeight="1">
      <c r="F683" s="9"/>
      <c r="I683" s="9"/>
    </row>
    <row r="684" ht="14.25" customHeight="1">
      <c r="F684" s="9"/>
      <c r="I684" s="9"/>
    </row>
    <row r="685" ht="14.25" customHeight="1">
      <c r="F685" s="9"/>
      <c r="I685" s="9"/>
    </row>
    <row r="686" ht="14.25" customHeight="1">
      <c r="F686" s="9"/>
      <c r="I686" s="9"/>
    </row>
    <row r="687" ht="14.25" customHeight="1">
      <c r="F687" s="9"/>
      <c r="I687" s="9"/>
    </row>
    <row r="688" ht="14.25" customHeight="1">
      <c r="F688" s="9"/>
      <c r="I688" s="9"/>
    </row>
    <row r="689" ht="14.25" customHeight="1">
      <c r="F689" s="9"/>
      <c r="I689" s="9"/>
    </row>
    <row r="690" ht="14.25" customHeight="1">
      <c r="F690" s="9"/>
      <c r="I690" s="9"/>
    </row>
    <row r="691" ht="14.25" customHeight="1">
      <c r="F691" s="9"/>
      <c r="I691" s="9"/>
    </row>
    <row r="692" ht="14.25" customHeight="1">
      <c r="F692" s="9"/>
      <c r="I692" s="9"/>
    </row>
    <row r="693" ht="14.25" customHeight="1">
      <c r="F693" s="9"/>
      <c r="I693" s="9"/>
    </row>
    <row r="694" ht="14.25" customHeight="1">
      <c r="F694" s="9"/>
      <c r="I694" s="9"/>
    </row>
    <row r="695" ht="14.25" customHeight="1">
      <c r="F695" s="9"/>
      <c r="I695" s="9"/>
    </row>
    <row r="696" ht="14.25" customHeight="1">
      <c r="F696" s="9"/>
      <c r="I696" s="9"/>
    </row>
    <row r="697" ht="14.25" customHeight="1">
      <c r="F697" s="9"/>
      <c r="I697" s="9"/>
    </row>
    <row r="698" ht="14.25" customHeight="1">
      <c r="F698" s="9"/>
      <c r="I698" s="9"/>
    </row>
    <row r="699" ht="14.25" customHeight="1">
      <c r="F699" s="9"/>
      <c r="I699" s="9"/>
    </row>
    <row r="700" ht="14.25" customHeight="1">
      <c r="F700" s="9"/>
      <c r="I700" s="9"/>
    </row>
    <row r="701" ht="14.25" customHeight="1">
      <c r="F701" s="9"/>
      <c r="I701" s="9"/>
    </row>
    <row r="702" ht="14.25" customHeight="1">
      <c r="F702" s="9"/>
      <c r="I702" s="9"/>
    </row>
    <row r="703" ht="14.25" customHeight="1">
      <c r="F703" s="9"/>
      <c r="I703" s="9"/>
    </row>
    <row r="704" ht="14.25" customHeight="1">
      <c r="F704" s="9"/>
      <c r="I704" s="9"/>
    </row>
    <row r="705" ht="14.25" customHeight="1">
      <c r="F705" s="9"/>
      <c r="I705" s="9"/>
    </row>
    <row r="706" ht="14.25" customHeight="1">
      <c r="F706" s="9"/>
      <c r="I706" s="9"/>
    </row>
    <row r="707" ht="14.25" customHeight="1">
      <c r="F707" s="9"/>
      <c r="I707" s="9"/>
    </row>
    <row r="708" ht="14.25" customHeight="1">
      <c r="F708" s="9"/>
      <c r="I708" s="9"/>
    </row>
    <row r="709" ht="14.25" customHeight="1">
      <c r="F709" s="9"/>
      <c r="I709" s="9"/>
    </row>
    <row r="710" ht="14.25" customHeight="1">
      <c r="F710" s="9"/>
      <c r="I710" s="9"/>
    </row>
    <row r="711" ht="14.25" customHeight="1">
      <c r="F711" s="9"/>
      <c r="I711" s="9"/>
    </row>
    <row r="712" ht="14.25" customHeight="1">
      <c r="F712" s="9"/>
      <c r="I712" s="9"/>
    </row>
    <row r="713" ht="14.25" customHeight="1">
      <c r="F713" s="9"/>
      <c r="I713" s="9"/>
    </row>
    <row r="714" ht="14.25" customHeight="1">
      <c r="F714" s="9"/>
      <c r="I714" s="9"/>
    </row>
    <row r="715" ht="14.25" customHeight="1">
      <c r="F715" s="9"/>
      <c r="I715" s="9"/>
    </row>
    <row r="716" ht="14.25" customHeight="1">
      <c r="F716" s="9"/>
      <c r="I716" s="9"/>
    </row>
    <row r="717" ht="14.25" customHeight="1">
      <c r="F717" s="9"/>
      <c r="I717" s="9"/>
    </row>
    <row r="718" ht="14.25" customHeight="1">
      <c r="F718" s="9"/>
      <c r="I718" s="9"/>
    </row>
    <row r="719" ht="14.25" customHeight="1">
      <c r="F719" s="9"/>
      <c r="I719" s="9"/>
    </row>
    <row r="720" ht="14.25" customHeight="1">
      <c r="F720" s="9"/>
      <c r="I720" s="9"/>
    </row>
    <row r="721" ht="14.25" customHeight="1">
      <c r="F721" s="9"/>
      <c r="I721" s="9"/>
    </row>
    <row r="722" ht="14.25" customHeight="1">
      <c r="F722" s="9"/>
      <c r="I722" s="9"/>
    </row>
    <row r="723" ht="14.25" customHeight="1">
      <c r="F723" s="9"/>
      <c r="I723" s="9"/>
    </row>
    <row r="724" ht="14.25" customHeight="1">
      <c r="F724" s="9"/>
      <c r="I724" s="9"/>
    </row>
    <row r="725" ht="14.25" customHeight="1">
      <c r="F725" s="9"/>
      <c r="I725" s="9"/>
    </row>
    <row r="726" ht="14.25" customHeight="1">
      <c r="F726" s="9"/>
      <c r="I726" s="9"/>
    </row>
    <row r="727" ht="14.25" customHeight="1">
      <c r="F727" s="9"/>
      <c r="I727" s="9"/>
    </row>
    <row r="728" ht="14.25" customHeight="1">
      <c r="F728" s="9"/>
      <c r="I728" s="9"/>
    </row>
    <row r="729" ht="14.25" customHeight="1">
      <c r="F729" s="9"/>
      <c r="I729" s="9"/>
    </row>
    <row r="730" ht="14.25" customHeight="1">
      <c r="F730" s="9"/>
      <c r="I730" s="9"/>
    </row>
    <row r="731" ht="14.25" customHeight="1">
      <c r="F731" s="9"/>
      <c r="I731" s="9"/>
    </row>
    <row r="732" ht="14.25" customHeight="1">
      <c r="F732" s="9"/>
      <c r="I732" s="9"/>
    </row>
    <row r="733" ht="14.25" customHeight="1">
      <c r="F733" s="9"/>
      <c r="I733" s="9"/>
    </row>
    <row r="734" ht="14.25" customHeight="1">
      <c r="F734" s="9"/>
      <c r="I734" s="9"/>
    </row>
    <row r="735" ht="14.25" customHeight="1">
      <c r="F735" s="9"/>
      <c r="I735" s="9"/>
    </row>
    <row r="736" ht="14.25" customHeight="1">
      <c r="F736" s="9"/>
      <c r="I736" s="9"/>
    </row>
    <row r="737" ht="14.25" customHeight="1">
      <c r="F737" s="9"/>
      <c r="I737" s="9"/>
    </row>
    <row r="738" ht="14.25" customHeight="1">
      <c r="F738" s="9"/>
      <c r="I738" s="9"/>
    </row>
    <row r="739" ht="14.25" customHeight="1">
      <c r="F739" s="9"/>
      <c r="I739" s="9"/>
    </row>
    <row r="740" ht="14.25" customHeight="1">
      <c r="F740" s="9"/>
      <c r="I740" s="9"/>
    </row>
    <row r="741" ht="14.25" customHeight="1">
      <c r="F741" s="9"/>
      <c r="I741" s="9"/>
    </row>
    <row r="742" ht="14.25" customHeight="1">
      <c r="F742" s="9"/>
      <c r="I742" s="9"/>
    </row>
    <row r="743" ht="14.25" customHeight="1">
      <c r="F743" s="9"/>
      <c r="I743" s="9"/>
    </row>
    <row r="744" ht="14.25" customHeight="1">
      <c r="F744" s="9"/>
      <c r="I744" s="9"/>
    </row>
    <row r="745" ht="14.25" customHeight="1">
      <c r="F745" s="9"/>
      <c r="I745" s="9"/>
    </row>
    <row r="746" ht="14.25" customHeight="1">
      <c r="F746" s="9"/>
      <c r="I746" s="9"/>
    </row>
    <row r="747" ht="14.25" customHeight="1">
      <c r="F747" s="9"/>
      <c r="I747" s="9"/>
    </row>
    <row r="748" ht="14.25" customHeight="1">
      <c r="F748" s="9"/>
      <c r="I748" s="9"/>
    </row>
    <row r="749" ht="14.25" customHeight="1">
      <c r="F749" s="9"/>
      <c r="I749" s="9"/>
    </row>
    <row r="750" ht="14.25" customHeight="1">
      <c r="F750" s="9"/>
      <c r="I750" s="9"/>
    </row>
    <row r="751" ht="14.25" customHeight="1">
      <c r="F751" s="9"/>
      <c r="I751" s="9"/>
    </row>
    <row r="752" ht="14.25" customHeight="1">
      <c r="F752" s="9"/>
      <c r="I752" s="9"/>
    </row>
    <row r="753" ht="14.25" customHeight="1">
      <c r="F753" s="9"/>
      <c r="I753" s="9"/>
    </row>
    <row r="754" ht="14.25" customHeight="1">
      <c r="F754" s="9"/>
      <c r="I754" s="9"/>
    </row>
    <row r="755" ht="14.25" customHeight="1">
      <c r="F755" s="9"/>
      <c r="I755" s="9"/>
    </row>
    <row r="756" ht="14.25" customHeight="1">
      <c r="F756" s="9"/>
      <c r="I756" s="9"/>
    </row>
    <row r="757" ht="14.25" customHeight="1">
      <c r="F757" s="9"/>
      <c r="I757" s="9"/>
    </row>
    <row r="758" ht="14.25" customHeight="1">
      <c r="F758" s="9"/>
      <c r="I758" s="9"/>
    </row>
    <row r="759" ht="14.25" customHeight="1">
      <c r="F759" s="9"/>
      <c r="I759" s="9"/>
    </row>
    <row r="760" ht="14.25" customHeight="1">
      <c r="F760" s="9"/>
      <c r="I760" s="9"/>
    </row>
    <row r="761" ht="14.25" customHeight="1">
      <c r="F761" s="9"/>
      <c r="I761" s="9"/>
    </row>
    <row r="762" ht="14.25" customHeight="1">
      <c r="F762" s="9"/>
      <c r="I762" s="9"/>
    </row>
    <row r="763" ht="14.25" customHeight="1">
      <c r="F763" s="9"/>
      <c r="I763" s="9"/>
    </row>
    <row r="764" ht="14.25" customHeight="1">
      <c r="F764" s="9"/>
      <c r="I764" s="9"/>
    </row>
    <row r="765" ht="14.25" customHeight="1">
      <c r="F765" s="9"/>
      <c r="I765" s="9"/>
    </row>
    <row r="766" ht="14.25" customHeight="1">
      <c r="F766" s="9"/>
      <c r="I766" s="9"/>
    </row>
    <row r="767" ht="14.25" customHeight="1">
      <c r="F767" s="9"/>
      <c r="I767" s="9"/>
    </row>
    <row r="768" ht="14.25" customHeight="1">
      <c r="F768" s="9"/>
      <c r="I768" s="9"/>
    </row>
    <row r="769" ht="14.25" customHeight="1">
      <c r="F769" s="9"/>
      <c r="I769" s="9"/>
    </row>
    <row r="770" ht="14.25" customHeight="1">
      <c r="F770" s="9"/>
      <c r="I770" s="9"/>
    </row>
    <row r="771" ht="14.25" customHeight="1">
      <c r="F771" s="9"/>
      <c r="I771" s="9"/>
    </row>
    <row r="772" ht="14.25" customHeight="1">
      <c r="F772" s="9"/>
      <c r="I772" s="9"/>
    </row>
    <row r="773" ht="14.25" customHeight="1">
      <c r="F773" s="9"/>
      <c r="I773" s="9"/>
    </row>
    <row r="774" ht="14.25" customHeight="1">
      <c r="F774" s="9"/>
      <c r="I774" s="9"/>
    </row>
    <row r="775" ht="14.25" customHeight="1">
      <c r="F775" s="9"/>
      <c r="I775" s="9"/>
    </row>
    <row r="776" ht="14.25" customHeight="1">
      <c r="F776" s="9"/>
      <c r="I776" s="9"/>
    </row>
    <row r="777" ht="14.25" customHeight="1">
      <c r="F777" s="9"/>
      <c r="I777" s="9"/>
    </row>
    <row r="778" ht="14.25" customHeight="1">
      <c r="F778" s="9"/>
      <c r="I778" s="9"/>
    </row>
    <row r="779" ht="14.25" customHeight="1">
      <c r="F779" s="9"/>
      <c r="I779" s="9"/>
    </row>
    <row r="780" ht="14.25" customHeight="1">
      <c r="F780" s="9"/>
      <c r="I780" s="9"/>
    </row>
    <row r="781" ht="14.25" customHeight="1">
      <c r="F781" s="9"/>
      <c r="I781" s="9"/>
    </row>
    <row r="782" ht="14.25" customHeight="1">
      <c r="F782" s="9"/>
      <c r="I782" s="9"/>
    </row>
    <row r="783" ht="14.25" customHeight="1">
      <c r="F783" s="9"/>
      <c r="I783" s="9"/>
    </row>
    <row r="784" ht="14.25" customHeight="1">
      <c r="F784" s="9"/>
      <c r="I784" s="9"/>
    </row>
    <row r="785" ht="14.25" customHeight="1">
      <c r="F785" s="9"/>
      <c r="I785" s="9"/>
    </row>
    <row r="786" ht="14.25" customHeight="1">
      <c r="F786" s="9"/>
      <c r="I786" s="9"/>
    </row>
    <row r="787" ht="14.25" customHeight="1">
      <c r="F787" s="9"/>
      <c r="I787" s="9"/>
    </row>
    <row r="788" ht="14.25" customHeight="1">
      <c r="F788" s="9"/>
      <c r="I788" s="9"/>
    </row>
    <row r="789" ht="14.25" customHeight="1">
      <c r="F789" s="9"/>
      <c r="I789" s="9"/>
    </row>
    <row r="790" ht="14.25" customHeight="1">
      <c r="F790" s="9"/>
      <c r="I790" s="9"/>
    </row>
    <row r="791" ht="14.25" customHeight="1">
      <c r="F791" s="9"/>
      <c r="I791" s="9"/>
    </row>
    <row r="792" ht="14.25" customHeight="1">
      <c r="F792" s="9"/>
      <c r="I792" s="9"/>
    </row>
    <row r="793" ht="14.25" customHeight="1">
      <c r="F793" s="9"/>
      <c r="I793" s="9"/>
    </row>
    <row r="794" ht="14.25" customHeight="1">
      <c r="F794" s="9"/>
      <c r="I794" s="9"/>
    </row>
    <row r="795" ht="14.25" customHeight="1">
      <c r="F795" s="9"/>
      <c r="I795" s="9"/>
    </row>
    <row r="796" ht="14.25" customHeight="1">
      <c r="F796" s="9"/>
      <c r="I796" s="9"/>
    </row>
    <row r="797" ht="14.25" customHeight="1">
      <c r="F797" s="9"/>
      <c r="I797" s="9"/>
    </row>
    <row r="798" ht="14.25" customHeight="1">
      <c r="F798" s="9"/>
      <c r="I798" s="9"/>
    </row>
    <row r="799" ht="14.25" customHeight="1">
      <c r="F799" s="9"/>
      <c r="I799" s="9"/>
    </row>
    <row r="800" ht="14.25" customHeight="1">
      <c r="F800" s="9"/>
      <c r="I800" s="9"/>
    </row>
    <row r="801" ht="14.25" customHeight="1">
      <c r="F801" s="9"/>
      <c r="I801" s="9"/>
    </row>
    <row r="802" ht="14.25" customHeight="1">
      <c r="F802" s="9"/>
      <c r="I802" s="9"/>
    </row>
    <row r="803" ht="14.25" customHeight="1">
      <c r="F803" s="9"/>
      <c r="I803" s="9"/>
    </row>
    <row r="804" ht="14.25" customHeight="1">
      <c r="F804" s="9"/>
      <c r="I804" s="9"/>
    </row>
    <row r="805" ht="14.25" customHeight="1">
      <c r="F805" s="9"/>
      <c r="I805" s="9"/>
    </row>
    <row r="806" ht="14.25" customHeight="1">
      <c r="F806" s="9"/>
      <c r="I806" s="9"/>
    </row>
    <row r="807" ht="14.25" customHeight="1">
      <c r="F807" s="9"/>
      <c r="I807" s="9"/>
    </row>
    <row r="808" ht="14.25" customHeight="1">
      <c r="F808" s="9"/>
      <c r="I808" s="9"/>
    </row>
    <row r="809" ht="14.25" customHeight="1">
      <c r="F809" s="9"/>
      <c r="I809" s="9"/>
    </row>
    <row r="810" ht="14.25" customHeight="1">
      <c r="F810" s="9"/>
      <c r="I810" s="9"/>
    </row>
    <row r="811" ht="14.25" customHeight="1">
      <c r="F811" s="9"/>
      <c r="I811" s="9"/>
    </row>
    <row r="812" ht="14.25" customHeight="1">
      <c r="F812" s="9"/>
      <c r="I812" s="9"/>
    </row>
    <row r="813" ht="14.25" customHeight="1">
      <c r="F813" s="9"/>
      <c r="I813" s="9"/>
    </row>
    <row r="814" ht="14.25" customHeight="1">
      <c r="F814" s="9"/>
      <c r="I814" s="9"/>
    </row>
    <row r="815" ht="14.25" customHeight="1">
      <c r="F815" s="9"/>
      <c r="I815" s="9"/>
    </row>
    <row r="816" ht="14.25" customHeight="1">
      <c r="F816" s="9"/>
      <c r="I816" s="9"/>
    </row>
    <row r="817" ht="14.25" customHeight="1">
      <c r="F817" s="9"/>
      <c r="I817" s="9"/>
    </row>
    <row r="818" ht="14.25" customHeight="1">
      <c r="F818" s="9"/>
      <c r="I818" s="9"/>
    </row>
    <row r="819" ht="14.25" customHeight="1">
      <c r="F819" s="9"/>
      <c r="I819" s="9"/>
    </row>
    <row r="820" ht="14.25" customHeight="1">
      <c r="F820" s="9"/>
      <c r="I820" s="9"/>
    </row>
    <row r="821" ht="14.25" customHeight="1">
      <c r="F821" s="9"/>
      <c r="I821" s="9"/>
    </row>
    <row r="822" ht="14.25" customHeight="1">
      <c r="F822" s="9"/>
      <c r="I822" s="9"/>
    </row>
    <row r="823" ht="14.25" customHeight="1">
      <c r="F823" s="9"/>
      <c r="I823" s="9"/>
    </row>
    <row r="824" ht="14.25" customHeight="1">
      <c r="F824" s="9"/>
      <c r="I824" s="9"/>
    </row>
    <row r="825" ht="14.25" customHeight="1">
      <c r="F825" s="9"/>
      <c r="I825" s="9"/>
    </row>
    <row r="826" ht="14.25" customHeight="1">
      <c r="F826" s="9"/>
      <c r="I826" s="9"/>
    </row>
    <row r="827" ht="14.25" customHeight="1">
      <c r="F827" s="9"/>
      <c r="I827" s="9"/>
    </row>
    <row r="828" ht="14.25" customHeight="1">
      <c r="F828" s="9"/>
      <c r="I828" s="9"/>
    </row>
    <row r="829" ht="14.25" customHeight="1">
      <c r="F829" s="9"/>
      <c r="I829" s="9"/>
    </row>
    <row r="830" ht="14.25" customHeight="1">
      <c r="F830" s="9"/>
      <c r="I830" s="9"/>
    </row>
    <row r="831" ht="14.25" customHeight="1">
      <c r="F831" s="9"/>
      <c r="I831" s="9"/>
    </row>
    <row r="832" ht="14.25" customHeight="1">
      <c r="F832" s="9"/>
      <c r="I832" s="9"/>
    </row>
    <row r="833" ht="14.25" customHeight="1">
      <c r="F833" s="9"/>
      <c r="I833" s="9"/>
    </row>
    <row r="834" ht="14.25" customHeight="1">
      <c r="F834" s="9"/>
      <c r="I834" s="9"/>
    </row>
    <row r="835" ht="14.25" customHeight="1">
      <c r="F835" s="9"/>
      <c r="I835" s="9"/>
    </row>
    <row r="836" ht="14.25" customHeight="1">
      <c r="F836" s="9"/>
      <c r="I836" s="9"/>
    </row>
    <row r="837" ht="14.25" customHeight="1">
      <c r="F837" s="9"/>
      <c r="I837" s="9"/>
    </row>
    <row r="838" ht="14.25" customHeight="1">
      <c r="F838" s="9"/>
      <c r="I838" s="9"/>
    </row>
    <row r="839" ht="14.25" customHeight="1">
      <c r="F839" s="9"/>
      <c r="I839" s="9"/>
    </row>
    <row r="840" ht="14.25" customHeight="1">
      <c r="F840" s="9"/>
      <c r="I840" s="9"/>
    </row>
    <row r="841" ht="14.25" customHeight="1">
      <c r="F841" s="9"/>
      <c r="I841" s="9"/>
    </row>
    <row r="842" ht="14.25" customHeight="1">
      <c r="F842" s="9"/>
      <c r="I842" s="9"/>
    </row>
    <row r="843" ht="14.25" customHeight="1">
      <c r="F843" s="9"/>
      <c r="I843" s="9"/>
    </row>
    <row r="844" ht="14.25" customHeight="1">
      <c r="F844" s="9"/>
      <c r="I844" s="9"/>
    </row>
    <row r="845" ht="14.25" customHeight="1">
      <c r="F845" s="9"/>
      <c r="I845" s="9"/>
    </row>
    <row r="846" ht="14.25" customHeight="1">
      <c r="F846" s="9"/>
      <c r="I846" s="9"/>
    </row>
    <row r="847" ht="14.25" customHeight="1">
      <c r="F847" s="9"/>
      <c r="I847" s="9"/>
    </row>
    <row r="848" ht="14.25" customHeight="1">
      <c r="F848" s="9"/>
      <c r="I848" s="9"/>
    </row>
    <row r="849" ht="14.25" customHeight="1">
      <c r="F849" s="9"/>
      <c r="I849" s="9"/>
    </row>
    <row r="850" ht="14.25" customHeight="1">
      <c r="F850" s="9"/>
      <c r="I850" s="9"/>
    </row>
    <row r="851" ht="14.25" customHeight="1">
      <c r="F851" s="9"/>
      <c r="I851" s="9"/>
    </row>
    <row r="852" ht="14.25" customHeight="1">
      <c r="F852" s="9"/>
      <c r="I852" s="9"/>
    </row>
    <row r="853" ht="14.25" customHeight="1">
      <c r="F853" s="9"/>
      <c r="I853" s="9"/>
    </row>
    <row r="854" ht="14.25" customHeight="1">
      <c r="F854" s="9"/>
      <c r="I854" s="9"/>
    </row>
    <row r="855" ht="14.25" customHeight="1">
      <c r="F855" s="9"/>
      <c r="I855" s="9"/>
    </row>
    <row r="856" ht="14.25" customHeight="1">
      <c r="F856" s="9"/>
      <c r="I856" s="9"/>
    </row>
    <row r="857" ht="14.25" customHeight="1">
      <c r="F857" s="9"/>
      <c r="I857" s="9"/>
    </row>
    <row r="858" ht="14.25" customHeight="1">
      <c r="F858" s="9"/>
      <c r="I858" s="9"/>
    </row>
    <row r="859" ht="14.25" customHeight="1">
      <c r="F859" s="9"/>
      <c r="I859" s="9"/>
    </row>
    <row r="860" ht="14.25" customHeight="1">
      <c r="F860" s="9"/>
      <c r="I860" s="9"/>
    </row>
    <row r="861" ht="14.25" customHeight="1">
      <c r="F861" s="9"/>
      <c r="I861" s="9"/>
    </row>
    <row r="862" ht="14.25" customHeight="1">
      <c r="F862" s="9"/>
      <c r="I862" s="9"/>
    </row>
    <row r="863" ht="14.25" customHeight="1">
      <c r="F863" s="9"/>
      <c r="I863" s="9"/>
    </row>
    <row r="864" ht="14.25" customHeight="1">
      <c r="F864" s="9"/>
      <c r="I864" s="9"/>
    </row>
    <row r="865" ht="14.25" customHeight="1">
      <c r="F865" s="9"/>
      <c r="I865" s="9"/>
    </row>
    <row r="866" ht="14.25" customHeight="1">
      <c r="F866" s="9"/>
      <c r="I866" s="9"/>
    </row>
    <row r="867" ht="14.25" customHeight="1">
      <c r="F867" s="9"/>
      <c r="I867" s="9"/>
    </row>
    <row r="868" ht="14.25" customHeight="1">
      <c r="F868" s="9"/>
      <c r="I868" s="9"/>
    </row>
    <row r="869" ht="14.25" customHeight="1">
      <c r="F869" s="9"/>
      <c r="I869" s="9"/>
    </row>
    <row r="870" ht="14.25" customHeight="1">
      <c r="F870" s="9"/>
      <c r="I870" s="9"/>
    </row>
    <row r="871" ht="14.25" customHeight="1">
      <c r="F871" s="9"/>
      <c r="I871" s="9"/>
    </row>
    <row r="872" ht="14.25" customHeight="1">
      <c r="F872" s="9"/>
      <c r="I872" s="9"/>
    </row>
    <row r="873" ht="14.25" customHeight="1">
      <c r="F873" s="9"/>
      <c r="I873" s="9"/>
    </row>
    <row r="874" ht="14.25" customHeight="1">
      <c r="F874" s="9"/>
      <c r="I874" s="9"/>
    </row>
    <row r="875" ht="14.25" customHeight="1">
      <c r="F875" s="9"/>
      <c r="I875" s="9"/>
    </row>
    <row r="876" ht="14.25" customHeight="1">
      <c r="F876" s="9"/>
      <c r="I876" s="9"/>
    </row>
    <row r="877" ht="14.25" customHeight="1">
      <c r="F877" s="9"/>
      <c r="I877" s="9"/>
    </row>
    <row r="878" ht="14.25" customHeight="1">
      <c r="F878" s="9"/>
      <c r="I878" s="9"/>
    </row>
    <row r="879" ht="14.25" customHeight="1">
      <c r="F879" s="9"/>
      <c r="I879" s="9"/>
    </row>
    <row r="880" ht="14.25" customHeight="1">
      <c r="F880" s="9"/>
      <c r="I880" s="9"/>
    </row>
    <row r="881" ht="14.25" customHeight="1">
      <c r="F881" s="9"/>
      <c r="I881" s="9"/>
    </row>
    <row r="882" ht="14.25" customHeight="1">
      <c r="F882" s="9"/>
      <c r="I882" s="9"/>
    </row>
    <row r="883" ht="14.25" customHeight="1">
      <c r="F883" s="9"/>
      <c r="I883" s="9"/>
    </row>
    <row r="884" ht="14.25" customHeight="1">
      <c r="F884" s="9"/>
      <c r="I884" s="9"/>
    </row>
    <row r="885" ht="14.25" customHeight="1">
      <c r="F885" s="9"/>
      <c r="I885" s="9"/>
    </row>
    <row r="886" ht="14.25" customHeight="1">
      <c r="F886" s="9"/>
      <c r="I886" s="9"/>
    </row>
    <row r="887" ht="14.25" customHeight="1">
      <c r="F887" s="9"/>
      <c r="I887" s="9"/>
    </row>
    <row r="888" ht="14.25" customHeight="1">
      <c r="F888" s="9"/>
      <c r="I888" s="9"/>
    </row>
    <row r="889" ht="14.25" customHeight="1">
      <c r="F889" s="9"/>
      <c r="I889" s="9"/>
    </row>
    <row r="890" ht="14.25" customHeight="1">
      <c r="F890" s="9"/>
      <c r="I890" s="9"/>
    </row>
    <row r="891" ht="14.25" customHeight="1">
      <c r="F891" s="9"/>
      <c r="I891" s="9"/>
    </row>
    <row r="892" ht="14.25" customHeight="1">
      <c r="F892" s="9"/>
      <c r="I892" s="9"/>
    </row>
    <row r="893" ht="14.25" customHeight="1">
      <c r="F893" s="9"/>
      <c r="I893" s="9"/>
    </row>
    <row r="894" ht="14.25" customHeight="1">
      <c r="F894" s="9"/>
      <c r="I894" s="9"/>
    </row>
    <row r="895" ht="14.25" customHeight="1">
      <c r="F895" s="9"/>
      <c r="I895" s="9"/>
    </row>
    <row r="896" ht="14.25" customHeight="1">
      <c r="F896" s="9"/>
      <c r="I896" s="9"/>
    </row>
    <row r="897" ht="14.25" customHeight="1">
      <c r="F897" s="9"/>
      <c r="I897" s="9"/>
    </row>
    <row r="898" ht="14.25" customHeight="1">
      <c r="F898" s="9"/>
      <c r="I898" s="9"/>
    </row>
    <row r="899" ht="14.25" customHeight="1">
      <c r="F899" s="9"/>
      <c r="I899" s="9"/>
    </row>
    <row r="900" ht="14.25" customHeight="1">
      <c r="F900" s="9"/>
      <c r="I900" s="9"/>
    </row>
    <row r="901" ht="14.25" customHeight="1">
      <c r="F901" s="9"/>
      <c r="I901" s="9"/>
    </row>
    <row r="902" ht="14.25" customHeight="1">
      <c r="F902" s="9"/>
      <c r="I902" s="9"/>
    </row>
    <row r="903" ht="14.25" customHeight="1">
      <c r="F903" s="9"/>
      <c r="I903" s="9"/>
    </row>
    <row r="904" ht="14.25" customHeight="1">
      <c r="F904" s="9"/>
      <c r="I904" s="9"/>
    </row>
    <row r="905" ht="14.25" customHeight="1">
      <c r="F905" s="9"/>
      <c r="I905" s="9"/>
    </row>
    <row r="906" ht="14.25" customHeight="1">
      <c r="F906" s="9"/>
      <c r="I906" s="9"/>
    </row>
    <row r="907" ht="14.25" customHeight="1">
      <c r="F907" s="9"/>
      <c r="I907" s="9"/>
    </row>
    <row r="908" ht="14.25" customHeight="1">
      <c r="F908" s="9"/>
      <c r="I908" s="9"/>
    </row>
    <row r="909" ht="14.25" customHeight="1">
      <c r="F909" s="9"/>
      <c r="I909" s="9"/>
    </row>
    <row r="910" ht="14.25" customHeight="1">
      <c r="F910" s="9"/>
      <c r="I910" s="9"/>
    </row>
    <row r="911" ht="14.25" customHeight="1">
      <c r="F911" s="9"/>
      <c r="I911" s="9"/>
    </row>
    <row r="912" ht="14.25" customHeight="1">
      <c r="F912" s="9"/>
      <c r="I912" s="9"/>
    </row>
    <row r="913" ht="14.25" customHeight="1">
      <c r="F913" s="9"/>
      <c r="I913" s="9"/>
    </row>
    <row r="914" ht="14.25" customHeight="1">
      <c r="F914" s="9"/>
      <c r="I914" s="9"/>
    </row>
    <row r="915" ht="14.25" customHeight="1">
      <c r="F915" s="9"/>
      <c r="I915" s="9"/>
    </row>
    <row r="916" ht="14.25" customHeight="1">
      <c r="F916" s="9"/>
      <c r="I916" s="9"/>
    </row>
    <row r="917" ht="14.25" customHeight="1">
      <c r="F917" s="9"/>
      <c r="I917" s="9"/>
    </row>
    <row r="918" ht="14.25" customHeight="1">
      <c r="F918" s="9"/>
      <c r="I918" s="9"/>
    </row>
    <row r="919" ht="14.25" customHeight="1">
      <c r="F919" s="9"/>
      <c r="I919" s="9"/>
    </row>
    <row r="920" ht="14.25" customHeight="1">
      <c r="F920" s="9"/>
      <c r="I920" s="9"/>
    </row>
    <row r="921" ht="14.25" customHeight="1">
      <c r="F921" s="9"/>
      <c r="I921" s="9"/>
    </row>
    <row r="922" ht="14.25" customHeight="1">
      <c r="F922" s="9"/>
      <c r="I922" s="9"/>
    </row>
    <row r="923" ht="14.25" customHeight="1">
      <c r="F923" s="9"/>
      <c r="I923" s="9"/>
    </row>
    <row r="924" ht="14.25" customHeight="1">
      <c r="F924" s="9"/>
      <c r="I924" s="9"/>
    </row>
    <row r="925" ht="14.25" customHeight="1">
      <c r="F925" s="9"/>
      <c r="I925" s="9"/>
    </row>
    <row r="926" ht="14.25" customHeight="1">
      <c r="F926" s="9"/>
      <c r="I926" s="9"/>
    </row>
    <row r="927" ht="14.25" customHeight="1">
      <c r="F927" s="9"/>
      <c r="I927" s="9"/>
    </row>
    <row r="928" ht="14.25" customHeight="1">
      <c r="F928" s="9"/>
      <c r="I928" s="9"/>
    </row>
    <row r="929" ht="14.25" customHeight="1">
      <c r="F929" s="9"/>
      <c r="I929" s="9"/>
    </row>
    <row r="930" ht="14.25" customHeight="1">
      <c r="F930" s="9"/>
      <c r="I930" s="9"/>
    </row>
    <row r="931" ht="14.25" customHeight="1">
      <c r="F931" s="9"/>
      <c r="I931" s="9"/>
    </row>
    <row r="932" ht="14.25" customHeight="1">
      <c r="F932" s="9"/>
      <c r="I932" s="9"/>
    </row>
    <row r="933" ht="14.25" customHeight="1">
      <c r="F933" s="9"/>
      <c r="I933" s="9"/>
    </row>
    <row r="934" ht="14.25" customHeight="1">
      <c r="F934" s="9"/>
      <c r="I934" s="9"/>
    </row>
    <row r="935" ht="14.25" customHeight="1">
      <c r="F935" s="9"/>
      <c r="I935" s="9"/>
    </row>
    <row r="936" ht="14.25" customHeight="1">
      <c r="F936" s="9"/>
      <c r="I936" s="9"/>
    </row>
    <row r="937" ht="14.25" customHeight="1">
      <c r="F937" s="9"/>
      <c r="I937" s="9"/>
    </row>
    <row r="938" ht="14.25" customHeight="1">
      <c r="F938" s="9"/>
      <c r="I938" s="9"/>
    </row>
    <row r="939" ht="14.25" customHeight="1">
      <c r="F939" s="9"/>
      <c r="I939" s="9"/>
    </row>
    <row r="940" ht="14.25" customHeight="1">
      <c r="F940" s="9"/>
      <c r="I940" s="9"/>
    </row>
    <row r="941" ht="14.25" customHeight="1">
      <c r="F941" s="9"/>
      <c r="I941" s="9"/>
    </row>
    <row r="942" ht="14.25" customHeight="1">
      <c r="F942" s="9"/>
      <c r="I942" s="9"/>
    </row>
    <row r="943" ht="14.25" customHeight="1">
      <c r="F943" s="9"/>
      <c r="I943" s="9"/>
    </row>
    <row r="944" ht="14.25" customHeight="1">
      <c r="F944" s="9"/>
      <c r="I944" s="9"/>
    </row>
    <row r="945" ht="14.25" customHeight="1">
      <c r="F945" s="9"/>
      <c r="I945" s="9"/>
    </row>
    <row r="946" ht="14.25" customHeight="1">
      <c r="F946" s="9"/>
      <c r="I946" s="9"/>
    </row>
    <row r="947" ht="14.25" customHeight="1">
      <c r="F947" s="9"/>
      <c r="I947" s="9"/>
    </row>
    <row r="948" ht="14.25" customHeight="1">
      <c r="F948" s="9"/>
      <c r="I948" s="9"/>
    </row>
    <row r="949" ht="14.25" customHeight="1">
      <c r="F949" s="9"/>
      <c r="I949" s="9"/>
    </row>
    <row r="950" ht="14.25" customHeight="1">
      <c r="F950" s="9"/>
      <c r="I950" s="9"/>
    </row>
    <row r="951" ht="14.25" customHeight="1">
      <c r="F951" s="9"/>
      <c r="I951" s="9"/>
    </row>
    <row r="952" ht="14.25" customHeight="1">
      <c r="F952" s="9"/>
      <c r="I952" s="9"/>
    </row>
    <row r="953" ht="14.25" customHeight="1">
      <c r="F953" s="9"/>
      <c r="I953" s="9"/>
    </row>
    <row r="954" ht="14.25" customHeight="1">
      <c r="F954" s="9"/>
      <c r="I954" s="9"/>
    </row>
    <row r="955" ht="14.25" customHeight="1">
      <c r="F955" s="9"/>
      <c r="I955" s="9"/>
    </row>
    <row r="956" ht="14.25" customHeight="1">
      <c r="F956" s="9"/>
      <c r="I956" s="9"/>
    </row>
    <row r="957" ht="14.25" customHeight="1">
      <c r="F957" s="9"/>
      <c r="I957" s="9"/>
    </row>
    <row r="958" ht="14.25" customHeight="1">
      <c r="F958" s="9"/>
      <c r="I958" s="9"/>
    </row>
    <row r="959" ht="14.25" customHeight="1">
      <c r="F959" s="9"/>
      <c r="I959" s="9"/>
    </row>
    <row r="960" ht="14.25" customHeight="1">
      <c r="F960" s="9"/>
      <c r="I960" s="9"/>
    </row>
    <row r="961" ht="14.25" customHeight="1">
      <c r="F961" s="9"/>
      <c r="I961" s="9"/>
    </row>
    <row r="962" ht="14.25" customHeight="1">
      <c r="F962" s="9"/>
      <c r="I962" s="9"/>
    </row>
    <row r="963" ht="14.25" customHeight="1">
      <c r="F963" s="9"/>
      <c r="I963" s="9"/>
    </row>
    <row r="964" ht="14.25" customHeight="1">
      <c r="F964" s="9"/>
      <c r="I964" s="9"/>
    </row>
    <row r="965" ht="14.25" customHeight="1">
      <c r="F965" s="9"/>
      <c r="I965" s="9"/>
    </row>
    <row r="966" ht="14.25" customHeight="1">
      <c r="F966" s="9"/>
      <c r="I966" s="9"/>
    </row>
    <row r="967" ht="14.25" customHeight="1">
      <c r="F967" s="9"/>
      <c r="I967" s="9"/>
    </row>
    <row r="968" ht="14.25" customHeight="1">
      <c r="F968" s="9"/>
      <c r="I968" s="9"/>
    </row>
    <row r="969" ht="14.25" customHeight="1">
      <c r="F969" s="9"/>
      <c r="I969" s="9"/>
    </row>
    <row r="970" ht="14.25" customHeight="1">
      <c r="F970" s="9"/>
      <c r="I970" s="9"/>
    </row>
    <row r="971" ht="14.25" customHeight="1">
      <c r="F971" s="9"/>
      <c r="I971" s="9"/>
    </row>
    <row r="972" ht="14.25" customHeight="1">
      <c r="F972" s="9"/>
      <c r="I972" s="9"/>
    </row>
    <row r="973" ht="14.25" customHeight="1">
      <c r="F973" s="9"/>
      <c r="I973" s="9"/>
    </row>
    <row r="974" ht="14.25" customHeight="1">
      <c r="F974" s="9"/>
      <c r="I974" s="9"/>
    </row>
    <row r="975" ht="14.25" customHeight="1">
      <c r="F975" s="9"/>
      <c r="I975" s="9"/>
    </row>
    <row r="976" ht="14.25" customHeight="1">
      <c r="F976" s="9"/>
      <c r="I976" s="9"/>
    </row>
    <row r="977" ht="14.25" customHeight="1">
      <c r="F977" s="9"/>
      <c r="I977" s="9"/>
    </row>
    <row r="978" ht="14.25" customHeight="1">
      <c r="F978" s="9"/>
      <c r="I978" s="9"/>
    </row>
    <row r="979" ht="14.25" customHeight="1">
      <c r="F979" s="9"/>
      <c r="I979" s="9"/>
    </row>
    <row r="980" ht="14.25" customHeight="1">
      <c r="F980" s="9"/>
      <c r="I980" s="9"/>
    </row>
    <row r="981" ht="14.25" customHeight="1">
      <c r="F981" s="9"/>
      <c r="I981" s="9"/>
    </row>
    <row r="982" ht="14.25" customHeight="1">
      <c r="F982" s="9"/>
      <c r="I982" s="9"/>
    </row>
    <row r="983" ht="14.25" customHeight="1">
      <c r="F983" s="9"/>
      <c r="I983" s="9"/>
    </row>
    <row r="984" ht="14.25" customHeight="1">
      <c r="F984" s="9"/>
      <c r="I984" s="9"/>
    </row>
    <row r="985" ht="14.25" customHeight="1">
      <c r="F985" s="9"/>
      <c r="I985" s="9"/>
    </row>
    <row r="986" ht="14.25" customHeight="1">
      <c r="F986" s="9"/>
      <c r="I986" s="9"/>
    </row>
    <row r="987" ht="14.25" customHeight="1">
      <c r="F987" s="9"/>
      <c r="I987" s="9"/>
    </row>
    <row r="988" ht="14.25" customHeight="1">
      <c r="F988" s="9"/>
      <c r="I988" s="9"/>
    </row>
    <row r="989" ht="14.25" customHeight="1">
      <c r="F989" s="9"/>
      <c r="I989" s="9"/>
    </row>
    <row r="990" ht="14.25" customHeight="1">
      <c r="F990" s="9"/>
      <c r="I990" s="9"/>
    </row>
    <row r="991" ht="14.25" customHeight="1">
      <c r="F991" s="9"/>
      <c r="I991" s="9"/>
    </row>
    <row r="992" ht="14.25" customHeight="1">
      <c r="F992" s="9"/>
      <c r="I992" s="9"/>
    </row>
    <row r="993" ht="14.25" customHeight="1">
      <c r="F993" s="9"/>
      <c r="I993" s="9"/>
    </row>
    <row r="994" ht="14.25" customHeight="1">
      <c r="F994" s="9"/>
      <c r="I994" s="9"/>
    </row>
    <row r="995" ht="14.25" customHeight="1">
      <c r="F995" s="9"/>
      <c r="I995" s="9"/>
    </row>
    <row r="996" ht="14.25" customHeight="1">
      <c r="F996" s="9"/>
      <c r="I996" s="9"/>
    </row>
    <row r="997" ht="14.25" customHeight="1">
      <c r="F997" s="9"/>
      <c r="I997" s="9"/>
    </row>
    <row r="998" ht="14.25" customHeight="1">
      <c r="F998" s="9"/>
      <c r="I998" s="9"/>
    </row>
    <row r="999" ht="14.25" customHeight="1">
      <c r="F999" s="9"/>
      <c r="I999" s="9"/>
    </row>
    <row r="1000" ht="14.25" customHeight="1">
      <c r="F1000" s="9"/>
      <c r="I1000" s="9"/>
    </row>
  </sheetData>
  <mergeCells count="2">
    <mergeCell ref="A1:E1"/>
    <mergeCell ref="G1:H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9.86"/>
    <col customWidth="1" min="3" max="3" width="25.43"/>
    <col customWidth="1" min="4" max="4" width="11.71"/>
    <col customWidth="1" min="5" max="5" width="8.71"/>
    <col customWidth="1" min="6" max="6" width="16.43"/>
    <col customWidth="1" min="7" max="7" width="23.86"/>
    <col customWidth="1" min="8" max="8" width="0.86"/>
    <col customWidth="1" min="9" max="9" width="17.71"/>
    <col customWidth="1" min="10" max="10" width="10.43"/>
    <col customWidth="1" min="11" max="11" width="0.86"/>
    <col customWidth="1" min="12" max="12" width="19.86"/>
    <col customWidth="1" min="13" max="14" width="18.57"/>
    <col customWidth="1" min="15" max="15" width="12.29"/>
    <col customWidth="1" min="16" max="16" width="10.43"/>
    <col customWidth="1" min="17" max="17" width="18.57"/>
    <col customWidth="1" min="18" max="21" width="21.43"/>
    <col customWidth="1" min="22" max="22" width="26.71"/>
    <col customWidth="1" min="23" max="23" width="0.86"/>
    <col customWidth="1" min="24" max="24" width="19.57"/>
    <col customWidth="1" min="25" max="26" width="8.71"/>
  </cols>
  <sheetData>
    <row r="1" ht="14.25" customHeight="1">
      <c r="A1" s="6" t="s">
        <v>302</v>
      </c>
      <c r="B1" s="7"/>
      <c r="C1" s="7"/>
      <c r="D1" s="7"/>
      <c r="E1" s="7"/>
      <c r="F1" s="7"/>
      <c r="G1" s="7"/>
      <c r="H1" s="7"/>
      <c r="I1" s="7"/>
      <c r="J1" s="8"/>
      <c r="K1" s="9"/>
      <c r="L1" s="10" t="s">
        <v>303</v>
      </c>
      <c r="M1" s="7"/>
      <c r="N1" s="7"/>
      <c r="O1" s="7"/>
      <c r="P1" s="7"/>
      <c r="Q1" s="7"/>
      <c r="R1" s="7"/>
      <c r="S1" s="7"/>
      <c r="T1" s="7"/>
      <c r="U1" s="7"/>
      <c r="V1" s="8"/>
      <c r="W1" s="9"/>
      <c r="X1" s="11" t="s">
        <v>304</v>
      </c>
    </row>
    <row r="2" ht="14.25" customHeight="1">
      <c r="H2" s="9"/>
      <c r="K2" s="9"/>
      <c r="W2" s="9"/>
    </row>
    <row r="3" ht="14.25" customHeight="1">
      <c r="A3" s="12" t="s">
        <v>0</v>
      </c>
      <c r="B3" s="12" t="s">
        <v>1</v>
      </c>
      <c r="C3" s="12" t="s">
        <v>195</v>
      </c>
      <c r="D3" s="12" t="s">
        <v>196</v>
      </c>
      <c r="E3" s="12" t="s">
        <v>6</v>
      </c>
      <c r="F3" s="12" t="s">
        <v>308</v>
      </c>
      <c r="G3" s="12" t="s">
        <v>309</v>
      </c>
      <c r="H3" s="9"/>
      <c r="I3" s="12" t="s">
        <v>310</v>
      </c>
      <c r="J3" s="12" t="s">
        <v>305</v>
      </c>
      <c r="K3" s="9"/>
      <c r="L3" s="13" t="s">
        <v>1</v>
      </c>
      <c r="M3" s="13" t="s">
        <v>311</v>
      </c>
      <c r="N3" s="13" t="s">
        <v>312</v>
      </c>
      <c r="O3" s="13" t="s">
        <v>313</v>
      </c>
      <c r="P3" s="13" t="s">
        <v>305</v>
      </c>
      <c r="Q3" s="13" t="s">
        <v>314</v>
      </c>
      <c r="R3" s="13" t="s">
        <v>315</v>
      </c>
      <c r="S3" s="13" t="s">
        <v>316</v>
      </c>
      <c r="T3" s="13" t="s">
        <v>317</v>
      </c>
      <c r="U3" s="13" t="s">
        <v>318</v>
      </c>
      <c r="V3" s="13" t="s">
        <v>319</v>
      </c>
      <c r="W3" s="9"/>
      <c r="X3" s="14" t="s">
        <v>320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5" t="str">
        <f>STG_BANK_POSITIONS!I2</f>
        <v/>
      </c>
      <c r="D4" s="5">
        <f>STG_BANK_POSITIONS!J2</f>
        <v>-269255.9848</v>
      </c>
      <c r="E4" s="1">
        <f>STG_INSTRUMENT_CONTRACT_MASTER!G2</f>
        <v>0.4</v>
      </c>
      <c r="F4" s="1" t="str">
        <f>IF(OR(STG_INSTRUMENT_CONTRACT_MASTER!C2="GOVBOND",STG_INSTRUMENT_CONTRACT_MASTER!C2="CORPBOND"),STG_INSTRUMENT_CONTRACT_MASTER!D2,STG_INSTRUMENT_CONTRACT_MASTER!F2)</f>
        <v>LOCSOV111</v>
      </c>
      <c r="G4" s="1" t="str">
        <f t="array" ref="G4">INDEX(STG_PARTY_RATING_DETAILS!D:D,MATCH(F4,STG_PARTY_RATING_DETAILS!C:C,0),)</f>
        <v>AA</v>
      </c>
      <c r="H4" s="9"/>
      <c r="I4" s="1" t="s">
        <v>251</v>
      </c>
      <c r="J4" s="1">
        <v>0.005</v>
      </c>
      <c r="K4" s="9"/>
      <c r="L4" s="5" t="str">
        <f t="shared" ref="L4:L63" si="2">B4</f>
        <v>000400-835</v>
      </c>
      <c r="M4" s="5">
        <f t="shared" ref="M4:M63" si="3">MAX(E4*C4+D4,0)</f>
        <v>0</v>
      </c>
      <c r="N4" s="15">
        <f t="shared" ref="N4:N63" si="4">MIN(E4*C4+D4,0)</f>
        <v>-269255.9848</v>
      </c>
      <c r="O4" s="1">
        <f t="shared" ref="O4:O63" si="5">ABS(N4)</f>
        <v>269255.9848</v>
      </c>
      <c r="P4" s="1">
        <f t="shared" ref="P4:P63" si="6">INDEX(J:J,MATCH(G4,I:I,0))</f>
        <v>0.02</v>
      </c>
      <c r="Q4" s="5">
        <f t="shared" ref="Q4:Q63" si="7">P4*M4</f>
        <v>0</v>
      </c>
      <c r="R4" s="1">
        <f t="shared" ref="R4:R63" si="8">P4*O4</f>
        <v>5385.119695</v>
      </c>
      <c r="S4" s="5">
        <f>SUM(M4:M63)</f>
        <v>3922163690408</v>
      </c>
      <c r="T4" s="1">
        <f>SUM(O4:O63)</f>
        <v>3822657.26</v>
      </c>
      <c r="U4" s="5">
        <f t="shared" ref="U4:V4" si="1">SUM(Q4:Q63)</f>
        <v>1058548760632</v>
      </c>
      <c r="V4" s="1">
        <f t="shared" si="1"/>
        <v>236023.3364</v>
      </c>
      <c r="W4" s="9"/>
      <c r="X4" s="5">
        <f>U4-(S4/(S4+T4))*V4</f>
        <v>1058548524609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5" t="str">
        <f>STG_BANK_POSITIONS!I3</f>
        <v/>
      </c>
      <c r="D5" s="5">
        <f>STG_BANK_POSITIONS!J3</f>
        <v>180142.6909</v>
      </c>
      <c r="E5" s="1">
        <f>STG_INSTRUMENT_CONTRACT_MASTER!G3</f>
        <v>0.4</v>
      </c>
      <c r="F5" s="1" t="str">
        <f>IF(OR(STG_INSTRUMENT_CONTRACT_MASTER!C3="GOVBOND",STG_INSTRUMENT_CONTRACT_MASTER!C3="CORPBOND"),STG_INSTRUMENT_CONTRACT_MASTER!D3,STG_INSTRUMENT_CONTRACT_MASTER!F3)</f>
        <v>CORPSCV112</v>
      </c>
      <c r="G5" s="1" t="str">
        <f t="array" ref="G5">INDEX(STG_PARTY_RATING_DETAILS!D:D,MATCH(F5,STG_PARTY_RATING_DETAILS!C:C,0),)</f>
        <v>AA</v>
      </c>
      <c r="H5" s="9"/>
      <c r="I5" s="1" t="s">
        <v>250</v>
      </c>
      <c r="J5" s="1">
        <v>0.02</v>
      </c>
      <c r="K5" s="9"/>
      <c r="L5" s="5" t="str">
        <f t="shared" si="2"/>
        <v>000400-836</v>
      </c>
      <c r="M5" s="5">
        <f t="shared" si="3"/>
        <v>180142.6909</v>
      </c>
      <c r="N5" s="15">
        <f t="shared" si="4"/>
        <v>0</v>
      </c>
      <c r="O5" s="1">
        <f t="shared" si="5"/>
        <v>0</v>
      </c>
      <c r="P5" s="1">
        <f t="shared" si="6"/>
        <v>0.02</v>
      </c>
      <c r="Q5" s="5">
        <f t="shared" si="7"/>
        <v>3602.853819</v>
      </c>
      <c r="R5" s="1">
        <f t="shared" si="8"/>
        <v>0</v>
      </c>
      <c r="W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5" t="str">
        <f>STG_BANK_POSITIONS!I4</f>
        <v/>
      </c>
      <c r="D6" s="5">
        <f>STG_BANK_POSITIONS!J4</f>
        <v>139432.1567</v>
      </c>
      <c r="E6" s="1">
        <f>STG_INSTRUMENT_CONTRACT_MASTER!G4</f>
        <v>0.4</v>
      </c>
      <c r="F6" s="1" t="str">
        <f>IF(OR(STG_INSTRUMENT_CONTRACT_MASTER!C4="GOVBOND",STG_INSTRUMENT_CONTRACT_MASTER!C4="CORPBOND"),STG_INSTRUMENT_CONTRACT_MASTER!D4,STG_INSTRUMENT_CONTRACT_MASTER!F4)</f>
        <v>CORPSCV113</v>
      </c>
      <c r="G6" s="1" t="str">
        <f t="array" ref="G6">INDEX(STG_PARTY_RATING_DETAILS!D:D,MATCH(F6,STG_PARTY_RATING_DETAILS!C:C,0),)</f>
        <v>AA</v>
      </c>
      <c r="H6" s="9"/>
      <c r="I6" s="1" t="s">
        <v>253</v>
      </c>
      <c r="J6" s="1">
        <v>0.03</v>
      </c>
      <c r="K6" s="9"/>
      <c r="L6" s="5" t="str">
        <f t="shared" si="2"/>
        <v>000400-837</v>
      </c>
      <c r="M6" s="5">
        <f t="shared" si="3"/>
        <v>139432.1567</v>
      </c>
      <c r="N6" s="15">
        <f t="shared" si="4"/>
        <v>0</v>
      </c>
      <c r="O6" s="1">
        <f t="shared" si="5"/>
        <v>0</v>
      </c>
      <c r="P6" s="1">
        <f t="shared" si="6"/>
        <v>0.02</v>
      </c>
      <c r="Q6" s="5">
        <f t="shared" si="7"/>
        <v>2788.643135</v>
      </c>
      <c r="R6" s="1">
        <f t="shared" si="8"/>
        <v>0</v>
      </c>
      <c r="W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5" t="str">
        <f>STG_BANK_POSITIONS!I5</f>
        <v/>
      </c>
      <c r="D7" s="5">
        <f>STG_BANK_POSITIONS!J5</f>
        <v>2478.906762</v>
      </c>
      <c r="E7" s="1">
        <f>STG_INSTRUMENT_CONTRACT_MASTER!G5</f>
        <v>0.4</v>
      </c>
      <c r="F7" s="1" t="str">
        <f>IF(OR(STG_INSTRUMENT_CONTRACT_MASTER!C5="GOVBOND",STG_INSTRUMENT_CONTRACT_MASTER!C5="CORPBOND"),STG_INSTRUMENT_CONTRACT_MASTER!D5,STG_INSTRUMENT_CONTRACT_MASTER!F5)</f>
        <v>LOCSOV114</v>
      </c>
      <c r="G7" s="1" t="str">
        <f t="array" ref="G7">INDEX(STG_PARTY_RATING_DETAILS!D:D,MATCH(F7,STG_PARTY_RATING_DETAILS!C:C,0),)</f>
        <v>AA</v>
      </c>
      <c r="H7" s="9"/>
      <c r="I7" s="1" t="s">
        <v>254</v>
      </c>
      <c r="J7" s="1">
        <v>0.06</v>
      </c>
      <c r="K7" s="9"/>
      <c r="L7" s="5" t="str">
        <f t="shared" si="2"/>
        <v>000400-838</v>
      </c>
      <c r="M7" s="5">
        <f t="shared" si="3"/>
        <v>2478.906762</v>
      </c>
      <c r="N7" s="15">
        <f t="shared" si="4"/>
        <v>0</v>
      </c>
      <c r="O7" s="1">
        <f t="shared" si="5"/>
        <v>0</v>
      </c>
      <c r="P7" s="1">
        <f t="shared" si="6"/>
        <v>0.02</v>
      </c>
      <c r="Q7" s="5">
        <f t="shared" si="7"/>
        <v>49.57813525</v>
      </c>
      <c r="R7" s="1">
        <f t="shared" si="8"/>
        <v>0</v>
      </c>
      <c r="W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5" t="str">
        <f>STG_BANK_POSITIONS!I6</f>
        <v/>
      </c>
      <c r="D8" s="5">
        <f>STG_BANK_POSITIONS!J6</f>
        <v>31270.3238</v>
      </c>
      <c r="E8" s="1">
        <f>STG_INSTRUMENT_CONTRACT_MASTER!G6</f>
        <v>0.4</v>
      </c>
      <c r="F8" s="1" t="str">
        <f>IF(OR(STG_INSTRUMENT_CONTRACT_MASTER!C6="GOVBOND",STG_INSTRUMENT_CONTRACT_MASTER!C6="CORPBOND"),STG_INSTRUMENT_CONTRACT_MASTER!D6,STG_INSTRUMENT_CONTRACT_MASTER!F6)</f>
        <v>CORPSCV115</v>
      </c>
      <c r="G8" s="1" t="str">
        <f t="array" ref="G8">INDEX(STG_PARTY_RATING_DETAILS!D:D,MATCH(F8,STG_PARTY_RATING_DETAILS!C:C,0),)</f>
        <v>AA</v>
      </c>
      <c r="H8" s="9"/>
      <c r="I8" s="1" t="s">
        <v>255</v>
      </c>
      <c r="J8" s="1">
        <v>0.15</v>
      </c>
      <c r="K8" s="9"/>
      <c r="L8" s="5" t="str">
        <f t="shared" si="2"/>
        <v>000400-839</v>
      </c>
      <c r="M8" s="5">
        <f t="shared" si="3"/>
        <v>31270.3238</v>
      </c>
      <c r="N8" s="15">
        <f t="shared" si="4"/>
        <v>0</v>
      </c>
      <c r="O8" s="1">
        <f t="shared" si="5"/>
        <v>0</v>
      </c>
      <c r="P8" s="1">
        <f t="shared" si="6"/>
        <v>0.02</v>
      </c>
      <c r="Q8" s="5">
        <f t="shared" si="7"/>
        <v>625.4064761</v>
      </c>
      <c r="R8" s="1">
        <f t="shared" si="8"/>
        <v>0</v>
      </c>
      <c r="W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5" t="str">
        <f>STG_BANK_POSITIONS!I7</f>
        <v/>
      </c>
      <c r="D9" s="5">
        <f>STG_BANK_POSITIONS!J7</f>
        <v>-27042.33636</v>
      </c>
      <c r="E9" s="1">
        <f>STG_INSTRUMENT_CONTRACT_MASTER!G7</f>
        <v>0.4</v>
      </c>
      <c r="F9" s="1" t="str">
        <f>IF(OR(STG_INSTRUMENT_CONTRACT_MASTER!C7="GOVBOND",STG_INSTRUMENT_CONTRACT_MASTER!C7="CORPBOND"),STG_INSTRUMENT_CONTRACT_MASTER!D7,STG_INSTRUMENT_CONTRACT_MASTER!F7)</f>
        <v>GOVOTH116</v>
      </c>
      <c r="G9" s="1" t="str">
        <f t="array" ref="G9">INDEX(STG_PARTY_RATING_DETAILS!D:D,MATCH(F9,STG_PARTY_RATING_DETAILS!C:C,0),)</f>
        <v>AAA</v>
      </c>
      <c r="H9" s="9"/>
      <c r="I9" s="1" t="s">
        <v>252</v>
      </c>
      <c r="J9" s="1">
        <v>0.15</v>
      </c>
      <c r="K9" s="9"/>
      <c r="L9" s="5" t="str">
        <f t="shared" si="2"/>
        <v>000400-840</v>
      </c>
      <c r="M9" s="5">
        <f t="shared" si="3"/>
        <v>0</v>
      </c>
      <c r="N9" s="15">
        <f t="shared" si="4"/>
        <v>-27042.33636</v>
      </c>
      <c r="O9" s="1">
        <f t="shared" si="5"/>
        <v>27042.33636</v>
      </c>
      <c r="P9" s="1">
        <f t="shared" si="6"/>
        <v>0.005</v>
      </c>
      <c r="Q9" s="5">
        <f t="shared" si="7"/>
        <v>0</v>
      </c>
      <c r="R9" s="1">
        <f t="shared" si="8"/>
        <v>135.2116818</v>
      </c>
      <c r="W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5" t="str">
        <f>STG_BANK_POSITIONS!I8</f>
        <v/>
      </c>
      <c r="D10" s="5">
        <f>STG_BANK_POSITIONS!J8</f>
        <v>-280766.1117</v>
      </c>
      <c r="E10" s="1">
        <f>STG_INSTRUMENT_CONTRACT_MASTER!G8</f>
        <v>0.4</v>
      </c>
      <c r="F10" s="1" t="str">
        <f>IF(OR(STG_INSTRUMENT_CONTRACT_MASTER!C8="GOVBOND",STG_INSTRUMENT_CONTRACT_MASTER!C8="CORPBOND"),STG_INSTRUMENT_CONTRACT_MASTER!D8,STG_INSTRUMENT_CONTRACT_MASTER!F8)</f>
        <v>LOCSOV117</v>
      </c>
      <c r="G10" s="1" t="str">
        <f t="array" ref="G10">INDEX(STG_PARTY_RATING_DETAILS!D:D,MATCH(F10,STG_PARTY_RATING_DETAILS!C:C,0),)</f>
        <v>AAA</v>
      </c>
      <c r="H10" s="9"/>
      <c r="I10" s="1" t="s">
        <v>256</v>
      </c>
      <c r="J10" s="1">
        <v>0.3</v>
      </c>
      <c r="K10" s="9"/>
      <c r="L10" s="5" t="str">
        <f t="shared" si="2"/>
        <v>000400-841</v>
      </c>
      <c r="M10" s="5">
        <f t="shared" si="3"/>
        <v>0</v>
      </c>
      <c r="N10" s="15">
        <f t="shared" si="4"/>
        <v>-280766.1117</v>
      </c>
      <c r="O10" s="1">
        <f t="shared" si="5"/>
        <v>280766.1117</v>
      </c>
      <c r="P10" s="1">
        <f t="shared" si="6"/>
        <v>0.005</v>
      </c>
      <c r="Q10" s="5">
        <f t="shared" si="7"/>
        <v>0</v>
      </c>
      <c r="R10" s="1">
        <f t="shared" si="8"/>
        <v>1403.830558</v>
      </c>
      <c r="W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5" t="str">
        <f>STG_BANK_POSITIONS!I9</f>
        <v/>
      </c>
      <c r="D11" s="5">
        <f>STG_BANK_POSITIONS!J9</f>
        <v>5441.476955</v>
      </c>
      <c r="E11" s="1">
        <f>STG_INSTRUMENT_CONTRACT_MASTER!G9</f>
        <v>0.4</v>
      </c>
      <c r="F11" s="1" t="str">
        <f>IF(OR(STG_INSTRUMENT_CONTRACT_MASTER!C9="GOVBOND",STG_INSTRUMENT_CONTRACT_MASTER!C9="CORPBOND"),STG_INSTRUMENT_CONTRACT_MASTER!D9,STG_INSTRUMENT_CONTRACT_MASTER!F9)</f>
        <v>CORPSCV118</v>
      </c>
      <c r="G11" s="1" t="str">
        <f t="array" ref="G11">INDEX(STG_PARTY_RATING_DETAILS!D:D,MATCH(F11,STG_PARTY_RATING_DETAILS!C:C,0),)</f>
        <v>AAA</v>
      </c>
      <c r="H11" s="9"/>
      <c r="I11" s="1" t="s">
        <v>257</v>
      </c>
      <c r="J11" s="1">
        <v>0.5</v>
      </c>
      <c r="K11" s="9"/>
      <c r="L11" s="5" t="str">
        <f t="shared" si="2"/>
        <v>000400-842</v>
      </c>
      <c r="M11" s="5">
        <f t="shared" si="3"/>
        <v>5441.476955</v>
      </c>
      <c r="N11" s="15">
        <f t="shared" si="4"/>
        <v>0</v>
      </c>
      <c r="O11" s="1">
        <f t="shared" si="5"/>
        <v>0</v>
      </c>
      <c r="P11" s="1">
        <f t="shared" si="6"/>
        <v>0.005</v>
      </c>
      <c r="Q11" s="5">
        <f t="shared" si="7"/>
        <v>27.20738478</v>
      </c>
      <c r="R11" s="1">
        <f t="shared" si="8"/>
        <v>0</v>
      </c>
      <c r="W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5" t="str">
        <f>STG_BANK_POSITIONS!I10</f>
        <v/>
      </c>
      <c r="D12" s="5">
        <f>STG_BANK_POSITIONS!J10</f>
        <v>-215129.3762</v>
      </c>
      <c r="E12" s="1">
        <f>STG_INSTRUMENT_CONTRACT_MASTER!G10</f>
        <v>0.4</v>
      </c>
      <c r="F12" s="1" t="str">
        <f>IF(OR(STG_INSTRUMENT_CONTRACT_MASTER!C10="GOVBOND",STG_INSTRUMENT_CONTRACT_MASTER!C10="CORPBOND"),STG_INSTRUMENT_CONTRACT_MASTER!D10,STG_INSTRUMENT_CONTRACT_MASTER!F10)</f>
        <v>CORPSCV119</v>
      </c>
      <c r="G12" s="1" t="str">
        <f t="array" ref="G12">INDEX(STG_PARTY_RATING_DETAILS!D:D,MATCH(F12,STG_PARTY_RATING_DETAILS!C:C,0),)</f>
        <v>BB</v>
      </c>
      <c r="H12" s="9"/>
      <c r="I12" s="1" t="s">
        <v>258</v>
      </c>
      <c r="J12" s="1">
        <v>0.5</v>
      </c>
      <c r="K12" s="9"/>
      <c r="L12" s="5" t="str">
        <f t="shared" si="2"/>
        <v>000400-843</v>
      </c>
      <c r="M12" s="5">
        <f t="shared" si="3"/>
        <v>0</v>
      </c>
      <c r="N12" s="15">
        <f t="shared" si="4"/>
        <v>-215129.3762</v>
      </c>
      <c r="O12" s="1">
        <f t="shared" si="5"/>
        <v>215129.3762</v>
      </c>
      <c r="P12" s="1">
        <f t="shared" si="6"/>
        <v>0.15</v>
      </c>
      <c r="Q12" s="5">
        <f t="shared" si="7"/>
        <v>0</v>
      </c>
      <c r="R12" s="1">
        <f t="shared" si="8"/>
        <v>32269.40642</v>
      </c>
      <c r="W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5" t="str">
        <f>STG_BANK_POSITIONS!I11</f>
        <v/>
      </c>
      <c r="D13" s="5">
        <f>STG_BANK_POSITIONS!J11</f>
        <v>-398862.5293</v>
      </c>
      <c r="E13" s="1">
        <f>STG_INSTRUMENT_CONTRACT_MASTER!G11</f>
        <v>0.4</v>
      </c>
      <c r="F13" s="1" t="str">
        <f>IF(OR(STG_INSTRUMENT_CONTRACT_MASTER!C11="GOVBOND",STG_INSTRUMENT_CONTRACT_MASTER!C11="CORPBOND"),STG_INSTRUMENT_CONTRACT_MASTER!D11,STG_INSTRUMENT_CONTRACT_MASTER!F11)</f>
        <v>CORPSCV120</v>
      </c>
      <c r="G13" s="1" t="str">
        <f t="array" ref="G13">INDEX(STG_PARTY_RATING_DETAILS!D:D,MATCH(F13,STG_PARTY_RATING_DETAILS!C:C,0),)</f>
        <v>BB</v>
      </c>
      <c r="H13" s="9"/>
      <c r="I13" s="1" t="s">
        <v>259</v>
      </c>
      <c r="J13" s="1">
        <v>0.5</v>
      </c>
      <c r="K13" s="9"/>
      <c r="L13" s="5" t="str">
        <f t="shared" si="2"/>
        <v>000400-844</v>
      </c>
      <c r="M13" s="5">
        <f t="shared" si="3"/>
        <v>0</v>
      </c>
      <c r="N13" s="15">
        <f t="shared" si="4"/>
        <v>-398862.5293</v>
      </c>
      <c r="O13" s="1">
        <f t="shared" si="5"/>
        <v>398862.5293</v>
      </c>
      <c r="P13" s="1">
        <f t="shared" si="6"/>
        <v>0.15</v>
      </c>
      <c r="Q13" s="5">
        <f t="shared" si="7"/>
        <v>0</v>
      </c>
      <c r="R13" s="1">
        <f t="shared" si="8"/>
        <v>59829.3794</v>
      </c>
      <c r="W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5" t="str">
        <f>STG_BANK_POSITIONS!I12</f>
        <v/>
      </c>
      <c r="D14" s="5">
        <f>STG_BANK_POSITIONS!J12</f>
        <v>1371.309699</v>
      </c>
      <c r="E14" s="1">
        <f>STG_INSTRUMENT_CONTRACT_MASTER!G12</f>
        <v>0.4</v>
      </c>
      <c r="F14" s="1" t="str">
        <f>IF(OR(STG_INSTRUMENT_CONTRACT_MASTER!C12="GOVBOND",STG_INSTRUMENT_CONTRACT_MASTER!C12="CORPBOND"),STG_INSTRUMENT_CONTRACT_MASTER!D12,STG_INSTRUMENT_CONTRACT_MASTER!F12)</f>
        <v>LOCSOV121</v>
      </c>
      <c r="G14" s="1" t="str">
        <f t="array" ref="G14">INDEX(STG_PARTY_RATING_DETAILS!D:D,MATCH(F14,STG_PARTY_RATING_DETAILS!C:C,0),)</f>
        <v>BB</v>
      </c>
      <c r="H14" s="9"/>
      <c r="I14" s="1" t="s">
        <v>260</v>
      </c>
      <c r="J14" s="1">
        <v>1.0</v>
      </c>
      <c r="K14" s="9"/>
      <c r="L14" s="5" t="str">
        <f t="shared" si="2"/>
        <v>000400-845</v>
      </c>
      <c r="M14" s="5">
        <f t="shared" si="3"/>
        <v>1371.309699</v>
      </c>
      <c r="N14" s="15">
        <f t="shared" si="4"/>
        <v>0</v>
      </c>
      <c r="O14" s="1">
        <f t="shared" si="5"/>
        <v>0</v>
      </c>
      <c r="P14" s="1">
        <f t="shared" si="6"/>
        <v>0.15</v>
      </c>
      <c r="Q14" s="5">
        <f t="shared" si="7"/>
        <v>205.6964549</v>
      </c>
      <c r="R14" s="1">
        <f t="shared" si="8"/>
        <v>0</v>
      </c>
      <c r="W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5" t="str">
        <f>STG_BANK_POSITIONS!I13</f>
        <v/>
      </c>
      <c r="D15" s="5">
        <f>STG_BANK_POSITIONS!J13</f>
        <v>-508558.2758</v>
      </c>
      <c r="E15" s="1">
        <f>STG_INSTRUMENT_CONTRACT_MASTER!G13</f>
        <v>0.4</v>
      </c>
      <c r="F15" s="1" t="str">
        <f>IF(OR(STG_INSTRUMENT_CONTRACT_MASTER!C13="GOVBOND",STG_INSTRUMENT_CONTRACT_MASTER!C13="CORPBOND"),STG_INSTRUMENT_CONTRACT_MASTER!D13,STG_INSTRUMENT_CONTRACT_MASTER!F13)</f>
        <v>LOCSOV122</v>
      </c>
      <c r="G15" s="1" t="str">
        <f t="array" ref="G15">INDEX(STG_PARTY_RATING_DETAILS!D:D,MATCH(F15,STG_PARTY_RATING_DETAILS!C:C,0),)</f>
        <v>AA</v>
      </c>
      <c r="H15" s="9"/>
      <c r="K15" s="9"/>
      <c r="L15" s="5" t="str">
        <f t="shared" si="2"/>
        <v>000400-846</v>
      </c>
      <c r="M15" s="5">
        <f t="shared" si="3"/>
        <v>0</v>
      </c>
      <c r="N15" s="15">
        <f t="shared" si="4"/>
        <v>-508558.2758</v>
      </c>
      <c r="O15" s="1">
        <f t="shared" si="5"/>
        <v>508558.2758</v>
      </c>
      <c r="P15" s="1">
        <f t="shared" si="6"/>
        <v>0.02</v>
      </c>
      <c r="Q15" s="5">
        <f t="shared" si="7"/>
        <v>0</v>
      </c>
      <c r="R15" s="1">
        <f t="shared" si="8"/>
        <v>10171.16552</v>
      </c>
      <c r="W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5" t="str">
        <f>STG_BANK_POSITIONS!I14</f>
        <v/>
      </c>
      <c r="D16" s="5">
        <f>STG_BANK_POSITIONS!J14</f>
        <v>-559747.5674</v>
      </c>
      <c r="E16" s="1">
        <f>STG_INSTRUMENT_CONTRACT_MASTER!G14</f>
        <v>0.4</v>
      </c>
      <c r="F16" s="1" t="str">
        <f>IF(OR(STG_INSTRUMENT_CONTRACT_MASTER!C14="GOVBOND",STG_INSTRUMENT_CONTRACT_MASTER!C14="CORPBOND"),STG_INSTRUMENT_CONTRACT_MASTER!D14,STG_INSTRUMENT_CONTRACT_MASTER!F14)</f>
        <v>LOCSOV123</v>
      </c>
      <c r="G16" s="1" t="str">
        <f t="array" ref="G16">INDEX(STG_PARTY_RATING_DETAILS!D:D,MATCH(F16,STG_PARTY_RATING_DETAILS!C:C,0),)</f>
        <v>AA</v>
      </c>
      <c r="H16" s="9"/>
      <c r="K16" s="9"/>
      <c r="L16" s="5" t="str">
        <f t="shared" si="2"/>
        <v>000400-847</v>
      </c>
      <c r="M16" s="5">
        <f t="shared" si="3"/>
        <v>0</v>
      </c>
      <c r="N16" s="15">
        <f t="shared" si="4"/>
        <v>-559747.5674</v>
      </c>
      <c r="O16" s="1">
        <f t="shared" si="5"/>
        <v>559747.5674</v>
      </c>
      <c r="P16" s="1">
        <f t="shared" si="6"/>
        <v>0.02</v>
      </c>
      <c r="Q16" s="5">
        <f t="shared" si="7"/>
        <v>0</v>
      </c>
      <c r="R16" s="1">
        <f t="shared" si="8"/>
        <v>11194.95135</v>
      </c>
      <c r="W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5" t="str">
        <f>STG_BANK_POSITIONS!I15</f>
        <v/>
      </c>
      <c r="D17" s="5">
        <f>STG_BANK_POSITIONS!J15</f>
        <v>-73422.32633</v>
      </c>
      <c r="E17" s="1">
        <f>STG_INSTRUMENT_CONTRACT_MASTER!G15</f>
        <v>0.4</v>
      </c>
      <c r="F17" s="1" t="str">
        <f>IF(OR(STG_INSTRUMENT_CONTRACT_MASTER!C15="GOVBOND",STG_INSTRUMENT_CONTRACT_MASTER!C15="CORPBOND"),STG_INSTRUMENT_CONTRACT_MASTER!D15,STG_INSTRUMENT_CONTRACT_MASTER!F15)</f>
        <v>CORPSCV124</v>
      </c>
      <c r="G17" s="1" t="str">
        <f t="array" ref="G17">INDEX(STG_PARTY_RATING_DETAILS!D:D,MATCH(F17,STG_PARTY_RATING_DETAILS!C:C,0),)</f>
        <v>AAA</v>
      </c>
      <c r="H17" s="9"/>
      <c r="K17" s="9"/>
      <c r="L17" s="5" t="str">
        <f t="shared" si="2"/>
        <v>000400-848</v>
      </c>
      <c r="M17" s="5">
        <f t="shared" si="3"/>
        <v>0</v>
      </c>
      <c r="N17" s="15">
        <f t="shared" si="4"/>
        <v>-73422.32633</v>
      </c>
      <c r="O17" s="1">
        <f t="shared" si="5"/>
        <v>73422.32633</v>
      </c>
      <c r="P17" s="1">
        <f t="shared" si="6"/>
        <v>0.005</v>
      </c>
      <c r="Q17" s="5">
        <f t="shared" si="7"/>
        <v>0</v>
      </c>
      <c r="R17" s="1">
        <f t="shared" si="8"/>
        <v>367.1116316</v>
      </c>
      <c r="W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5" t="str">
        <f>STG_BANK_POSITIONS!I16</f>
        <v/>
      </c>
      <c r="D18" s="5">
        <f>STG_BANK_POSITIONS!J16</f>
        <v>-17746.45561</v>
      </c>
      <c r="E18" s="1">
        <f>STG_INSTRUMENT_CONTRACT_MASTER!G16</f>
        <v>0.4</v>
      </c>
      <c r="F18" s="1" t="str">
        <f>IF(OR(STG_INSTRUMENT_CONTRACT_MASTER!C16="GOVBOND",STG_INSTRUMENT_CONTRACT_MASTER!C16="CORPBOND"),STG_INSTRUMENT_CONTRACT_MASTER!D16,STG_INSTRUMENT_CONTRACT_MASTER!F16)</f>
        <v>CORPSCV125</v>
      </c>
      <c r="G18" s="1" t="str">
        <f t="array" ref="G18">INDEX(STG_PARTY_RATING_DETAILS!D:D,MATCH(F18,STG_PARTY_RATING_DETAILS!C:C,0),)</f>
        <v>AAA</v>
      </c>
      <c r="H18" s="9"/>
      <c r="K18" s="9"/>
      <c r="L18" s="5" t="str">
        <f t="shared" si="2"/>
        <v>000400-849</v>
      </c>
      <c r="M18" s="5">
        <f t="shared" si="3"/>
        <v>0</v>
      </c>
      <c r="N18" s="15">
        <f t="shared" si="4"/>
        <v>-17746.45561</v>
      </c>
      <c r="O18" s="1">
        <f t="shared" si="5"/>
        <v>17746.45561</v>
      </c>
      <c r="P18" s="1">
        <f t="shared" si="6"/>
        <v>0.005</v>
      </c>
      <c r="Q18" s="5">
        <f t="shared" si="7"/>
        <v>0</v>
      </c>
      <c r="R18" s="1">
        <f t="shared" si="8"/>
        <v>88.73227805</v>
      </c>
      <c r="W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5" t="str">
        <f>STG_BANK_POSITIONS!I17</f>
        <v/>
      </c>
      <c r="D19" s="5">
        <f>STG_BANK_POSITIONS!J17</f>
        <v>-47748.97577</v>
      </c>
      <c r="E19" s="1">
        <f>STG_INSTRUMENT_CONTRACT_MASTER!G17</f>
        <v>0.4</v>
      </c>
      <c r="F19" s="1" t="str">
        <f>IF(OR(STG_INSTRUMENT_CONTRACT_MASTER!C17="GOVBOND",STG_INSTRUMENT_CONTRACT_MASTER!C17="CORPBOND"),STG_INSTRUMENT_CONTRACT_MASTER!D17,STG_INSTRUMENT_CONTRACT_MASTER!F17)</f>
        <v>CORPSCV126</v>
      </c>
      <c r="G19" s="1" t="str">
        <f t="array" ref="G19">INDEX(STG_PARTY_RATING_DETAILS!D:D,MATCH(F19,STG_PARTY_RATING_DETAILS!C:C,0),)</f>
        <v>BB</v>
      </c>
      <c r="H19" s="9"/>
      <c r="K19" s="9"/>
      <c r="L19" s="5" t="str">
        <f t="shared" si="2"/>
        <v>000400-850</v>
      </c>
      <c r="M19" s="5">
        <f t="shared" si="3"/>
        <v>0</v>
      </c>
      <c r="N19" s="15">
        <f t="shared" si="4"/>
        <v>-47748.97577</v>
      </c>
      <c r="O19" s="1">
        <f t="shared" si="5"/>
        <v>47748.97577</v>
      </c>
      <c r="P19" s="1">
        <f t="shared" si="6"/>
        <v>0.15</v>
      </c>
      <c r="Q19" s="5">
        <f t="shared" si="7"/>
        <v>0</v>
      </c>
      <c r="R19" s="1">
        <f t="shared" si="8"/>
        <v>7162.346366</v>
      </c>
      <c r="W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5" t="str">
        <f>STG_BANK_POSITIONS!I18</f>
        <v/>
      </c>
      <c r="D20" s="5">
        <f>STG_BANK_POSITIONS!J18</f>
        <v>-544881.2782</v>
      </c>
      <c r="E20" s="1">
        <f>STG_INSTRUMENT_CONTRACT_MASTER!G18</f>
        <v>0.4</v>
      </c>
      <c r="F20" s="1" t="str">
        <f>IF(OR(STG_INSTRUMENT_CONTRACT_MASTER!C18="GOVBOND",STG_INSTRUMENT_CONTRACT_MASTER!C18="CORPBOND"),STG_INSTRUMENT_CONTRACT_MASTER!D18,STG_INSTRUMENT_CONTRACT_MASTER!F18)</f>
        <v>CORPSCV127</v>
      </c>
      <c r="G20" s="1" t="str">
        <f t="array" ref="G20">INDEX(STG_PARTY_RATING_DETAILS!D:D,MATCH(F20,STG_PARTY_RATING_DETAILS!C:C,0),)</f>
        <v>BB</v>
      </c>
      <c r="H20" s="9"/>
      <c r="K20" s="9"/>
      <c r="L20" s="5" t="str">
        <f t="shared" si="2"/>
        <v>000400-851</v>
      </c>
      <c r="M20" s="5">
        <f t="shared" si="3"/>
        <v>0</v>
      </c>
      <c r="N20" s="15">
        <f t="shared" si="4"/>
        <v>-544881.2782</v>
      </c>
      <c r="O20" s="1">
        <f t="shared" si="5"/>
        <v>544881.2782</v>
      </c>
      <c r="P20" s="1">
        <f t="shared" si="6"/>
        <v>0.15</v>
      </c>
      <c r="Q20" s="5">
        <f t="shared" si="7"/>
        <v>0</v>
      </c>
      <c r="R20" s="1">
        <f t="shared" si="8"/>
        <v>81732.19173</v>
      </c>
      <c r="W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5" t="str">
        <f>STG_BANK_POSITIONS!I19</f>
        <v/>
      </c>
      <c r="D21" s="5">
        <f>STG_BANK_POSITIONS!J19</f>
        <v>387554.772</v>
      </c>
      <c r="E21" s="1">
        <f>STG_INSTRUMENT_CONTRACT_MASTER!G19</f>
        <v>0.4</v>
      </c>
      <c r="F21" s="1" t="str">
        <f>IF(OR(STG_INSTRUMENT_CONTRACT_MASTER!C19="GOVBOND",STG_INSTRUMENT_CONTRACT_MASTER!C19="CORPBOND"),STG_INSTRUMENT_CONTRACT_MASTER!D19,STG_INSTRUMENT_CONTRACT_MASTER!F19)</f>
        <v>LOCSOV128</v>
      </c>
      <c r="G21" s="1" t="str">
        <f t="array" ref="G21">INDEX(STG_PARTY_RATING_DETAILS!D:D,MATCH(F21,STG_PARTY_RATING_DETAILS!C:C,0),)</f>
        <v>BB</v>
      </c>
      <c r="H21" s="9"/>
      <c r="K21" s="9"/>
      <c r="L21" s="5" t="str">
        <f t="shared" si="2"/>
        <v>000400-852</v>
      </c>
      <c r="M21" s="5">
        <f t="shared" si="3"/>
        <v>387554.772</v>
      </c>
      <c r="N21" s="15">
        <f t="shared" si="4"/>
        <v>0</v>
      </c>
      <c r="O21" s="1">
        <f t="shared" si="5"/>
        <v>0</v>
      </c>
      <c r="P21" s="1">
        <f t="shared" si="6"/>
        <v>0.15</v>
      </c>
      <c r="Q21" s="5">
        <f t="shared" si="7"/>
        <v>58133.2158</v>
      </c>
      <c r="R21" s="1">
        <f t="shared" si="8"/>
        <v>0</v>
      </c>
      <c r="W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5" t="str">
        <f>STG_BANK_POSITIONS!I20</f>
        <v/>
      </c>
      <c r="D22" s="5">
        <f>STG_BANK_POSITIONS!J20</f>
        <v>-47748.97577</v>
      </c>
      <c r="E22" s="1">
        <f>STG_INSTRUMENT_CONTRACT_MASTER!G20</f>
        <v>0.4</v>
      </c>
      <c r="F22" s="1" t="str">
        <f>IF(OR(STG_INSTRUMENT_CONTRACT_MASTER!C20="GOVBOND",STG_INSTRUMENT_CONTRACT_MASTER!C20="CORPBOND"),STG_INSTRUMENT_CONTRACT_MASTER!D20,STG_INSTRUMENT_CONTRACT_MASTER!F20)</f>
        <v>CORPSCV129</v>
      </c>
      <c r="G22" s="1" t="str">
        <f t="array" ref="G22">INDEX(STG_PARTY_RATING_DETAILS!D:D,MATCH(F22,STG_PARTY_RATING_DETAILS!C:C,0),)</f>
        <v>AA</v>
      </c>
      <c r="H22" s="9"/>
      <c r="K22" s="9"/>
      <c r="L22" s="5" t="str">
        <f t="shared" si="2"/>
        <v>000400-853</v>
      </c>
      <c r="M22" s="5">
        <f t="shared" si="3"/>
        <v>0</v>
      </c>
      <c r="N22" s="15">
        <f t="shared" si="4"/>
        <v>-47748.97577</v>
      </c>
      <c r="O22" s="1">
        <f t="shared" si="5"/>
        <v>47748.97577</v>
      </c>
      <c r="P22" s="1">
        <f t="shared" si="6"/>
        <v>0.02</v>
      </c>
      <c r="Q22" s="5">
        <f t="shared" si="7"/>
        <v>0</v>
      </c>
      <c r="R22" s="1">
        <f t="shared" si="8"/>
        <v>954.9795154</v>
      </c>
      <c r="W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5" t="str">
        <f>STG_BANK_POSITIONS!I21</f>
        <v/>
      </c>
      <c r="D23" s="5">
        <f>STG_BANK_POSITIONS!J21</f>
        <v>-544881.2782</v>
      </c>
      <c r="E23" s="1">
        <f>STG_INSTRUMENT_CONTRACT_MASTER!G21</f>
        <v>0.4</v>
      </c>
      <c r="F23" s="1" t="str">
        <f>IF(OR(STG_INSTRUMENT_CONTRACT_MASTER!C21="GOVBOND",STG_INSTRUMENT_CONTRACT_MASTER!C21="CORPBOND"),STG_INSTRUMENT_CONTRACT_MASTER!D21,STG_INSTRUMENT_CONTRACT_MASTER!F21)</f>
        <v>CORPSCV130</v>
      </c>
      <c r="G23" s="1" t="str">
        <f t="array" ref="G23">INDEX(STG_PARTY_RATING_DETAILS!D:D,MATCH(F23,STG_PARTY_RATING_DETAILS!C:C,0),)</f>
        <v>AA</v>
      </c>
      <c r="H23" s="9"/>
      <c r="K23" s="9"/>
      <c r="L23" s="5" t="str">
        <f t="shared" si="2"/>
        <v>000400-854</v>
      </c>
      <c r="M23" s="5">
        <f t="shared" si="3"/>
        <v>0</v>
      </c>
      <c r="N23" s="15">
        <f t="shared" si="4"/>
        <v>-544881.2782</v>
      </c>
      <c r="O23" s="1">
        <f t="shared" si="5"/>
        <v>544881.2782</v>
      </c>
      <c r="P23" s="1">
        <f t="shared" si="6"/>
        <v>0.02</v>
      </c>
      <c r="Q23" s="5">
        <f t="shared" si="7"/>
        <v>0</v>
      </c>
      <c r="R23" s="1">
        <f t="shared" si="8"/>
        <v>10897.62556</v>
      </c>
      <c r="W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5" t="str">
        <f>STG_BANK_POSITIONS!I22</f>
        <v/>
      </c>
      <c r="D24" s="5">
        <f>STG_BANK_POSITIONS!J22</f>
        <v>387554.772</v>
      </c>
      <c r="E24" s="1">
        <f>STG_INSTRUMENT_CONTRACT_MASTER!G22</f>
        <v>0.4</v>
      </c>
      <c r="F24" s="1" t="str">
        <f>IF(OR(STG_INSTRUMENT_CONTRACT_MASTER!C22="GOVBOND",STG_INSTRUMENT_CONTRACT_MASTER!C22="CORPBOND"),STG_INSTRUMENT_CONTRACT_MASTER!D22,STG_INSTRUMENT_CONTRACT_MASTER!F22)</f>
        <v>CORPSCV131</v>
      </c>
      <c r="G24" s="1" t="str">
        <f t="array" ref="G24">INDEX(STG_PARTY_RATING_DETAILS!D:D,MATCH(F24,STG_PARTY_RATING_DETAILS!C:C,0),)</f>
        <v>AA</v>
      </c>
      <c r="H24" s="9"/>
      <c r="K24" s="9"/>
      <c r="L24" s="5" t="str">
        <f t="shared" si="2"/>
        <v>000400-855</v>
      </c>
      <c r="M24" s="5">
        <f t="shared" si="3"/>
        <v>387554.772</v>
      </c>
      <c r="N24" s="15">
        <f t="shared" si="4"/>
        <v>0</v>
      </c>
      <c r="O24" s="1">
        <f t="shared" si="5"/>
        <v>0</v>
      </c>
      <c r="P24" s="1">
        <f t="shared" si="6"/>
        <v>0.02</v>
      </c>
      <c r="Q24" s="5">
        <f t="shared" si="7"/>
        <v>7751.095439</v>
      </c>
      <c r="R24" s="1">
        <f t="shared" si="8"/>
        <v>0</v>
      </c>
      <c r="W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5" t="str">
        <f>STG_BANK_POSITIONS!I23</f>
        <v/>
      </c>
      <c r="D25" s="5">
        <f>STG_BANK_POSITIONS!J23</f>
        <v>-9903.036895</v>
      </c>
      <c r="E25" s="1">
        <f>STG_INSTRUMENT_CONTRACT_MASTER!G23</f>
        <v>0.4</v>
      </c>
      <c r="F25" s="1" t="str">
        <f>IF(OR(STG_INSTRUMENT_CONTRACT_MASTER!C23="GOVBOND",STG_INSTRUMENT_CONTRACT_MASTER!C23="CORPBOND"),STG_INSTRUMENT_CONTRACT_MASTER!D23,STG_INSTRUMENT_CONTRACT_MASTER!F23)</f>
        <v>CORPSCV132</v>
      </c>
      <c r="G25" s="1" t="str">
        <f t="array" ref="G25">INDEX(STG_PARTY_RATING_DETAILS!D:D,MATCH(F25,STG_PARTY_RATING_DETAILS!C:C,0),)</f>
        <v>AA</v>
      </c>
      <c r="H25" s="9"/>
      <c r="K25" s="9"/>
      <c r="L25" s="5" t="str">
        <f t="shared" si="2"/>
        <v>000400-856</v>
      </c>
      <c r="M25" s="5">
        <f t="shared" si="3"/>
        <v>0</v>
      </c>
      <c r="N25" s="15">
        <f t="shared" si="4"/>
        <v>-9903.036895</v>
      </c>
      <c r="O25" s="1">
        <f t="shared" si="5"/>
        <v>9903.036895</v>
      </c>
      <c r="P25" s="1">
        <f t="shared" si="6"/>
        <v>0.02</v>
      </c>
      <c r="Q25" s="5">
        <f t="shared" si="7"/>
        <v>0</v>
      </c>
      <c r="R25" s="1">
        <f t="shared" si="8"/>
        <v>198.0607379</v>
      </c>
      <c r="W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5" t="str">
        <f>STG_BANK_POSITIONS!I24</f>
        <v/>
      </c>
      <c r="D26" s="5">
        <f>STG_BANK_POSITIONS!J24</f>
        <v>32278.52982</v>
      </c>
      <c r="E26" s="1">
        <f>STG_INSTRUMENT_CONTRACT_MASTER!G24</f>
        <v>0.4</v>
      </c>
      <c r="F26" s="1" t="str">
        <f>IF(OR(STG_INSTRUMENT_CONTRACT_MASTER!C24="GOVBOND",STG_INSTRUMENT_CONTRACT_MASTER!C24="CORPBOND"),STG_INSTRUMENT_CONTRACT_MASTER!D24,STG_INSTRUMENT_CONTRACT_MASTER!F24)</f>
        <v>CORPSCV133</v>
      </c>
      <c r="G26" s="1" t="str">
        <f t="array" ref="G26">INDEX(STG_PARTY_RATING_DETAILS!D:D,MATCH(F26,STG_PARTY_RATING_DETAILS!C:C,0),)</f>
        <v>AA</v>
      </c>
      <c r="H26" s="9"/>
      <c r="K26" s="9"/>
      <c r="L26" s="5" t="str">
        <f t="shared" si="2"/>
        <v>000400-857</v>
      </c>
      <c r="M26" s="5">
        <f t="shared" si="3"/>
        <v>32278.52982</v>
      </c>
      <c r="N26" s="15">
        <f t="shared" si="4"/>
        <v>0</v>
      </c>
      <c r="O26" s="1">
        <f t="shared" si="5"/>
        <v>0</v>
      </c>
      <c r="P26" s="1">
        <f t="shared" si="6"/>
        <v>0.02</v>
      </c>
      <c r="Q26" s="5">
        <f t="shared" si="7"/>
        <v>645.5705964</v>
      </c>
      <c r="R26" s="1">
        <f t="shared" si="8"/>
        <v>0</v>
      </c>
      <c r="W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5" t="str">
        <f>STG_BANK_POSITIONS!I25</f>
        <v/>
      </c>
      <c r="D27" s="5">
        <f>STG_BANK_POSITIONS!J25</f>
        <v>24160.62932</v>
      </c>
      <c r="E27" s="1">
        <f>STG_INSTRUMENT_CONTRACT_MASTER!G25</f>
        <v>0.4</v>
      </c>
      <c r="F27" s="1" t="str">
        <f>IF(OR(STG_INSTRUMENT_CONTRACT_MASTER!C25="GOVBOND",STG_INSTRUMENT_CONTRACT_MASTER!C25="CORPBOND"),STG_INSTRUMENT_CONTRACT_MASTER!D25,STG_INSTRUMENT_CONTRACT_MASTER!F25)</f>
        <v>CORPSCV134</v>
      </c>
      <c r="G27" s="1" t="str">
        <f t="array" ref="G27">INDEX(STG_PARTY_RATING_DETAILS!D:D,MATCH(F27,STG_PARTY_RATING_DETAILS!C:C,0),)</f>
        <v>AAA</v>
      </c>
      <c r="H27" s="9"/>
      <c r="K27" s="9"/>
      <c r="L27" s="5" t="str">
        <f t="shared" si="2"/>
        <v>000400-858</v>
      </c>
      <c r="M27" s="5">
        <f t="shared" si="3"/>
        <v>24160.62932</v>
      </c>
      <c r="N27" s="15">
        <f t="shared" si="4"/>
        <v>0</v>
      </c>
      <c r="O27" s="1">
        <f t="shared" si="5"/>
        <v>0</v>
      </c>
      <c r="P27" s="1">
        <f t="shared" si="6"/>
        <v>0.005</v>
      </c>
      <c r="Q27" s="5">
        <f t="shared" si="7"/>
        <v>120.8031466</v>
      </c>
      <c r="R27" s="1">
        <f t="shared" si="8"/>
        <v>0</v>
      </c>
      <c r="W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5" t="str">
        <f>STG_BANK_POSITIONS!I26</f>
        <v/>
      </c>
      <c r="D28" s="5">
        <f>STG_BANK_POSITIONS!J26</f>
        <v>-10342.7692</v>
      </c>
      <c r="E28" s="1">
        <f>STG_INSTRUMENT_CONTRACT_MASTER!G26</f>
        <v>0.4</v>
      </c>
      <c r="F28" s="1" t="str">
        <f>IF(OR(STG_INSTRUMENT_CONTRACT_MASTER!C26="GOVBOND",STG_INSTRUMENT_CONTRACT_MASTER!C26="CORPBOND"),STG_INSTRUMENT_CONTRACT_MASTER!D26,STG_INSTRUMENT_CONTRACT_MASTER!F26)</f>
        <v>CORPSCV135</v>
      </c>
      <c r="G28" s="1" t="str">
        <f t="array" ref="G28">INDEX(STG_PARTY_RATING_DETAILS!D:D,MATCH(F28,STG_PARTY_RATING_DETAILS!C:C,0),)</f>
        <v>AAA</v>
      </c>
      <c r="H28" s="9"/>
      <c r="K28" s="9"/>
      <c r="L28" s="5" t="str">
        <f t="shared" si="2"/>
        <v>000400-859</v>
      </c>
      <c r="M28" s="5">
        <f t="shared" si="3"/>
        <v>0</v>
      </c>
      <c r="N28" s="15">
        <f t="shared" si="4"/>
        <v>-10342.7692</v>
      </c>
      <c r="O28" s="1">
        <f t="shared" si="5"/>
        <v>10342.7692</v>
      </c>
      <c r="P28" s="1">
        <f t="shared" si="6"/>
        <v>0.005</v>
      </c>
      <c r="Q28" s="5">
        <f t="shared" si="7"/>
        <v>0</v>
      </c>
      <c r="R28" s="1">
        <f t="shared" si="8"/>
        <v>51.713846</v>
      </c>
      <c r="W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5" t="str">
        <f>STG_BANK_POSITIONS!I27</f>
        <v/>
      </c>
      <c r="D29" s="5">
        <f>STG_BANK_POSITIONS!J27</f>
        <v>-36122.06979</v>
      </c>
      <c r="E29" s="1">
        <f>STG_INSTRUMENT_CONTRACT_MASTER!G27</f>
        <v>0.4</v>
      </c>
      <c r="F29" s="1" t="str">
        <f>IF(OR(STG_INSTRUMENT_CONTRACT_MASTER!C27="GOVBOND",STG_INSTRUMENT_CONTRACT_MASTER!C27="CORPBOND"),STG_INSTRUMENT_CONTRACT_MASTER!D27,STG_INSTRUMENT_CONTRACT_MASTER!F27)</f>
        <v>CORPSCV136</v>
      </c>
      <c r="G29" s="1" t="str">
        <f t="array" ref="G29">INDEX(STG_PARTY_RATING_DETAILS!D:D,MATCH(F29,STG_PARTY_RATING_DETAILS!C:C,0),)</f>
        <v>AAA</v>
      </c>
      <c r="H29" s="9"/>
      <c r="K29" s="9"/>
      <c r="L29" s="5" t="str">
        <f t="shared" si="2"/>
        <v>000400-860</v>
      </c>
      <c r="M29" s="5">
        <f t="shared" si="3"/>
        <v>0</v>
      </c>
      <c r="N29" s="15">
        <f t="shared" si="4"/>
        <v>-36122.06979</v>
      </c>
      <c r="O29" s="1">
        <f t="shared" si="5"/>
        <v>36122.06979</v>
      </c>
      <c r="P29" s="1">
        <f t="shared" si="6"/>
        <v>0.005</v>
      </c>
      <c r="Q29" s="5">
        <f t="shared" si="7"/>
        <v>0</v>
      </c>
      <c r="R29" s="1">
        <f t="shared" si="8"/>
        <v>180.610349</v>
      </c>
      <c r="W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5" t="str">
        <f>STG_BANK_POSITIONS!I28</f>
        <v/>
      </c>
      <c r="D30" s="5">
        <f>STG_BANK_POSITIONS!J28</f>
        <v>-65693.59378</v>
      </c>
      <c r="E30" s="1">
        <f>STG_INSTRUMENT_CONTRACT_MASTER!G28</f>
        <v>0.4</v>
      </c>
      <c r="F30" s="1" t="str">
        <f>IF(OR(STG_INSTRUMENT_CONTRACT_MASTER!C28="GOVBOND",STG_INSTRUMENT_CONTRACT_MASTER!C28="CORPBOND"),STG_INSTRUMENT_CONTRACT_MASTER!D28,STG_INSTRUMENT_CONTRACT_MASTER!F28)</f>
        <v>CORPSCV137</v>
      </c>
      <c r="G30" s="1" t="str">
        <f t="array" ref="G30">INDEX(STG_PARTY_RATING_DETAILS!D:D,MATCH(F30,STG_PARTY_RATING_DETAILS!C:C,0),)</f>
        <v>BB</v>
      </c>
      <c r="H30" s="9"/>
      <c r="K30" s="9"/>
      <c r="L30" s="5" t="str">
        <f t="shared" si="2"/>
        <v>000400-861</v>
      </c>
      <c r="M30" s="5">
        <f t="shared" si="3"/>
        <v>0</v>
      </c>
      <c r="N30" s="15">
        <f t="shared" si="4"/>
        <v>-65693.59378</v>
      </c>
      <c r="O30" s="1">
        <f t="shared" si="5"/>
        <v>65693.59378</v>
      </c>
      <c r="P30" s="1">
        <f t="shared" si="6"/>
        <v>0.15</v>
      </c>
      <c r="Q30" s="5">
        <f t="shared" si="7"/>
        <v>0</v>
      </c>
      <c r="R30" s="1">
        <f t="shared" si="8"/>
        <v>9854.039067</v>
      </c>
      <c r="W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5" t="str">
        <f>STG_BANK_POSITIONS!I29</f>
        <v/>
      </c>
      <c r="D31" s="5">
        <f>STG_BANK_POSITIONS!J29</f>
        <v>-22916.132</v>
      </c>
      <c r="E31" s="1">
        <f>STG_INSTRUMENT_CONTRACT_MASTER!G29</f>
        <v>0.4</v>
      </c>
      <c r="F31" s="1" t="str">
        <f>IF(OR(STG_INSTRUMENT_CONTRACT_MASTER!C29="GOVBOND",STG_INSTRUMENT_CONTRACT_MASTER!C29="CORPBOND"),STG_INSTRUMENT_CONTRACT_MASTER!D29,STG_INSTRUMENT_CONTRACT_MASTER!F29)</f>
        <v>CORPSCV138</v>
      </c>
      <c r="G31" s="1" t="str">
        <f t="array" ref="G31">INDEX(STG_PARTY_RATING_DETAILS!D:D,MATCH(F31,STG_PARTY_RATING_DETAILS!C:C,0),)</f>
        <v>BB</v>
      </c>
      <c r="H31" s="9"/>
      <c r="K31" s="9"/>
      <c r="L31" s="5" t="str">
        <f t="shared" si="2"/>
        <v>000400-862</v>
      </c>
      <c r="M31" s="5">
        <f t="shared" si="3"/>
        <v>0</v>
      </c>
      <c r="N31" s="15">
        <f t="shared" si="4"/>
        <v>-22916.132</v>
      </c>
      <c r="O31" s="1">
        <f t="shared" si="5"/>
        <v>22916.132</v>
      </c>
      <c r="P31" s="1">
        <f t="shared" si="6"/>
        <v>0.15</v>
      </c>
      <c r="Q31" s="5">
        <f t="shared" si="7"/>
        <v>0</v>
      </c>
      <c r="R31" s="1">
        <f t="shared" si="8"/>
        <v>3437.4198</v>
      </c>
      <c r="W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5" t="str">
        <f>STG_BANK_POSITIONS!I30</f>
        <v/>
      </c>
      <c r="D32" s="5">
        <f>STG_BANK_POSITIONS!J30</f>
        <v>-26639.23044</v>
      </c>
      <c r="E32" s="1">
        <f>STG_INSTRUMENT_CONTRACT_MASTER!G30</f>
        <v>0.4</v>
      </c>
      <c r="F32" s="1" t="str">
        <f>IF(OR(STG_INSTRUMENT_CONTRACT_MASTER!C30="GOVBOND",STG_INSTRUMENT_CONTRACT_MASTER!C30="CORPBOND"),STG_INSTRUMENT_CONTRACT_MASTER!D30,STG_INSTRUMENT_CONTRACT_MASTER!F30)</f>
        <v>CORPSCV118</v>
      </c>
      <c r="G32" s="1" t="str">
        <f t="array" ref="G32">INDEX(STG_PARTY_RATING_DETAILS!D:D,MATCH(F32,STG_PARTY_RATING_DETAILS!C:C,0),)</f>
        <v>AAA</v>
      </c>
      <c r="H32" s="9"/>
      <c r="K32" s="9"/>
      <c r="L32" s="5" t="str">
        <f t="shared" si="2"/>
        <v>000400-863</v>
      </c>
      <c r="M32" s="5">
        <f t="shared" si="3"/>
        <v>0</v>
      </c>
      <c r="N32" s="15">
        <f t="shared" si="4"/>
        <v>-26639.23044</v>
      </c>
      <c r="O32" s="1">
        <f t="shared" si="5"/>
        <v>26639.23044</v>
      </c>
      <c r="P32" s="1">
        <f t="shared" si="6"/>
        <v>0.005</v>
      </c>
      <c r="Q32" s="5">
        <f t="shared" si="7"/>
        <v>0</v>
      </c>
      <c r="R32" s="1">
        <f t="shared" si="8"/>
        <v>133.1961522</v>
      </c>
      <c r="W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5" t="str">
        <f>STG_BANK_POSITIONS!I31</f>
        <v/>
      </c>
      <c r="D33" s="5">
        <f>STG_BANK_POSITIONS!J31</f>
        <v>-65693.59378</v>
      </c>
      <c r="E33" s="1">
        <f>STG_INSTRUMENT_CONTRACT_MASTER!G31</f>
        <v>0.4</v>
      </c>
      <c r="F33" s="1" t="str">
        <f>IF(OR(STG_INSTRUMENT_CONTRACT_MASTER!C31="GOVBOND",STG_INSTRUMENT_CONTRACT_MASTER!C31="CORPBOND"),STG_INSTRUMENT_CONTRACT_MASTER!D31,STG_INSTRUMENT_CONTRACT_MASTER!F31)</f>
        <v>CORPSCV134</v>
      </c>
      <c r="G33" s="1" t="str">
        <f t="array" ref="G33">INDEX(STG_PARTY_RATING_DETAILS!D:D,MATCH(F33,STG_PARTY_RATING_DETAILS!C:C,0),)</f>
        <v>AAA</v>
      </c>
      <c r="H33" s="9"/>
      <c r="K33" s="9"/>
      <c r="L33" s="5" t="str">
        <f t="shared" si="2"/>
        <v>000400-864</v>
      </c>
      <c r="M33" s="5">
        <f t="shared" si="3"/>
        <v>0</v>
      </c>
      <c r="N33" s="15">
        <f t="shared" si="4"/>
        <v>-65693.59378</v>
      </c>
      <c r="O33" s="1">
        <f t="shared" si="5"/>
        <v>65693.59378</v>
      </c>
      <c r="P33" s="1">
        <f t="shared" si="6"/>
        <v>0.005</v>
      </c>
      <c r="Q33" s="5">
        <f t="shared" si="7"/>
        <v>0</v>
      </c>
      <c r="R33" s="1">
        <f t="shared" si="8"/>
        <v>328.4679689</v>
      </c>
      <c r="W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5" t="str">
        <f>STG_BANK_POSITIONS!I32</f>
        <v/>
      </c>
      <c r="D34" s="5">
        <f>STG_BANK_POSITIONS!J32</f>
        <v>-22916.132</v>
      </c>
      <c r="E34" s="1">
        <f>STG_INSTRUMENT_CONTRACT_MASTER!G32</f>
        <v>0.4</v>
      </c>
      <c r="F34" s="1" t="str">
        <f>IF(OR(STG_INSTRUMENT_CONTRACT_MASTER!C32="GOVBOND",STG_INSTRUMENT_CONTRACT_MASTER!C32="CORPBOND"),STG_INSTRUMENT_CONTRACT_MASTER!D32,STG_INSTRUMENT_CONTRACT_MASTER!F32)</f>
        <v>CORPSCV125</v>
      </c>
      <c r="G34" s="1" t="str">
        <f t="array" ref="G34">INDEX(STG_PARTY_RATING_DETAILS!D:D,MATCH(F34,STG_PARTY_RATING_DETAILS!C:C,0),)</f>
        <v>AAA</v>
      </c>
      <c r="H34" s="9"/>
      <c r="K34" s="9"/>
      <c r="L34" s="5" t="str">
        <f t="shared" si="2"/>
        <v>000400-865</v>
      </c>
      <c r="M34" s="5">
        <f t="shared" si="3"/>
        <v>0</v>
      </c>
      <c r="N34" s="15">
        <f t="shared" si="4"/>
        <v>-22916.132</v>
      </c>
      <c r="O34" s="1">
        <f t="shared" si="5"/>
        <v>22916.132</v>
      </c>
      <c r="P34" s="1">
        <f t="shared" si="6"/>
        <v>0.005</v>
      </c>
      <c r="Q34" s="5">
        <f t="shared" si="7"/>
        <v>0</v>
      </c>
      <c r="R34" s="1">
        <f t="shared" si="8"/>
        <v>114.58066</v>
      </c>
      <c r="W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5" t="str">
        <f>STG_BANK_POSITIONS!I33</f>
        <v/>
      </c>
      <c r="D35" s="5">
        <f>STG_BANK_POSITIONS!J33</f>
        <v>-26639.23044</v>
      </c>
      <c r="E35" s="1">
        <f>STG_INSTRUMENT_CONTRACT_MASTER!G33</f>
        <v>0.4</v>
      </c>
      <c r="F35" s="1" t="str">
        <f>IF(OR(STG_INSTRUMENT_CONTRACT_MASTER!C33="GOVBOND",STG_INSTRUMENT_CONTRACT_MASTER!C33="CORPBOND"),STG_INSTRUMENT_CONTRACT_MASTER!D33,STG_INSTRUMENT_CONTRACT_MASTER!F33)</f>
        <v>LOCSOV117</v>
      </c>
      <c r="G35" s="1" t="str">
        <f t="array" ref="G35">INDEX(STG_PARTY_RATING_DETAILS!D:D,MATCH(F35,STG_PARTY_RATING_DETAILS!C:C,0),)</f>
        <v>AAA</v>
      </c>
      <c r="H35" s="9"/>
      <c r="K35" s="9"/>
      <c r="L35" s="5" t="str">
        <f t="shared" si="2"/>
        <v>000400-866</v>
      </c>
      <c r="M35" s="5">
        <f t="shared" si="3"/>
        <v>0</v>
      </c>
      <c r="N35" s="15">
        <f t="shared" si="4"/>
        <v>-26639.23044</v>
      </c>
      <c r="O35" s="1">
        <f t="shared" si="5"/>
        <v>26639.23044</v>
      </c>
      <c r="P35" s="1">
        <f t="shared" si="6"/>
        <v>0.005</v>
      </c>
      <c r="Q35" s="5">
        <f t="shared" si="7"/>
        <v>0</v>
      </c>
      <c r="R35" s="1">
        <f t="shared" si="8"/>
        <v>133.1961522</v>
      </c>
      <c r="W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5">
        <f>STG_BANK_POSITIONS!I34</f>
        <v>99636000000</v>
      </c>
      <c r="D36" s="5">
        <f>STG_BANK_POSITIONS!J34</f>
        <v>-269255.9848</v>
      </c>
      <c r="E36" s="1">
        <f>STG_INSTRUMENT_CONTRACT_MASTER!G34</f>
        <v>0.4</v>
      </c>
      <c r="F36" s="1" t="str">
        <f>IF(OR(STG_INSTRUMENT_CONTRACT_MASTER!C34="GOVBOND",STG_INSTRUMENT_CONTRACT_MASTER!C34="CORPBOND"),STG_INSTRUMENT_CONTRACT_MASTER!D34,STG_INSTRUMENT_CONTRACT_MASTER!F34)</f>
        <v>61076260</v>
      </c>
      <c r="G36" s="1" t="str">
        <f t="array" ref="G36">INDEX(STG_PARTY_RATING_DETAILS!D:D,MATCH(F36,STG_PARTY_RATING_DETAILS!C:C,0),)</f>
        <v>AAA</v>
      </c>
      <c r="H36" s="9"/>
      <c r="K36" s="9"/>
      <c r="L36" s="5" t="str">
        <f t="shared" si="2"/>
        <v>IRS190841856</v>
      </c>
      <c r="M36" s="5">
        <f t="shared" si="3"/>
        <v>39854130744</v>
      </c>
      <c r="N36" s="15">
        <f t="shared" si="4"/>
        <v>0</v>
      </c>
      <c r="O36" s="1">
        <f t="shared" si="5"/>
        <v>0</v>
      </c>
      <c r="P36" s="1">
        <f t="shared" si="6"/>
        <v>0.005</v>
      </c>
      <c r="Q36" s="5">
        <f t="shared" si="7"/>
        <v>199270653.7</v>
      </c>
      <c r="R36" s="1">
        <f t="shared" si="8"/>
        <v>0</v>
      </c>
      <c r="W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5">
        <f>STG_BANK_POSITIONS!I35</f>
        <v>37812000000</v>
      </c>
      <c r="D37" s="5">
        <f>STG_BANK_POSITIONS!J35</f>
        <v>180142.6909</v>
      </c>
      <c r="E37" s="1">
        <f>STG_INSTRUMENT_CONTRACT_MASTER!G35</f>
        <v>0.4</v>
      </c>
      <c r="F37" s="1" t="str">
        <f>IF(OR(STG_INSTRUMENT_CONTRACT_MASTER!C35="GOVBOND",STG_INSTRUMENT_CONTRACT_MASTER!C35="CORPBOND"),STG_INSTRUMENT_CONTRACT_MASTER!D35,STG_INSTRUMENT_CONTRACT_MASTER!F35)</f>
        <v>61076041</v>
      </c>
      <c r="G37" s="1" t="str">
        <f t="array" ref="G37">INDEX(STG_PARTY_RATING_DETAILS!D:D,MATCH(F37,STG_PARTY_RATING_DETAILS!C:C,0),)</f>
        <v>AA</v>
      </c>
      <c r="H37" s="9"/>
      <c r="K37" s="9"/>
      <c r="L37" s="5" t="str">
        <f t="shared" si="2"/>
        <v>IRS399330126</v>
      </c>
      <c r="M37" s="5">
        <f t="shared" si="3"/>
        <v>15124980143</v>
      </c>
      <c r="N37" s="15">
        <f t="shared" si="4"/>
        <v>0</v>
      </c>
      <c r="O37" s="1">
        <f t="shared" si="5"/>
        <v>0</v>
      </c>
      <c r="P37" s="1">
        <f t="shared" si="6"/>
        <v>0.02</v>
      </c>
      <c r="Q37" s="5">
        <f t="shared" si="7"/>
        <v>302499602.9</v>
      </c>
      <c r="R37" s="1">
        <f t="shared" si="8"/>
        <v>0</v>
      </c>
      <c r="W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5">
        <f>STG_BANK_POSITIONS!I36</f>
        <v>59087000000</v>
      </c>
      <c r="D38" s="5">
        <f>STG_BANK_POSITIONS!J36</f>
        <v>139432.1567</v>
      </c>
      <c r="E38" s="1">
        <f>STG_INSTRUMENT_CONTRACT_MASTER!G36</f>
        <v>0.4</v>
      </c>
      <c r="F38" s="1" t="str">
        <f>IF(OR(STG_INSTRUMENT_CONTRACT_MASTER!C36="GOVBOND",STG_INSTRUMENT_CONTRACT_MASTER!C36="CORPBOND"),STG_INSTRUMENT_CONTRACT_MASTER!D36,STG_INSTRUMENT_CONTRACT_MASTER!F36)</f>
        <v>61076041</v>
      </c>
      <c r="G38" s="1" t="str">
        <f t="array" ref="G38">INDEX(STG_PARTY_RATING_DETAILS!D:D,MATCH(F38,STG_PARTY_RATING_DETAILS!C:C,0),)</f>
        <v>AA</v>
      </c>
      <c r="H38" s="9"/>
      <c r="K38" s="9"/>
      <c r="L38" s="5" t="str">
        <f t="shared" si="2"/>
        <v>IRS233250637</v>
      </c>
      <c r="M38" s="5">
        <f t="shared" si="3"/>
        <v>23634939432</v>
      </c>
      <c r="N38" s="15">
        <f t="shared" si="4"/>
        <v>0</v>
      </c>
      <c r="O38" s="1">
        <f t="shared" si="5"/>
        <v>0</v>
      </c>
      <c r="P38" s="1">
        <f t="shared" si="6"/>
        <v>0.02</v>
      </c>
      <c r="Q38" s="5">
        <f t="shared" si="7"/>
        <v>472698788.6</v>
      </c>
      <c r="R38" s="1">
        <f t="shared" si="8"/>
        <v>0</v>
      </c>
      <c r="W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5">
        <f>STG_BANK_POSITIONS!I37</f>
        <v>26427000000</v>
      </c>
      <c r="D39" s="5">
        <f>STG_BANK_POSITIONS!J37</f>
        <v>2478.906762</v>
      </c>
      <c r="E39" s="1">
        <f>STG_INSTRUMENT_CONTRACT_MASTER!G37</f>
        <v>0.4</v>
      </c>
      <c r="F39" s="1" t="str">
        <f>IF(OR(STG_INSTRUMENT_CONTRACT_MASTER!C37="GOVBOND",STG_INSTRUMENT_CONTRACT_MASTER!C37="CORPBOND"),STG_INSTRUMENT_CONTRACT_MASTER!D37,STG_INSTRUMENT_CONTRACT_MASTER!F37)</f>
        <v>61002571</v>
      </c>
      <c r="G39" s="1" t="str">
        <f t="array" ref="G39">INDEX(STG_PARTY_RATING_DETAILS!D:D,MATCH(F39,STG_PARTY_RATING_DETAILS!C:C,0),)</f>
        <v>BBB</v>
      </c>
      <c r="H39" s="9"/>
      <c r="K39" s="9"/>
      <c r="L39" s="5" t="str">
        <f t="shared" si="2"/>
        <v>CCS768096133</v>
      </c>
      <c r="M39" s="5">
        <f t="shared" si="3"/>
        <v>10570802479</v>
      </c>
      <c r="N39" s="15">
        <f t="shared" si="4"/>
        <v>0</v>
      </c>
      <c r="O39" s="1">
        <f t="shared" si="5"/>
        <v>0</v>
      </c>
      <c r="P39" s="1">
        <f t="shared" si="6"/>
        <v>0.06</v>
      </c>
      <c r="Q39" s="5">
        <f t="shared" si="7"/>
        <v>634248148.7</v>
      </c>
      <c r="R39" s="1">
        <f t="shared" si="8"/>
        <v>0</v>
      </c>
      <c r="W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5">
        <f>STG_BANK_POSITIONS!I38</f>
        <v>73094000000</v>
      </c>
      <c r="D40" s="5">
        <f>STG_BANK_POSITIONS!J38</f>
        <v>31270.3238</v>
      </c>
      <c r="E40" s="1">
        <f>STG_INSTRUMENT_CONTRACT_MASTER!G38</f>
        <v>0.4</v>
      </c>
      <c r="F40" s="1" t="str">
        <f>IF(OR(STG_INSTRUMENT_CONTRACT_MASTER!C38="GOVBOND",STG_INSTRUMENT_CONTRACT_MASTER!C38="CORPBOND"),STG_INSTRUMENT_CONTRACT_MASTER!D38,STG_INSTRUMENT_CONTRACT_MASTER!F38)</f>
        <v>61076022</v>
      </c>
      <c r="G40" s="1" t="str">
        <f t="array" ref="G40">INDEX(STG_PARTY_RATING_DETAILS!D:D,MATCH(F40,STG_PARTY_RATING_DETAILS!C:C,0),)</f>
        <v>Unrated</v>
      </c>
      <c r="H40" s="9"/>
      <c r="K40" s="9"/>
      <c r="L40" s="5" t="str">
        <f t="shared" si="2"/>
        <v>CCS561670611</v>
      </c>
      <c r="M40" s="5">
        <f t="shared" si="3"/>
        <v>29237631270</v>
      </c>
      <c r="N40" s="15">
        <f t="shared" si="4"/>
        <v>0</v>
      </c>
      <c r="O40" s="1">
        <f t="shared" si="5"/>
        <v>0</v>
      </c>
      <c r="P40" s="1">
        <f t="shared" si="6"/>
        <v>0.15</v>
      </c>
      <c r="Q40" s="5">
        <f t="shared" si="7"/>
        <v>4385644691</v>
      </c>
      <c r="R40" s="1">
        <f t="shared" si="8"/>
        <v>0</v>
      </c>
      <c r="W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5">
        <f>STG_BANK_POSITIONS!I39</f>
        <v>78522000000</v>
      </c>
      <c r="D41" s="5">
        <f>STG_BANK_POSITIONS!J39</f>
        <v>-27042.33636</v>
      </c>
      <c r="E41" s="1">
        <f>STG_INSTRUMENT_CONTRACT_MASTER!G39</f>
        <v>0.4</v>
      </c>
      <c r="F41" s="1" t="str">
        <f>IF(OR(STG_INSTRUMENT_CONTRACT_MASTER!C39="GOVBOND",STG_INSTRUMENT_CONTRACT_MASTER!C39="CORPBOND"),STG_INSTRUMENT_CONTRACT_MASTER!D39,STG_INSTRUMENT_CONTRACT_MASTER!F39)</f>
        <v>61076022</v>
      </c>
      <c r="G41" s="1" t="str">
        <f t="array" ref="G41">INDEX(STG_PARTY_RATING_DETAILS!D:D,MATCH(F41,STG_PARTY_RATING_DETAILS!C:C,0),)</f>
        <v>Unrated</v>
      </c>
      <c r="H41" s="9"/>
      <c r="K41" s="9"/>
      <c r="L41" s="5" t="str">
        <f t="shared" si="2"/>
        <v>CCS931854092</v>
      </c>
      <c r="M41" s="5">
        <f t="shared" si="3"/>
        <v>31408772958</v>
      </c>
      <c r="N41" s="15">
        <f t="shared" si="4"/>
        <v>0</v>
      </c>
      <c r="O41" s="1">
        <f t="shared" si="5"/>
        <v>0</v>
      </c>
      <c r="P41" s="1">
        <f t="shared" si="6"/>
        <v>0.15</v>
      </c>
      <c r="Q41" s="5">
        <f t="shared" si="7"/>
        <v>4711315944</v>
      </c>
      <c r="R41" s="1">
        <f t="shared" si="8"/>
        <v>0</v>
      </c>
      <c r="W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5">
        <f>STG_BANK_POSITIONS!I40</f>
        <v>91103000000</v>
      </c>
      <c r="D42" s="5">
        <f>STG_BANK_POSITIONS!J40</f>
        <v>-280766.1117</v>
      </c>
      <c r="E42" s="1">
        <f>STG_INSTRUMENT_CONTRACT_MASTER!G40</f>
        <v>0.4</v>
      </c>
      <c r="F42" s="1" t="str">
        <f>IF(OR(STG_INSTRUMENT_CONTRACT_MASTER!C40="GOVBOND",STG_INSTRUMENT_CONTRACT_MASTER!C40="CORPBOND"),STG_INSTRUMENT_CONTRACT_MASTER!D40,STG_INSTRUMENT_CONTRACT_MASTER!F40)</f>
        <v>61076005</v>
      </c>
      <c r="G42" s="1" t="str">
        <f t="array" ref="G42">INDEX(STG_PARTY_RATING_DETAILS!D:D,MATCH(F42,STG_PARTY_RATING_DETAILS!C:C,0),)</f>
        <v>B</v>
      </c>
      <c r="H42" s="9"/>
      <c r="K42" s="9"/>
      <c r="L42" s="5" t="str">
        <f t="shared" si="2"/>
        <v>IRS307262619</v>
      </c>
      <c r="M42" s="5">
        <f t="shared" si="3"/>
        <v>36440919234</v>
      </c>
      <c r="N42" s="15">
        <f t="shared" si="4"/>
        <v>0</v>
      </c>
      <c r="O42" s="1">
        <f t="shared" si="5"/>
        <v>0</v>
      </c>
      <c r="P42" s="1">
        <f t="shared" si="6"/>
        <v>0.3</v>
      </c>
      <c r="Q42" s="5">
        <f t="shared" si="7"/>
        <v>10932275770</v>
      </c>
      <c r="R42" s="1">
        <f t="shared" si="8"/>
        <v>0</v>
      </c>
      <c r="W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5">
        <f>STG_BANK_POSITIONS!I41</f>
        <v>35650000000</v>
      </c>
      <c r="D43" s="5">
        <f>STG_BANK_POSITIONS!J41</f>
        <v>5441.476955</v>
      </c>
      <c r="E43" s="1">
        <f>STG_INSTRUMENT_CONTRACT_MASTER!G41</f>
        <v>0.4</v>
      </c>
      <c r="F43" s="1" t="str">
        <f>IF(OR(STG_INSTRUMENT_CONTRACT_MASTER!C41="GOVBOND",STG_INSTRUMENT_CONTRACT_MASTER!C41="CORPBOND"),STG_INSTRUMENT_CONTRACT_MASTER!D41,STG_INSTRUMENT_CONTRACT_MASTER!F41)</f>
        <v>00061076022</v>
      </c>
      <c r="G43" s="1" t="str">
        <f t="array" ref="G43">INDEX(STG_PARTY_RATING_DETAILS!D:D,MATCH(F43,STG_PARTY_RATING_DETAILS!C:C,0),)</f>
        <v>CCC</v>
      </c>
      <c r="H43" s="9"/>
      <c r="K43" s="9"/>
      <c r="L43" s="5" t="str">
        <f t="shared" si="2"/>
        <v>IRS686490893</v>
      </c>
      <c r="M43" s="5">
        <f t="shared" si="3"/>
        <v>14260005441</v>
      </c>
      <c r="N43" s="15">
        <f t="shared" si="4"/>
        <v>0</v>
      </c>
      <c r="O43" s="1">
        <f t="shared" si="5"/>
        <v>0</v>
      </c>
      <c r="P43" s="1">
        <f t="shared" si="6"/>
        <v>0.5</v>
      </c>
      <c r="Q43" s="5">
        <f t="shared" si="7"/>
        <v>7130002721</v>
      </c>
      <c r="R43" s="1">
        <f t="shared" si="8"/>
        <v>0</v>
      </c>
      <c r="W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5">
        <f>STG_BANK_POSITIONS!I42</f>
        <v>77441000000</v>
      </c>
      <c r="D44" s="5">
        <f>STG_BANK_POSITIONS!J42</f>
        <v>-215129.3762</v>
      </c>
      <c r="E44" s="1">
        <f>STG_INSTRUMENT_CONTRACT_MASTER!G42</f>
        <v>0.6</v>
      </c>
      <c r="F44" s="1" t="str">
        <f>IF(OR(STG_INSTRUMENT_CONTRACT_MASTER!C42="GOVBOND",STG_INSTRUMENT_CONTRACT_MASTER!C42="CORPBOND"),STG_INSTRUMENT_CONTRACT_MASTER!D42,STG_INSTRUMENT_CONTRACT_MASTER!F42)</f>
        <v>00061076022</v>
      </c>
      <c r="G44" s="1" t="str">
        <f t="array" ref="G44">INDEX(STG_PARTY_RATING_DETAILS!D:D,MATCH(F44,STG_PARTY_RATING_DETAILS!C:C,0),)</f>
        <v>CCC</v>
      </c>
      <c r="H44" s="9"/>
      <c r="K44" s="9"/>
      <c r="L44" s="5" t="str">
        <f t="shared" si="2"/>
        <v>IRS682313805</v>
      </c>
      <c r="M44" s="5">
        <f t="shared" si="3"/>
        <v>46464384871</v>
      </c>
      <c r="N44" s="15">
        <f t="shared" si="4"/>
        <v>0</v>
      </c>
      <c r="O44" s="1">
        <f t="shared" si="5"/>
        <v>0</v>
      </c>
      <c r="P44" s="1">
        <f t="shared" si="6"/>
        <v>0.5</v>
      </c>
      <c r="Q44" s="5">
        <f t="shared" si="7"/>
        <v>23232192435</v>
      </c>
      <c r="R44" s="1">
        <f t="shared" si="8"/>
        <v>0</v>
      </c>
      <c r="W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5">
        <f>STG_BANK_POSITIONS!I43</f>
        <v>33189000000</v>
      </c>
      <c r="D45" s="5">
        <f>STG_BANK_POSITIONS!J43</f>
        <v>-398862.5293</v>
      </c>
      <c r="E45" s="1">
        <f>STG_INSTRUMENT_CONTRACT_MASTER!G43</f>
        <v>0.6</v>
      </c>
      <c r="F45" s="1" t="str">
        <f>IF(OR(STG_INSTRUMENT_CONTRACT_MASTER!C43="GOVBOND",STG_INSTRUMENT_CONTRACT_MASTER!C43="CORPBOND"),STG_INSTRUMENT_CONTRACT_MASTER!D43,STG_INSTRUMENT_CONTRACT_MASTER!F43)</f>
        <v>00061076022</v>
      </c>
      <c r="G45" s="1" t="str">
        <f t="array" ref="G45">INDEX(STG_PARTY_RATING_DETAILS!D:D,MATCH(F45,STG_PARTY_RATING_DETAILS!C:C,0),)</f>
        <v>CCC</v>
      </c>
      <c r="H45" s="9"/>
      <c r="K45" s="9"/>
      <c r="L45" s="5" t="str">
        <f t="shared" si="2"/>
        <v>IRS545554400</v>
      </c>
      <c r="M45" s="5">
        <f t="shared" si="3"/>
        <v>19913001137</v>
      </c>
      <c r="N45" s="15">
        <f t="shared" si="4"/>
        <v>0</v>
      </c>
      <c r="O45" s="1">
        <f t="shared" si="5"/>
        <v>0</v>
      </c>
      <c r="P45" s="1">
        <f t="shared" si="6"/>
        <v>0.5</v>
      </c>
      <c r="Q45" s="5">
        <f t="shared" si="7"/>
        <v>9956500569</v>
      </c>
      <c r="R45" s="1">
        <f t="shared" si="8"/>
        <v>0</v>
      </c>
      <c r="W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5">
        <f>STG_BANK_POSITIONS!I44</f>
        <v>69782000000</v>
      </c>
      <c r="D46" s="5">
        <f>STG_BANK_POSITIONS!J44</f>
        <v>1371.309699</v>
      </c>
      <c r="E46" s="1">
        <f>STG_INSTRUMENT_CONTRACT_MASTER!G44</f>
        <v>0.6</v>
      </c>
      <c r="F46" s="1" t="str">
        <f>IF(OR(STG_INSTRUMENT_CONTRACT_MASTER!C44="GOVBOND",STG_INSTRUMENT_CONTRACT_MASTER!C44="CORPBOND"),STG_INSTRUMENT_CONTRACT_MASTER!D44,STG_INSTRUMENT_CONTRACT_MASTER!F44)</f>
        <v>00061076022</v>
      </c>
      <c r="G46" s="1" t="str">
        <f t="array" ref="G46">INDEX(STG_PARTY_RATING_DETAILS!D:D,MATCH(F46,STG_PARTY_RATING_DETAILS!C:C,0),)</f>
        <v>CCC</v>
      </c>
      <c r="H46" s="9"/>
      <c r="K46" s="9"/>
      <c r="L46" s="5" t="str">
        <f t="shared" si="2"/>
        <v>CCS821810096</v>
      </c>
      <c r="M46" s="5">
        <f t="shared" si="3"/>
        <v>41869201371</v>
      </c>
      <c r="N46" s="15">
        <f t="shared" si="4"/>
        <v>0</v>
      </c>
      <c r="O46" s="1">
        <f t="shared" si="5"/>
        <v>0</v>
      </c>
      <c r="P46" s="1">
        <f t="shared" si="6"/>
        <v>0.5</v>
      </c>
      <c r="Q46" s="5">
        <f t="shared" si="7"/>
        <v>20934600686</v>
      </c>
      <c r="R46" s="1">
        <f t="shared" si="8"/>
        <v>0</v>
      </c>
      <c r="W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5">
        <f>STG_BANK_POSITIONS!I45</f>
        <v>741462770020</v>
      </c>
      <c r="D47" s="5">
        <f>STG_BANK_POSITIONS!J45</f>
        <v>-508558.2758</v>
      </c>
      <c r="E47" s="1">
        <f>STG_INSTRUMENT_CONTRACT_MASTER!G45</f>
        <v>0.4</v>
      </c>
      <c r="F47" s="1" t="str">
        <f>IF(OR(STG_INSTRUMENT_CONTRACT_MASTER!C45="GOVBOND",STG_INSTRUMENT_CONTRACT_MASTER!C45="CORPBOND"),STG_INSTRUMENT_CONTRACT_MASTER!D45,STG_INSTRUMENT_CONTRACT_MASTER!F45)</f>
        <v>00061076022</v>
      </c>
      <c r="G47" s="1" t="str">
        <f t="array" ref="G47">INDEX(STG_PARTY_RATING_DETAILS!D:D,MATCH(F47,STG_PARTY_RATING_DETAILS!C:C,0),)</f>
        <v>CCC</v>
      </c>
      <c r="H47" s="9"/>
      <c r="K47" s="9"/>
      <c r="L47" s="5" t="str">
        <f t="shared" si="2"/>
        <v>FXF690057364</v>
      </c>
      <c r="M47" s="5">
        <f t="shared" si="3"/>
        <v>296584599450</v>
      </c>
      <c r="N47" s="15">
        <f t="shared" si="4"/>
        <v>0</v>
      </c>
      <c r="O47" s="1">
        <f t="shared" si="5"/>
        <v>0</v>
      </c>
      <c r="P47" s="1">
        <f t="shared" si="6"/>
        <v>0.5</v>
      </c>
      <c r="Q47" s="5">
        <f t="shared" si="7"/>
        <v>148292299725</v>
      </c>
      <c r="R47" s="1">
        <f t="shared" si="8"/>
        <v>0</v>
      </c>
      <c r="W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5">
        <f>STG_BANK_POSITIONS!I46</f>
        <v>1135849525290</v>
      </c>
      <c r="D48" s="5">
        <f>STG_BANK_POSITIONS!J46</f>
        <v>-559747.5674</v>
      </c>
      <c r="E48" s="1">
        <f>STG_INSTRUMENT_CONTRACT_MASTER!G46</f>
        <v>0.4</v>
      </c>
      <c r="F48" s="1" t="str">
        <f>IF(OR(STG_INSTRUMENT_CONTRACT_MASTER!C46="GOVBOND",STG_INSTRUMENT_CONTRACT_MASTER!C46="CORPBOND"),STG_INSTRUMENT_CONTRACT_MASTER!D46,STG_INSTRUMENT_CONTRACT_MASTER!F46)</f>
        <v>00061076022</v>
      </c>
      <c r="G48" s="1" t="str">
        <f t="array" ref="G48">INDEX(STG_PARTY_RATING_DETAILS!D:D,MATCH(F48,STG_PARTY_RATING_DETAILS!C:C,0),)</f>
        <v>CCC</v>
      </c>
      <c r="H48" s="9"/>
      <c r="K48" s="9"/>
      <c r="L48" s="5" t="str">
        <f t="shared" si="2"/>
        <v>FXF276314354</v>
      </c>
      <c r="M48" s="5">
        <f t="shared" si="3"/>
        <v>454339250368</v>
      </c>
      <c r="N48" s="15">
        <f t="shared" si="4"/>
        <v>0</v>
      </c>
      <c r="O48" s="1">
        <f t="shared" si="5"/>
        <v>0</v>
      </c>
      <c r="P48" s="1">
        <f t="shared" si="6"/>
        <v>0.5</v>
      </c>
      <c r="Q48" s="5">
        <f t="shared" si="7"/>
        <v>227169625184</v>
      </c>
      <c r="R48" s="1">
        <f t="shared" si="8"/>
        <v>0</v>
      </c>
      <c r="W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5">
        <f>STG_BANK_POSITIONS!I47</f>
        <v>1064238693190</v>
      </c>
      <c r="D49" s="5">
        <f>STG_BANK_POSITIONS!J47</f>
        <v>-73422.32633</v>
      </c>
      <c r="E49" s="1">
        <f>STG_INSTRUMENT_CONTRACT_MASTER!G47</f>
        <v>0.4</v>
      </c>
      <c r="F49" s="1" t="str">
        <f>IF(OR(STG_INSTRUMENT_CONTRACT_MASTER!C47="GOVBOND",STG_INSTRUMENT_CONTRACT_MASTER!C47="CORPBOND"),STG_INSTRUMENT_CONTRACT_MASTER!D47,STG_INSTRUMENT_CONTRACT_MASTER!F47)</f>
        <v>00061076029</v>
      </c>
      <c r="G49" s="1" t="str">
        <f t="array" ref="G49">INDEX(STG_PARTY_RATING_DETAILS!D:D,MATCH(F49,STG_PARTY_RATING_DETAILS!C:C,0),)</f>
        <v>A</v>
      </c>
      <c r="H49" s="9"/>
      <c r="K49" s="9"/>
      <c r="L49" s="5" t="str">
        <f t="shared" si="2"/>
        <v>FXF811380623</v>
      </c>
      <c r="M49" s="5">
        <f t="shared" si="3"/>
        <v>425695403854</v>
      </c>
      <c r="N49" s="15">
        <f t="shared" si="4"/>
        <v>0</v>
      </c>
      <c r="O49" s="1">
        <f t="shared" si="5"/>
        <v>0</v>
      </c>
      <c r="P49" s="1">
        <f t="shared" si="6"/>
        <v>0.03</v>
      </c>
      <c r="Q49" s="5">
        <f t="shared" si="7"/>
        <v>12770862116</v>
      </c>
      <c r="R49" s="1">
        <f t="shared" si="8"/>
        <v>0</v>
      </c>
      <c r="W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5">
        <f>STG_BANK_POSITIONS!I48</f>
        <v>74625584030</v>
      </c>
      <c r="D50" s="5">
        <f>STG_BANK_POSITIONS!J48</f>
        <v>-17746.45561</v>
      </c>
      <c r="E50" s="1">
        <f>STG_INSTRUMENT_CONTRACT_MASTER!G48</f>
        <v>0.4</v>
      </c>
      <c r="F50" s="1" t="str">
        <f>IF(OR(STG_INSTRUMENT_CONTRACT_MASTER!C48="GOVBOND",STG_INSTRUMENT_CONTRACT_MASTER!C48="CORPBOND"),STG_INSTRUMENT_CONTRACT_MASTER!D48,STG_INSTRUMENT_CONTRACT_MASTER!F48)</f>
        <v>00061076005</v>
      </c>
      <c r="G50" s="1" t="str">
        <f t="array" ref="G50">INDEX(STG_PARTY_RATING_DETAILS!D:D,MATCH(F50,STG_PARTY_RATING_DETAILS!C:C,0),)</f>
        <v>BBB</v>
      </c>
      <c r="H50" s="9"/>
      <c r="K50" s="9"/>
      <c r="L50" s="5" t="str">
        <f t="shared" si="2"/>
        <v>FXF313102980</v>
      </c>
      <c r="M50" s="5">
        <f t="shared" si="3"/>
        <v>29850215866</v>
      </c>
      <c r="N50" s="15">
        <f t="shared" si="4"/>
        <v>0</v>
      </c>
      <c r="O50" s="1">
        <f t="shared" si="5"/>
        <v>0</v>
      </c>
      <c r="P50" s="1">
        <f t="shared" si="6"/>
        <v>0.06</v>
      </c>
      <c r="Q50" s="5">
        <f t="shared" si="7"/>
        <v>1791012952</v>
      </c>
      <c r="R50" s="1">
        <f t="shared" si="8"/>
        <v>0</v>
      </c>
      <c r="W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5">
        <f>STG_BANK_POSITIONS!I49</f>
        <v>146329215630</v>
      </c>
      <c r="D51" s="5">
        <f>STG_BANK_POSITIONS!J49</f>
        <v>-47748.97577</v>
      </c>
      <c r="E51" s="1">
        <f>STG_INSTRUMENT_CONTRACT_MASTER!G49</f>
        <v>0.6</v>
      </c>
      <c r="F51" s="1" t="str">
        <f>IF(OR(STG_INSTRUMENT_CONTRACT_MASTER!C49="GOVBOND",STG_INSTRUMENT_CONTRACT_MASTER!C49="CORPBOND"),STG_INSTRUMENT_CONTRACT_MASTER!D49,STG_INSTRUMENT_CONTRACT_MASTER!F49)</f>
        <v>00061076030</v>
      </c>
      <c r="G51" s="1" t="str">
        <f t="array" ref="G51">INDEX(STG_PARTY_RATING_DETAILS!D:D,MATCH(F51,STG_PARTY_RATING_DETAILS!C:C,0),)</f>
        <v>Unrated</v>
      </c>
      <c r="H51" s="9"/>
      <c r="K51" s="9"/>
      <c r="L51" s="5" t="str">
        <f t="shared" si="2"/>
        <v>FXF168255439</v>
      </c>
      <c r="M51" s="5">
        <f t="shared" si="3"/>
        <v>87797481629</v>
      </c>
      <c r="N51" s="15">
        <f t="shared" si="4"/>
        <v>0</v>
      </c>
      <c r="O51" s="1">
        <f t="shared" si="5"/>
        <v>0</v>
      </c>
      <c r="P51" s="1">
        <f t="shared" si="6"/>
        <v>0.15</v>
      </c>
      <c r="Q51" s="5">
        <f t="shared" si="7"/>
        <v>13169622244</v>
      </c>
      <c r="R51" s="1">
        <f t="shared" si="8"/>
        <v>0</v>
      </c>
      <c r="W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5">
        <f>STG_BANK_POSITIONS!I50</f>
        <v>921093322940</v>
      </c>
      <c r="D52" s="5">
        <f>STG_BANK_POSITIONS!J50</f>
        <v>-544881.2782</v>
      </c>
      <c r="E52" s="1">
        <f>STG_INSTRUMENT_CONTRACT_MASTER!G50</f>
        <v>0.6</v>
      </c>
      <c r="F52" s="1" t="str">
        <f>IF(OR(STG_INSTRUMENT_CONTRACT_MASTER!C50="GOVBOND",STG_INSTRUMENT_CONTRACT_MASTER!C50="CORPBOND"),STG_INSTRUMENT_CONTRACT_MASTER!D50,STG_INSTRUMENT_CONTRACT_MASTER!F50)</f>
        <v>00061076029</v>
      </c>
      <c r="G52" s="1" t="str">
        <f t="array" ref="G52">INDEX(STG_PARTY_RATING_DETAILS!D:D,MATCH(F52,STG_PARTY_RATING_DETAILS!C:C,0),)</f>
        <v>A</v>
      </c>
      <c r="H52" s="9"/>
      <c r="K52" s="9"/>
      <c r="L52" s="5" t="str">
        <f t="shared" si="2"/>
        <v>FXF177155290</v>
      </c>
      <c r="M52" s="5">
        <f t="shared" si="3"/>
        <v>552655448883</v>
      </c>
      <c r="N52" s="15">
        <f t="shared" si="4"/>
        <v>0</v>
      </c>
      <c r="O52" s="1">
        <f t="shared" si="5"/>
        <v>0</v>
      </c>
      <c r="P52" s="1">
        <f t="shared" si="6"/>
        <v>0.03</v>
      </c>
      <c r="Q52" s="5">
        <f t="shared" si="7"/>
        <v>16579663466</v>
      </c>
      <c r="R52" s="1">
        <f t="shared" si="8"/>
        <v>0</v>
      </c>
      <c r="W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5">
        <f>STG_BANK_POSITIONS!I51</f>
        <v>1089063334196</v>
      </c>
      <c r="D53" s="5">
        <f>STG_BANK_POSITIONS!J51</f>
        <v>387554.772</v>
      </c>
      <c r="E53" s="1">
        <f>STG_INSTRUMENT_CONTRACT_MASTER!G51</f>
        <v>0.6</v>
      </c>
      <c r="F53" s="1" t="str">
        <f>IF(OR(STG_INSTRUMENT_CONTRACT_MASTER!C51="GOVBOND",STG_INSTRUMENT_CONTRACT_MASTER!C51="CORPBOND"),STG_INSTRUMENT_CONTRACT_MASTER!D51,STG_INSTRUMENT_CONTRACT_MASTER!F51)</f>
        <v>00061076029</v>
      </c>
      <c r="G53" s="1" t="str">
        <f t="array" ref="G53">INDEX(STG_PARTY_RATING_DETAILS!D:D,MATCH(F53,STG_PARTY_RATING_DETAILS!C:C,0),)</f>
        <v>A</v>
      </c>
      <c r="H53" s="9"/>
      <c r="K53" s="9"/>
      <c r="L53" s="5" t="str">
        <f t="shared" si="2"/>
        <v>FXF598460264</v>
      </c>
      <c r="M53" s="5">
        <f t="shared" si="3"/>
        <v>653438388073</v>
      </c>
      <c r="N53" s="15">
        <f t="shared" si="4"/>
        <v>0</v>
      </c>
      <c r="O53" s="1">
        <f t="shared" si="5"/>
        <v>0</v>
      </c>
      <c r="P53" s="1">
        <f t="shared" si="6"/>
        <v>0.03</v>
      </c>
      <c r="Q53" s="5">
        <f t="shared" si="7"/>
        <v>19603151642</v>
      </c>
      <c r="R53" s="1">
        <f t="shared" si="8"/>
        <v>0</v>
      </c>
      <c r="W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5">
        <f>STG_BANK_POSITIONS!I52</f>
        <v>146329215630</v>
      </c>
      <c r="D54" s="5">
        <f>STG_BANK_POSITIONS!J52</f>
        <v>-47748.97577</v>
      </c>
      <c r="E54" s="1">
        <f>STG_INSTRUMENT_CONTRACT_MASTER!G52</f>
        <v>0.4</v>
      </c>
      <c r="F54" s="1" t="str">
        <f>IF(OR(STG_INSTRUMENT_CONTRACT_MASTER!C52="GOVBOND",STG_INSTRUMENT_CONTRACT_MASTER!C52="CORPBOND"),STG_INSTRUMENT_CONTRACT_MASTER!D52,STG_INSTRUMENT_CONTRACT_MASTER!F52)</f>
        <v>00072070008</v>
      </c>
      <c r="G54" s="1" t="str">
        <f t="array" ref="G54">INDEX(STG_PARTY_RATING_DETAILS!D:D,MATCH(F54,STG_PARTY_RATING_DETAILS!C:C,0),)</f>
        <v>CCC</v>
      </c>
      <c r="H54" s="9"/>
      <c r="K54" s="9"/>
      <c r="L54" s="5" t="str">
        <f t="shared" si="2"/>
        <v>FXS276314354</v>
      </c>
      <c r="M54" s="5">
        <f t="shared" si="3"/>
        <v>58531638503</v>
      </c>
      <c r="N54" s="15">
        <f t="shared" si="4"/>
        <v>0</v>
      </c>
      <c r="O54" s="1">
        <f t="shared" si="5"/>
        <v>0</v>
      </c>
      <c r="P54" s="1">
        <f t="shared" si="6"/>
        <v>0.5</v>
      </c>
      <c r="Q54" s="5">
        <f t="shared" si="7"/>
        <v>29265819252</v>
      </c>
      <c r="R54" s="1">
        <f t="shared" si="8"/>
        <v>0</v>
      </c>
      <c r="W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5">
        <f>STG_BANK_POSITIONS!I53</f>
        <v>921093322940</v>
      </c>
      <c r="D55" s="5">
        <f>STG_BANK_POSITIONS!J53</f>
        <v>-544881.2782</v>
      </c>
      <c r="E55" s="1">
        <f>STG_INSTRUMENT_CONTRACT_MASTER!G53</f>
        <v>0.6</v>
      </c>
      <c r="F55" s="1" t="str">
        <f>IF(OR(STG_INSTRUMENT_CONTRACT_MASTER!C53="GOVBOND",STG_INSTRUMENT_CONTRACT_MASTER!C53="CORPBOND"),STG_INSTRUMENT_CONTRACT_MASTER!D53,STG_INSTRUMENT_CONTRACT_MASTER!F53)</f>
        <v>00072002581</v>
      </c>
      <c r="G55" s="1" t="str">
        <f t="array" ref="G55">INDEX(STG_PARTY_RATING_DETAILS!D:D,MATCH(F55,STG_PARTY_RATING_DETAILS!C:C,0),)</f>
        <v>CC</v>
      </c>
      <c r="H55" s="9"/>
      <c r="K55" s="9"/>
      <c r="L55" s="5" t="str">
        <f t="shared" si="2"/>
        <v>FXS811380623</v>
      </c>
      <c r="M55" s="5">
        <f t="shared" si="3"/>
        <v>552655448883</v>
      </c>
      <c r="N55" s="15">
        <f t="shared" si="4"/>
        <v>0</v>
      </c>
      <c r="O55" s="1">
        <f t="shared" si="5"/>
        <v>0</v>
      </c>
      <c r="P55" s="1">
        <f t="shared" si="6"/>
        <v>0.5</v>
      </c>
      <c r="Q55" s="5">
        <f t="shared" si="7"/>
        <v>276327724441</v>
      </c>
      <c r="R55" s="1">
        <f t="shared" si="8"/>
        <v>0</v>
      </c>
      <c r="W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5">
        <f>STG_BANK_POSITIONS!I54</f>
        <v>1089063334196</v>
      </c>
      <c r="D56" s="5">
        <f>STG_BANK_POSITIONS!J54</f>
        <v>387554.772</v>
      </c>
      <c r="E56" s="1">
        <f>STG_INSTRUMENT_CONTRACT_MASTER!G54</f>
        <v>0.4</v>
      </c>
      <c r="F56" s="1" t="str">
        <f>IF(OR(STG_INSTRUMENT_CONTRACT_MASTER!C54="GOVBOND",STG_INSTRUMENT_CONTRACT_MASTER!C54="CORPBOND"),STG_INSTRUMENT_CONTRACT_MASTER!D54,STG_INSTRUMENT_CONTRACT_MASTER!F54)</f>
        <v>00072070008</v>
      </c>
      <c r="G56" s="1" t="str">
        <f t="array" ref="G56">INDEX(STG_PARTY_RATING_DETAILS!D:D,MATCH(F56,STG_PARTY_RATING_DETAILS!C:C,0),)</f>
        <v>CCC</v>
      </c>
      <c r="H56" s="9"/>
      <c r="K56" s="9"/>
      <c r="L56" s="5" t="str">
        <f t="shared" si="2"/>
        <v>FXS313102980</v>
      </c>
      <c r="M56" s="5">
        <f t="shared" si="3"/>
        <v>435625721233</v>
      </c>
      <c r="N56" s="15">
        <f t="shared" si="4"/>
        <v>0</v>
      </c>
      <c r="O56" s="1">
        <f t="shared" si="5"/>
        <v>0</v>
      </c>
      <c r="P56" s="1">
        <f t="shared" si="6"/>
        <v>0.5</v>
      </c>
      <c r="Q56" s="5">
        <f t="shared" si="7"/>
        <v>217812860617</v>
      </c>
      <c r="R56" s="1">
        <f t="shared" si="8"/>
        <v>0</v>
      </c>
      <c r="W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5">
        <f>STG_BANK_POSITIONS!I55</f>
        <v>20698932800</v>
      </c>
      <c r="D57" s="5">
        <f>STG_BANK_POSITIONS!J55</f>
        <v>-9903.036895</v>
      </c>
      <c r="E57" s="1">
        <f>STG_INSTRUMENT_CONTRACT_MASTER!G55</f>
        <v>0.4</v>
      </c>
      <c r="F57" s="1" t="str">
        <f>IF(OR(STG_INSTRUMENT_CONTRACT_MASTER!C55="GOVBOND",STG_INSTRUMENT_CONTRACT_MASTER!C55="CORPBOND"),STG_INSTRUMENT_CONTRACT_MASTER!D55,STG_INSTRUMENT_CONTRACT_MASTER!F55)</f>
        <v>00072076029</v>
      </c>
      <c r="G57" s="1" t="str">
        <f t="array" ref="G57">INDEX(STG_PARTY_RATING_DETAILS!D:D,MATCH(F57,STG_PARTY_RATING_DETAILS!C:C,0),)</f>
        <v>D</v>
      </c>
      <c r="H57" s="9"/>
      <c r="K57" s="9"/>
      <c r="L57" s="5" t="str">
        <f t="shared" si="2"/>
        <v>FXO271821100</v>
      </c>
      <c r="M57" s="5">
        <f t="shared" si="3"/>
        <v>8279563217</v>
      </c>
      <c r="N57" s="15">
        <f t="shared" si="4"/>
        <v>0</v>
      </c>
      <c r="O57" s="1">
        <f t="shared" si="5"/>
        <v>0</v>
      </c>
      <c r="P57" s="1">
        <f t="shared" si="6"/>
        <v>1</v>
      </c>
      <c r="Q57" s="5">
        <f t="shared" si="7"/>
        <v>8279563217</v>
      </c>
      <c r="R57" s="1">
        <f t="shared" si="8"/>
        <v>0</v>
      </c>
      <c r="W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5">
        <f>STG_BANK_POSITIONS!I56</f>
        <v>20627688000</v>
      </c>
      <c r="D58" s="5">
        <f>STG_BANK_POSITIONS!J56</f>
        <v>32278.52982</v>
      </c>
      <c r="E58" s="1">
        <f>STG_INSTRUMENT_CONTRACT_MASTER!G56</f>
        <v>0.4</v>
      </c>
      <c r="F58" s="1" t="str">
        <f>IF(OR(STG_INSTRUMENT_CONTRACT_MASTER!C56="GOVBOND",STG_INSTRUMENT_CONTRACT_MASTER!C56="CORPBOND"),STG_INSTRUMENT_CONTRACT_MASTER!D56,STG_INSTRUMENT_CONTRACT_MASTER!F56)</f>
        <v>61076260</v>
      </c>
      <c r="G58" s="1" t="str">
        <f t="array" ref="G58">INDEX(STG_PARTY_RATING_DETAILS!D:D,MATCH(F58,STG_PARTY_RATING_DETAILS!C:C,0),)</f>
        <v>AAA</v>
      </c>
      <c r="H58" s="9"/>
      <c r="K58" s="9"/>
      <c r="L58" s="5" t="str">
        <f t="shared" si="2"/>
        <v>FXO136170122</v>
      </c>
      <c r="M58" s="5">
        <f t="shared" si="3"/>
        <v>8251107479</v>
      </c>
      <c r="N58" s="15">
        <f t="shared" si="4"/>
        <v>0</v>
      </c>
      <c r="O58" s="1">
        <f t="shared" si="5"/>
        <v>0</v>
      </c>
      <c r="P58" s="1">
        <f t="shared" si="6"/>
        <v>0.005</v>
      </c>
      <c r="Q58" s="5">
        <f t="shared" si="7"/>
        <v>41255537.39</v>
      </c>
      <c r="R58" s="1">
        <f t="shared" si="8"/>
        <v>0</v>
      </c>
      <c r="W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5">
        <f>STG_BANK_POSITIONS!I57</f>
        <v>20698932800</v>
      </c>
      <c r="D59" s="5">
        <f>STG_BANK_POSITIONS!J57</f>
        <v>24160.62932</v>
      </c>
      <c r="E59" s="1">
        <f>STG_INSTRUMENT_CONTRACT_MASTER!G57</f>
        <v>0.4</v>
      </c>
      <c r="F59" s="1" t="str">
        <f>IF(OR(STG_INSTRUMENT_CONTRACT_MASTER!C57="GOVBOND",STG_INSTRUMENT_CONTRACT_MASTER!C57="CORPBOND"),STG_INSTRUMENT_CONTRACT_MASTER!D57,STG_INSTRUMENT_CONTRACT_MASTER!F57)</f>
        <v>61076041</v>
      </c>
      <c r="G59" s="1" t="str">
        <f t="array" ref="G59">INDEX(STG_PARTY_RATING_DETAILS!D:D,MATCH(F59,STG_PARTY_RATING_DETAILS!C:C,0),)</f>
        <v>AA</v>
      </c>
      <c r="H59" s="9"/>
      <c r="K59" s="9"/>
      <c r="L59" s="5" t="str">
        <f t="shared" si="2"/>
        <v>FXO623149061</v>
      </c>
      <c r="M59" s="5">
        <f t="shared" si="3"/>
        <v>8279597281</v>
      </c>
      <c r="N59" s="15">
        <f t="shared" si="4"/>
        <v>0</v>
      </c>
      <c r="O59" s="1">
        <f t="shared" si="5"/>
        <v>0</v>
      </c>
      <c r="P59" s="1">
        <f t="shared" si="6"/>
        <v>0.02</v>
      </c>
      <c r="Q59" s="5">
        <f t="shared" si="7"/>
        <v>165591945.6</v>
      </c>
      <c r="R59" s="1">
        <f t="shared" si="8"/>
        <v>0</v>
      </c>
      <c r="W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5">
        <f>STG_BANK_POSITIONS!I58</f>
        <v>20700000000</v>
      </c>
      <c r="D60" s="5">
        <f>STG_BANK_POSITIONS!J58</f>
        <v>-10342.7692</v>
      </c>
      <c r="E60" s="1">
        <f>STG_INSTRUMENT_CONTRACT_MASTER!G58</f>
        <v>0.4</v>
      </c>
      <c r="F60" s="1" t="str">
        <f>IF(OR(STG_INSTRUMENT_CONTRACT_MASTER!C58="GOVBOND",STG_INSTRUMENT_CONTRACT_MASTER!C58="CORPBOND"),STG_INSTRUMENT_CONTRACT_MASTER!D58,STG_INSTRUMENT_CONTRACT_MASTER!F58)</f>
        <v>61076041</v>
      </c>
      <c r="G60" s="1" t="str">
        <f t="array" ref="G60">INDEX(STG_PARTY_RATING_DETAILS!D:D,MATCH(F60,STG_PARTY_RATING_DETAILS!C:C,0),)</f>
        <v>AA</v>
      </c>
      <c r="H60" s="9"/>
      <c r="K60" s="9"/>
      <c r="L60" s="5" t="str">
        <f t="shared" si="2"/>
        <v>FXO676548755</v>
      </c>
      <c r="M60" s="5">
        <f t="shared" si="3"/>
        <v>8279989657</v>
      </c>
      <c r="N60" s="15">
        <f t="shared" si="4"/>
        <v>0</v>
      </c>
      <c r="O60" s="1">
        <f t="shared" si="5"/>
        <v>0</v>
      </c>
      <c r="P60" s="1">
        <f t="shared" si="6"/>
        <v>0.02</v>
      </c>
      <c r="Q60" s="5">
        <f t="shared" si="7"/>
        <v>165599793.1</v>
      </c>
      <c r="R60" s="1">
        <f t="shared" si="8"/>
        <v>0</v>
      </c>
      <c r="W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5">
        <f>STG_BANK_POSITIONS!I59</f>
        <v>20700000000</v>
      </c>
      <c r="D61" s="5">
        <f>STG_BANK_POSITIONS!J59</f>
        <v>-36122.06979</v>
      </c>
      <c r="E61" s="1">
        <f>STG_INSTRUMENT_CONTRACT_MASTER!G59</f>
        <v>0.4</v>
      </c>
      <c r="F61" s="1" t="str">
        <f>IF(OR(STG_INSTRUMENT_CONTRACT_MASTER!C59="GOVBOND",STG_INSTRUMENT_CONTRACT_MASTER!C59="CORPBOND"),STG_INSTRUMENT_CONTRACT_MASTER!D59,STG_INSTRUMENT_CONTRACT_MASTER!F59)</f>
        <v>61002571</v>
      </c>
      <c r="G61" s="1" t="str">
        <f t="array" ref="G61">INDEX(STG_PARTY_RATING_DETAILS!D:D,MATCH(F61,STG_PARTY_RATING_DETAILS!C:C,0),)</f>
        <v>BBB</v>
      </c>
      <c r="H61" s="9"/>
      <c r="K61" s="9"/>
      <c r="L61" s="5" t="str">
        <f t="shared" si="2"/>
        <v>FXO403688438</v>
      </c>
      <c r="M61" s="5">
        <f t="shared" si="3"/>
        <v>8279963878</v>
      </c>
      <c r="N61" s="15">
        <f t="shared" si="4"/>
        <v>0</v>
      </c>
      <c r="O61" s="1">
        <f t="shared" si="5"/>
        <v>0</v>
      </c>
      <c r="P61" s="1">
        <f t="shared" si="6"/>
        <v>0.06</v>
      </c>
      <c r="Q61" s="5">
        <f t="shared" si="7"/>
        <v>496797832.7</v>
      </c>
      <c r="R61" s="1">
        <f t="shared" si="8"/>
        <v>0</v>
      </c>
      <c r="W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5">
        <f>STG_BANK_POSITIONS!I60</f>
        <v>20700000000</v>
      </c>
      <c r="D62" s="5">
        <f>STG_BANK_POSITIONS!J60</f>
        <v>-65693.59378</v>
      </c>
      <c r="E62" s="1">
        <f>STG_INSTRUMENT_CONTRACT_MASTER!G60</f>
        <v>0.6</v>
      </c>
      <c r="F62" s="1" t="str">
        <f>IF(OR(STG_INSTRUMENT_CONTRACT_MASTER!C60="GOVBOND",STG_INSTRUMENT_CONTRACT_MASTER!C60="CORPBOND"),STG_INSTRUMENT_CONTRACT_MASTER!D60,STG_INSTRUMENT_CONTRACT_MASTER!F60)</f>
        <v>61076022</v>
      </c>
      <c r="G62" s="1" t="str">
        <f t="array" ref="G62">INDEX(STG_PARTY_RATING_DETAILS!D:D,MATCH(F62,STG_PARTY_RATING_DETAILS!C:C,0),)</f>
        <v>Unrated</v>
      </c>
      <c r="H62" s="9"/>
      <c r="K62" s="9"/>
      <c r="L62" s="5" t="str">
        <f t="shared" si="2"/>
        <v>FXO302436425</v>
      </c>
      <c r="M62" s="5">
        <f t="shared" si="3"/>
        <v>12419934306</v>
      </c>
      <c r="N62" s="15">
        <f t="shared" si="4"/>
        <v>0</v>
      </c>
      <c r="O62" s="1">
        <f t="shared" si="5"/>
        <v>0</v>
      </c>
      <c r="P62" s="1">
        <f t="shared" si="6"/>
        <v>0.15</v>
      </c>
      <c r="Q62" s="5">
        <f t="shared" si="7"/>
        <v>1862990146</v>
      </c>
      <c r="R62" s="1">
        <f t="shared" si="8"/>
        <v>0</v>
      </c>
      <c r="W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5">
        <f>STG_BANK_POSITIONS!I61</f>
        <v>20700000000</v>
      </c>
      <c r="D63" s="5">
        <f>STG_BANK_POSITIONS!J61</f>
        <v>-22916.132</v>
      </c>
      <c r="E63" s="1">
        <f>STG_INSTRUMENT_CONTRACT_MASTER!G61</f>
        <v>0.6</v>
      </c>
      <c r="F63" s="1" t="str">
        <f>IF(OR(STG_INSTRUMENT_CONTRACT_MASTER!C61="GOVBOND",STG_INSTRUMENT_CONTRACT_MASTER!C61="CORPBOND"),STG_INSTRUMENT_CONTRACT_MASTER!D61,STG_INSTRUMENT_CONTRACT_MASTER!F61)</f>
        <v>61076022</v>
      </c>
      <c r="G63" s="1" t="str">
        <f t="array" ref="G63">INDEX(STG_PARTY_RATING_DETAILS!D:D,MATCH(F63,STG_PARTY_RATING_DETAILS!C:C,0),)</f>
        <v>Unrated</v>
      </c>
      <c r="H63" s="9"/>
      <c r="K63" s="9"/>
      <c r="L63" s="5" t="str">
        <f t="shared" si="2"/>
        <v>FXO920656386</v>
      </c>
      <c r="M63" s="5">
        <f t="shared" si="3"/>
        <v>12419977084</v>
      </c>
      <c r="N63" s="15">
        <f t="shared" si="4"/>
        <v>0</v>
      </c>
      <c r="O63" s="1">
        <f t="shared" si="5"/>
        <v>0</v>
      </c>
      <c r="P63" s="1">
        <f t="shared" si="6"/>
        <v>0.15</v>
      </c>
      <c r="Q63" s="5">
        <f t="shared" si="7"/>
        <v>1862996563</v>
      </c>
      <c r="R63" s="1">
        <f t="shared" si="8"/>
        <v>0</v>
      </c>
      <c r="W63" s="9"/>
    </row>
    <row r="64" ht="14.25" customHeight="1">
      <c r="H64" s="9"/>
      <c r="K64" s="9"/>
      <c r="W64" s="9"/>
    </row>
    <row r="65" ht="14.25" customHeight="1">
      <c r="H65" s="9"/>
      <c r="K65" s="9"/>
      <c r="W65" s="9"/>
    </row>
    <row r="66" ht="14.25" customHeight="1">
      <c r="H66" s="9"/>
      <c r="K66" s="9"/>
      <c r="W66" s="9"/>
    </row>
    <row r="67" ht="14.25" customHeight="1">
      <c r="H67" s="9"/>
      <c r="K67" s="9"/>
      <c r="W67" s="9"/>
    </row>
    <row r="68" ht="14.25" customHeight="1">
      <c r="H68" s="9"/>
      <c r="K68" s="9"/>
      <c r="W68" s="9"/>
    </row>
    <row r="69" ht="14.25" customHeight="1">
      <c r="H69" s="9"/>
      <c r="K69" s="9"/>
      <c r="W69" s="9"/>
    </row>
    <row r="70" ht="14.25" customHeight="1">
      <c r="H70" s="9"/>
      <c r="K70" s="9"/>
      <c r="W70" s="9"/>
    </row>
    <row r="71" ht="14.25" customHeight="1">
      <c r="H71" s="9"/>
      <c r="K71" s="9"/>
      <c r="W71" s="9"/>
    </row>
    <row r="72" ht="14.25" customHeight="1">
      <c r="H72" s="9"/>
      <c r="K72" s="9"/>
      <c r="W72" s="9"/>
    </row>
    <row r="73" ht="14.25" customHeight="1">
      <c r="H73" s="9"/>
      <c r="K73" s="9"/>
      <c r="W73" s="9"/>
    </row>
    <row r="74" ht="14.25" customHeight="1">
      <c r="H74" s="9"/>
      <c r="K74" s="9"/>
      <c r="W74" s="9"/>
    </row>
    <row r="75" ht="14.25" customHeight="1">
      <c r="H75" s="9"/>
      <c r="K75" s="9"/>
      <c r="W75" s="9"/>
    </row>
    <row r="76" ht="14.25" customHeight="1">
      <c r="H76" s="9"/>
      <c r="K76" s="9"/>
      <c r="W76" s="9"/>
    </row>
    <row r="77" ht="14.25" customHeight="1">
      <c r="H77" s="9"/>
      <c r="K77" s="9"/>
      <c r="W77" s="9"/>
    </row>
    <row r="78" ht="14.25" customHeight="1">
      <c r="H78" s="9"/>
      <c r="K78" s="9"/>
      <c r="W78" s="9"/>
    </row>
    <row r="79" ht="14.25" customHeight="1">
      <c r="H79" s="9"/>
      <c r="K79" s="9"/>
      <c r="W79" s="9"/>
    </row>
    <row r="80" ht="14.25" customHeight="1">
      <c r="H80" s="9"/>
      <c r="K80" s="9"/>
      <c r="W80" s="9"/>
    </row>
    <row r="81" ht="14.25" customHeight="1">
      <c r="H81" s="9"/>
      <c r="K81" s="9"/>
      <c r="W81" s="9"/>
    </row>
    <row r="82" ht="14.25" customHeight="1">
      <c r="H82" s="9"/>
      <c r="K82" s="9"/>
      <c r="W82" s="9"/>
    </row>
    <row r="83" ht="14.25" customHeight="1">
      <c r="H83" s="9"/>
      <c r="K83" s="9"/>
      <c r="W83" s="9"/>
    </row>
    <row r="84" ht="14.25" customHeight="1">
      <c r="H84" s="9"/>
      <c r="K84" s="9"/>
      <c r="W84" s="9"/>
    </row>
    <row r="85" ht="14.25" customHeight="1">
      <c r="H85" s="9"/>
      <c r="K85" s="9"/>
      <c r="W85" s="9"/>
    </row>
    <row r="86" ht="14.25" customHeight="1">
      <c r="H86" s="9"/>
      <c r="K86" s="9"/>
      <c r="W86" s="9"/>
    </row>
    <row r="87" ht="14.25" customHeight="1">
      <c r="H87" s="9"/>
      <c r="K87" s="9"/>
      <c r="W87" s="9"/>
    </row>
    <row r="88" ht="14.25" customHeight="1">
      <c r="H88" s="9"/>
      <c r="K88" s="9"/>
      <c r="W88" s="9"/>
    </row>
    <row r="89" ht="14.25" customHeight="1">
      <c r="H89" s="9"/>
      <c r="K89" s="9"/>
      <c r="W89" s="9"/>
    </row>
    <row r="90" ht="14.25" customHeight="1">
      <c r="H90" s="9"/>
      <c r="K90" s="9"/>
      <c r="W90" s="9"/>
    </row>
    <row r="91" ht="14.25" customHeight="1">
      <c r="H91" s="9"/>
      <c r="K91" s="9"/>
      <c r="W91" s="9"/>
    </row>
    <row r="92" ht="14.25" customHeight="1">
      <c r="H92" s="9"/>
      <c r="K92" s="9"/>
      <c r="W92" s="9"/>
    </row>
    <row r="93" ht="14.25" customHeight="1">
      <c r="H93" s="9"/>
      <c r="K93" s="9"/>
      <c r="W93" s="9"/>
    </row>
    <row r="94" ht="14.25" customHeight="1">
      <c r="H94" s="9"/>
      <c r="K94" s="9"/>
      <c r="W94" s="9"/>
    </row>
    <row r="95" ht="14.25" customHeight="1">
      <c r="H95" s="9"/>
      <c r="K95" s="9"/>
      <c r="W95" s="9"/>
    </row>
    <row r="96" ht="14.25" customHeight="1">
      <c r="H96" s="9"/>
      <c r="K96" s="9"/>
      <c r="W96" s="9"/>
    </row>
    <row r="97" ht="14.25" customHeight="1">
      <c r="H97" s="9"/>
      <c r="K97" s="9"/>
      <c r="W97" s="9"/>
    </row>
    <row r="98" ht="14.25" customHeight="1">
      <c r="H98" s="9"/>
      <c r="K98" s="9"/>
      <c r="W98" s="9"/>
    </row>
    <row r="99" ht="14.25" customHeight="1">
      <c r="H99" s="9"/>
      <c r="K99" s="9"/>
      <c r="W99" s="9"/>
    </row>
    <row r="100" ht="14.25" customHeight="1">
      <c r="H100" s="9"/>
      <c r="K100" s="9"/>
      <c r="W100" s="9"/>
    </row>
    <row r="101" ht="14.25" customHeight="1">
      <c r="H101" s="9"/>
      <c r="K101" s="9"/>
      <c r="W101" s="9"/>
    </row>
    <row r="102" ht="14.25" customHeight="1">
      <c r="H102" s="9"/>
      <c r="K102" s="9"/>
      <c r="W102" s="9"/>
    </row>
    <row r="103" ht="14.25" customHeight="1">
      <c r="H103" s="9"/>
      <c r="K103" s="9"/>
      <c r="W103" s="9"/>
    </row>
    <row r="104" ht="14.25" customHeight="1">
      <c r="H104" s="9"/>
      <c r="K104" s="9"/>
      <c r="W104" s="9"/>
    </row>
    <row r="105" ht="14.25" customHeight="1">
      <c r="H105" s="9"/>
      <c r="K105" s="9"/>
      <c r="W105" s="9"/>
    </row>
    <row r="106" ht="14.25" customHeight="1">
      <c r="H106" s="9"/>
      <c r="K106" s="9"/>
      <c r="W106" s="9"/>
    </row>
    <row r="107" ht="14.25" customHeight="1">
      <c r="H107" s="9"/>
      <c r="K107" s="9"/>
      <c r="W107" s="9"/>
    </row>
    <row r="108" ht="14.25" customHeight="1">
      <c r="H108" s="9"/>
      <c r="K108" s="9"/>
      <c r="W108" s="9"/>
    </row>
    <row r="109" ht="14.25" customHeight="1">
      <c r="H109" s="9"/>
      <c r="K109" s="9"/>
      <c r="W109" s="9"/>
    </row>
    <row r="110" ht="14.25" customHeight="1">
      <c r="H110" s="9"/>
      <c r="K110" s="9"/>
      <c r="W110" s="9"/>
    </row>
    <row r="111" ht="14.25" customHeight="1">
      <c r="H111" s="9"/>
      <c r="K111" s="9"/>
      <c r="W111" s="9"/>
    </row>
    <row r="112" ht="14.25" customHeight="1">
      <c r="H112" s="9"/>
      <c r="K112" s="9"/>
      <c r="W112" s="9"/>
    </row>
    <row r="113" ht="14.25" customHeight="1">
      <c r="H113" s="9"/>
      <c r="K113" s="9"/>
      <c r="W113" s="9"/>
    </row>
    <row r="114" ht="14.25" customHeight="1">
      <c r="H114" s="9"/>
      <c r="K114" s="9"/>
      <c r="W114" s="9"/>
    </row>
    <row r="115" ht="14.25" customHeight="1">
      <c r="H115" s="9"/>
      <c r="K115" s="9"/>
      <c r="W115" s="9"/>
    </row>
    <row r="116" ht="14.25" customHeight="1">
      <c r="H116" s="9"/>
      <c r="K116" s="9"/>
      <c r="W116" s="9"/>
    </row>
    <row r="117" ht="14.25" customHeight="1">
      <c r="H117" s="9"/>
      <c r="K117" s="9"/>
      <c r="W117" s="9"/>
    </row>
    <row r="118" ht="14.25" customHeight="1">
      <c r="H118" s="9"/>
      <c r="K118" s="9"/>
      <c r="W118" s="9"/>
    </row>
    <row r="119" ht="14.25" customHeight="1">
      <c r="H119" s="9"/>
      <c r="K119" s="9"/>
      <c r="W119" s="9"/>
    </row>
    <row r="120" ht="14.25" customHeight="1">
      <c r="H120" s="9"/>
      <c r="K120" s="9"/>
      <c r="W120" s="9"/>
    </row>
    <row r="121" ht="14.25" customHeight="1">
      <c r="H121" s="9"/>
      <c r="K121" s="9"/>
      <c r="W121" s="9"/>
    </row>
    <row r="122" ht="14.25" customHeight="1">
      <c r="H122" s="9"/>
      <c r="K122" s="9"/>
      <c r="W122" s="9"/>
    </row>
    <row r="123" ht="14.25" customHeight="1">
      <c r="H123" s="9"/>
      <c r="K123" s="9"/>
      <c r="W123" s="9"/>
    </row>
    <row r="124" ht="14.25" customHeight="1">
      <c r="H124" s="9"/>
      <c r="K124" s="9"/>
      <c r="W124" s="9"/>
    </row>
    <row r="125" ht="14.25" customHeight="1">
      <c r="H125" s="9"/>
      <c r="K125" s="9"/>
      <c r="W125" s="9"/>
    </row>
    <row r="126" ht="14.25" customHeight="1">
      <c r="H126" s="9"/>
      <c r="K126" s="9"/>
      <c r="W126" s="9"/>
    </row>
    <row r="127" ht="14.25" customHeight="1">
      <c r="H127" s="9"/>
      <c r="K127" s="9"/>
      <c r="W127" s="9"/>
    </row>
    <row r="128" ht="14.25" customHeight="1">
      <c r="H128" s="9"/>
      <c r="K128" s="9"/>
      <c r="W128" s="9"/>
    </row>
    <row r="129" ht="14.25" customHeight="1">
      <c r="H129" s="9"/>
      <c r="K129" s="9"/>
      <c r="W129" s="9"/>
    </row>
    <row r="130" ht="14.25" customHeight="1">
      <c r="H130" s="9"/>
      <c r="K130" s="9"/>
      <c r="W130" s="9"/>
    </row>
    <row r="131" ht="14.25" customHeight="1">
      <c r="H131" s="9"/>
      <c r="K131" s="9"/>
      <c r="W131" s="9"/>
    </row>
    <row r="132" ht="14.25" customHeight="1">
      <c r="H132" s="9"/>
      <c r="K132" s="9"/>
      <c r="W132" s="9"/>
    </row>
    <row r="133" ht="14.25" customHeight="1">
      <c r="H133" s="9"/>
      <c r="K133" s="9"/>
      <c r="W133" s="9"/>
    </row>
    <row r="134" ht="14.25" customHeight="1">
      <c r="H134" s="9"/>
      <c r="K134" s="9"/>
      <c r="W134" s="9"/>
    </row>
    <row r="135" ht="14.25" customHeight="1">
      <c r="H135" s="9"/>
      <c r="K135" s="9"/>
      <c r="W135" s="9"/>
    </row>
    <row r="136" ht="14.25" customHeight="1">
      <c r="H136" s="9"/>
      <c r="K136" s="9"/>
      <c r="W136" s="9"/>
    </row>
    <row r="137" ht="14.25" customHeight="1">
      <c r="H137" s="9"/>
      <c r="K137" s="9"/>
      <c r="W137" s="9"/>
    </row>
    <row r="138" ht="14.25" customHeight="1">
      <c r="H138" s="9"/>
      <c r="K138" s="9"/>
      <c r="W138" s="9"/>
    </row>
    <row r="139" ht="14.25" customHeight="1">
      <c r="H139" s="9"/>
      <c r="K139" s="9"/>
      <c r="W139" s="9"/>
    </row>
    <row r="140" ht="14.25" customHeight="1">
      <c r="H140" s="9"/>
      <c r="K140" s="9"/>
      <c r="W140" s="9"/>
    </row>
    <row r="141" ht="14.25" customHeight="1">
      <c r="H141" s="9"/>
      <c r="K141" s="9"/>
      <c r="W141" s="9"/>
    </row>
    <row r="142" ht="14.25" customHeight="1">
      <c r="H142" s="9"/>
      <c r="K142" s="9"/>
      <c r="W142" s="9"/>
    </row>
    <row r="143" ht="14.25" customHeight="1">
      <c r="H143" s="9"/>
      <c r="K143" s="9"/>
      <c r="W143" s="9"/>
    </row>
    <row r="144" ht="14.25" customHeight="1">
      <c r="H144" s="9"/>
      <c r="K144" s="9"/>
      <c r="W144" s="9"/>
    </row>
    <row r="145" ht="14.25" customHeight="1">
      <c r="H145" s="9"/>
      <c r="K145" s="9"/>
      <c r="W145" s="9"/>
    </row>
    <row r="146" ht="14.25" customHeight="1">
      <c r="H146" s="9"/>
      <c r="K146" s="9"/>
      <c r="W146" s="9"/>
    </row>
    <row r="147" ht="14.25" customHeight="1">
      <c r="H147" s="9"/>
      <c r="K147" s="9"/>
      <c r="W147" s="9"/>
    </row>
    <row r="148" ht="14.25" customHeight="1">
      <c r="H148" s="9"/>
      <c r="K148" s="9"/>
      <c r="W148" s="9"/>
    </row>
    <row r="149" ht="14.25" customHeight="1">
      <c r="H149" s="9"/>
      <c r="K149" s="9"/>
      <c r="W149" s="9"/>
    </row>
    <row r="150" ht="14.25" customHeight="1">
      <c r="H150" s="9"/>
      <c r="K150" s="9"/>
      <c r="W150" s="9"/>
    </row>
    <row r="151" ht="14.25" customHeight="1">
      <c r="H151" s="9"/>
      <c r="K151" s="9"/>
      <c r="W151" s="9"/>
    </row>
    <row r="152" ht="14.25" customHeight="1">
      <c r="H152" s="9"/>
      <c r="K152" s="9"/>
      <c r="W152" s="9"/>
    </row>
    <row r="153" ht="14.25" customHeight="1">
      <c r="H153" s="9"/>
      <c r="K153" s="9"/>
      <c r="W153" s="9"/>
    </row>
    <row r="154" ht="14.25" customHeight="1">
      <c r="H154" s="9"/>
      <c r="K154" s="9"/>
      <c r="W154" s="9"/>
    </row>
    <row r="155" ht="14.25" customHeight="1">
      <c r="H155" s="9"/>
      <c r="K155" s="9"/>
      <c r="W155" s="9"/>
    </row>
    <row r="156" ht="14.25" customHeight="1">
      <c r="H156" s="9"/>
      <c r="K156" s="9"/>
      <c r="W156" s="9"/>
    </row>
    <row r="157" ht="14.25" customHeight="1">
      <c r="H157" s="9"/>
      <c r="K157" s="9"/>
      <c r="W157" s="9"/>
    </row>
    <row r="158" ht="14.25" customHeight="1">
      <c r="H158" s="9"/>
      <c r="K158" s="9"/>
      <c r="W158" s="9"/>
    </row>
    <row r="159" ht="14.25" customHeight="1">
      <c r="H159" s="9"/>
      <c r="K159" s="9"/>
      <c r="W159" s="9"/>
    </row>
    <row r="160" ht="14.25" customHeight="1">
      <c r="H160" s="9"/>
      <c r="K160" s="9"/>
      <c r="W160" s="9"/>
    </row>
    <row r="161" ht="14.25" customHeight="1">
      <c r="H161" s="9"/>
      <c r="K161" s="9"/>
      <c r="W161" s="9"/>
    </row>
    <row r="162" ht="14.25" customHeight="1">
      <c r="H162" s="9"/>
      <c r="K162" s="9"/>
      <c r="W162" s="9"/>
    </row>
    <row r="163" ht="14.25" customHeight="1">
      <c r="H163" s="9"/>
      <c r="K163" s="9"/>
      <c r="W163" s="9"/>
    </row>
    <row r="164" ht="14.25" customHeight="1">
      <c r="H164" s="9"/>
      <c r="K164" s="9"/>
      <c r="W164" s="9"/>
    </row>
    <row r="165" ht="14.25" customHeight="1">
      <c r="H165" s="9"/>
      <c r="K165" s="9"/>
      <c r="W165" s="9"/>
    </row>
    <row r="166" ht="14.25" customHeight="1">
      <c r="H166" s="9"/>
      <c r="K166" s="9"/>
      <c r="W166" s="9"/>
    </row>
    <row r="167" ht="14.25" customHeight="1">
      <c r="H167" s="9"/>
      <c r="K167" s="9"/>
      <c r="W167" s="9"/>
    </row>
    <row r="168" ht="14.25" customHeight="1">
      <c r="H168" s="9"/>
      <c r="K168" s="9"/>
      <c r="W168" s="9"/>
    </row>
    <row r="169" ht="14.25" customHeight="1">
      <c r="H169" s="9"/>
      <c r="K169" s="9"/>
      <c r="W169" s="9"/>
    </row>
    <row r="170" ht="14.25" customHeight="1">
      <c r="H170" s="9"/>
      <c r="K170" s="9"/>
      <c r="W170" s="9"/>
    </row>
    <row r="171" ht="14.25" customHeight="1">
      <c r="H171" s="9"/>
      <c r="K171" s="9"/>
      <c r="W171" s="9"/>
    </row>
    <row r="172" ht="14.25" customHeight="1">
      <c r="H172" s="9"/>
      <c r="K172" s="9"/>
      <c r="W172" s="9"/>
    </row>
    <row r="173" ht="14.25" customHeight="1">
      <c r="H173" s="9"/>
      <c r="K173" s="9"/>
      <c r="W173" s="9"/>
    </row>
    <row r="174" ht="14.25" customHeight="1">
      <c r="H174" s="9"/>
      <c r="K174" s="9"/>
      <c r="W174" s="9"/>
    </row>
    <row r="175" ht="14.25" customHeight="1">
      <c r="H175" s="9"/>
      <c r="K175" s="9"/>
      <c r="W175" s="9"/>
    </row>
    <row r="176" ht="14.25" customHeight="1">
      <c r="H176" s="9"/>
      <c r="K176" s="9"/>
      <c r="W176" s="9"/>
    </row>
    <row r="177" ht="14.25" customHeight="1">
      <c r="H177" s="9"/>
      <c r="K177" s="9"/>
      <c r="W177" s="9"/>
    </row>
    <row r="178" ht="14.25" customHeight="1">
      <c r="H178" s="9"/>
      <c r="K178" s="9"/>
      <c r="W178" s="9"/>
    </row>
    <row r="179" ht="14.25" customHeight="1">
      <c r="H179" s="9"/>
      <c r="K179" s="9"/>
      <c r="W179" s="9"/>
    </row>
    <row r="180" ht="14.25" customHeight="1">
      <c r="H180" s="9"/>
      <c r="K180" s="9"/>
      <c r="W180" s="9"/>
    </row>
    <row r="181" ht="14.25" customHeight="1">
      <c r="H181" s="9"/>
      <c r="K181" s="9"/>
      <c r="W181" s="9"/>
    </row>
    <row r="182" ht="14.25" customHeight="1">
      <c r="H182" s="9"/>
      <c r="K182" s="9"/>
      <c r="W182" s="9"/>
    </row>
    <row r="183" ht="14.25" customHeight="1">
      <c r="H183" s="9"/>
      <c r="K183" s="9"/>
      <c r="W183" s="9"/>
    </row>
    <row r="184" ht="14.25" customHeight="1">
      <c r="H184" s="9"/>
      <c r="K184" s="9"/>
      <c r="W184" s="9"/>
    </row>
    <row r="185" ht="14.25" customHeight="1">
      <c r="H185" s="9"/>
      <c r="K185" s="9"/>
      <c r="W185" s="9"/>
    </row>
    <row r="186" ht="14.25" customHeight="1">
      <c r="H186" s="9"/>
      <c r="K186" s="9"/>
      <c r="W186" s="9"/>
    </row>
    <row r="187" ht="14.25" customHeight="1">
      <c r="H187" s="9"/>
      <c r="K187" s="9"/>
      <c r="W187" s="9"/>
    </row>
    <row r="188" ht="14.25" customHeight="1">
      <c r="H188" s="9"/>
      <c r="K188" s="9"/>
      <c r="W188" s="9"/>
    </row>
    <row r="189" ht="14.25" customHeight="1">
      <c r="H189" s="9"/>
      <c r="K189" s="9"/>
      <c r="W189" s="9"/>
    </row>
    <row r="190" ht="14.25" customHeight="1">
      <c r="H190" s="9"/>
      <c r="K190" s="9"/>
      <c r="W190" s="9"/>
    </row>
    <row r="191" ht="14.25" customHeight="1">
      <c r="H191" s="9"/>
      <c r="K191" s="9"/>
      <c r="W191" s="9"/>
    </row>
    <row r="192" ht="14.25" customHeight="1">
      <c r="H192" s="9"/>
      <c r="K192" s="9"/>
      <c r="W192" s="9"/>
    </row>
    <row r="193" ht="14.25" customHeight="1">
      <c r="H193" s="9"/>
      <c r="K193" s="9"/>
      <c r="W193" s="9"/>
    </row>
    <row r="194" ht="14.25" customHeight="1">
      <c r="H194" s="9"/>
      <c r="K194" s="9"/>
      <c r="W194" s="9"/>
    </row>
    <row r="195" ht="14.25" customHeight="1">
      <c r="H195" s="9"/>
      <c r="K195" s="9"/>
      <c r="W195" s="9"/>
    </row>
    <row r="196" ht="14.25" customHeight="1">
      <c r="H196" s="9"/>
      <c r="K196" s="9"/>
      <c r="W196" s="9"/>
    </row>
    <row r="197" ht="14.25" customHeight="1">
      <c r="H197" s="9"/>
      <c r="K197" s="9"/>
      <c r="W197" s="9"/>
    </row>
    <row r="198" ht="14.25" customHeight="1">
      <c r="H198" s="9"/>
      <c r="K198" s="9"/>
      <c r="W198" s="9"/>
    </row>
    <row r="199" ht="14.25" customHeight="1">
      <c r="H199" s="9"/>
      <c r="K199" s="9"/>
      <c r="W199" s="9"/>
    </row>
    <row r="200" ht="14.25" customHeight="1">
      <c r="H200" s="9"/>
      <c r="K200" s="9"/>
      <c r="W200" s="9"/>
    </row>
    <row r="201" ht="14.25" customHeight="1">
      <c r="H201" s="9"/>
      <c r="K201" s="9"/>
      <c r="W201" s="9"/>
    </row>
    <row r="202" ht="14.25" customHeight="1">
      <c r="H202" s="9"/>
      <c r="K202" s="9"/>
      <c r="W202" s="9"/>
    </row>
    <row r="203" ht="14.25" customHeight="1">
      <c r="H203" s="9"/>
      <c r="K203" s="9"/>
      <c r="W203" s="9"/>
    </row>
    <row r="204" ht="14.25" customHeight="1">
      <c r="H204" s="9"/>
      <c r="K204" s="9"/>
      <c r="W204" s="9"/>
    </row>
    <row r="205" ht="14.25" customHeight="1">
      <c r="H205" s="9"/>
      <c r="K205" s="9"/>
      <c r="W205" s="9"/>
    </row>
    <row r="206" ht="14.25" customHeight="1">
      <c r="H206" s="9"/>
      <c r="K206" s="9"/>
      <c r="W206" s="9"/>
    </row>
    <row r="207" ht="14.25" customHeight="1">
      <c r="H207" s="9"/>
      <c r="K207" s="9"/>
      <c r="W207" s="9"/>
    </row>
    <row r="208" ht="14.25" customHeight="1">
      <c r="H208" s="9"/>
      <c r="K208" s="9"/>
      <c r="W208" s="9"/>
    </row>
    <row r="209" ht="14.25" customHeight="1">
      <c r="H209" s="9"/>
      <c r="K209" s="9"/>
      <c r="W209" s="9"/>
    </row>
    <row r="210" ht="14.25" customHeight="1">
      <c r="H210" s="9"/>
      <c r="K210" s="9"/>
      <c r="W210" s="9"/>
    </row>
    <row r="211" ht="14.25" customHeight="1">
      <c r="H211" s="9"/>
      <c r="K211" s="9"/>
      <c r="W211" s="9"/>
    </row>
    <row r="212" ht="14.25" customHeight="1">
      <c r="H212" s="9"/>
      <c r="K212" s="9"/>
      <c r="W212" s="9"/>
    </row>
    <row r="213" ht="14.25" customHeight="1">
      <c r="H213" s="9"/>
      <c r="K213" s="9"/>
      <c r="W213" s="9"/>
    </row>
    <row r="214" ht="14.25" customHeight="1">
      <c r="H214" s="9"/>
      <c r="K214" s="9"/>
      <c r="W214" s="9"/>
    </row>
    <row r="215" ht="14.25" customHeight="1">
      <c r="H215" s="9"/>
      <c r="K215" s="9"/>
      <c r="W215" s="9"/>
    </row>
    <row r="216" ht="14.25" customHeight="1">
      <c r="H216" s="9"/>
      <c r="K216" s="9"/>
      <c r="W216" s="9"/>
    </row>
    <row r="217" ht="14.25" customHeight="1">
      <c r="H217" s="9"/>
      <c r="K217" s="9"/>
      <c r="W217" s="9"/>
    </row>
    <row r="218" ht="14.25" customHeight="1">
      <c r="H218" s="9"/>
      <c r="K218" s="9"/>
      <c r="W218" s="9"/>
    </row>
    <row r="219" ht="14.25" customHeight="1">
      <c r="H219" s="9"/>
      <c r="K219" s="9"/>
      <c r="W219" s="9"/>
    </row>
    <row r="220" ht="14.25" customHeight="1">
      <c r="H220" s="9"/>
      <c r="K220" s="9"/>
      <c r="W220" s="9"/>
    </row>
    <row r="221" ht="14.25" customHeight="1">
      <c r="H221" s="9"/>
      <c r="K221" s="9"/>
      <c r="W221" s="9"/>
    </row>
    <row r="222" ht="14.25" customHeight="1">
      <c r="H222" s="9"/>
      <c r="K222" s="9"/>
      <c r="W222" s="9"/>
    </row>
    <row r="223" ht="14.25" customHeight="1">
      <c r="H223" s="9"/>
      <c r="K223" s="9"/>
      <c r="W223" s="9"/>
    </row>
    <row r="224" ht="14.25" customHeight="1">
      <c r="H224" s="9"/>
      <c r="K224" s="9"/>
      <c r="W224" s="9"/>
    </row>
    <row r="225" ht="14.25" customHeight="1">
      <c r="H225" s="9"/>
      <c r="K225" s="9"/>
      <c r="W225" s="9"/>
    </row>
    <row r="226" ht="14.25" customHeight="1">
      <c r="H226" s="9"/>
      <c r="K226" s="9"/>
      <c r="W226" s="9"/>
    </row>
    <row r="227" ht="14.25" customHeight="1">
      <c r="H227" s="9"/>
      <c r="K227" s="9"/>
      <c r="W227" s="9"/>
    </row>
    <row r="228" ht="14.25" customHeight="1">
      <c r="H228" s="9"/>
      <c r="K228" s="9"/>
      <c r="W228" s="9"/>
    </row>
    <row r="229" ht="14.25" customHeight="1">
      <c r="H229" s="9"/>
      <c r="K229" s="9"/>
      <c r="W229" s="9"/>
    </row>
    <row r="230" ht="14.25" customHeight="1">
      <c r="H230" s="9"/>
      <c r="K230" s="9"/>
      <c r="W230" s="9"/>
    </row>
    <row r="231" ht="14.25" customHeight="1">
      <c r="H231" s="9"/>
      <c r="K231" s="9"/>
      <c r="W231" s="9"/>
    </row>
    <row r="232" ht="14.25" customHeight="1">
      <c r="H232" s="9"/>
      <c r="K232" s="9"/>
      <c r="W232" s="9"/>
    </row>
    <row r="233" ht="14.25" customHeight="1">
      <c r="H233" s="9"/>
      <c r="K233" s="9"/>
      <c r="W233" s="9"/>
    </row>
    <row r="234" ht="14.25" customHeight="1">
      <c r="H234" s="9"/>
      <c r="K234" s="9"/>
      <c r="W234" s="9"/>
    </row>
    <row r="235" ht="14.25" customHeight="1">
      <c r="H235" s="9"/>
      <c r="K235" s="9"/>
      <c r="W235" s="9"/>
    </row>
    <row r="236" ht="14.25" customHeight="1">
      <c r="H236" s="9"/>
      <c r="K236" s="9"/>
      <c r="W236" s="9"/>
    </row>
    <row r="237" ht="14.25" customHeight="1">
      <c r="H237" s="9"/>
      <c r="K237" s="9"/>
      <c r="W237" s="9"/>
    </row>
    <row r="238" ht="14.25" customHeight="1">
      <c r="H238" s="9"/>
      <c r="K238" s="9"/>
      <c r="W238" s="9"/>
    </row>
    <row r="239" ht="14.25" customHeight="1">
      <c r="H239" s="9"/>
      <c r="K239" s="9"/>
      <c r="W239" s="9"/>
    </row>
    <row r="240" ht="14.25" customHeight="1">
      <c r="H240" s="9"/>
      <c r="K240" s="9"/>
      <c r="W240" s="9"/>
    </row>
    <row r="241" ht="14.25" customHeight="1">
      <c r="H241" s="9"/>
      <c r="K241" s="9"/>
      <c r="W241" s="9"/>
    </row>
    <row r="242" ht="14.25" customHeight="1">
      <c r="H242" s="9"/>
      <c r="K242" s="9"/>
      <c r="W242" s="9"/>
    </row>
    <row r="243" ht="14.25" customHeight="1">
      <c r="H243" s="9"/>
      <c r="K243" s="9"/>
      <c r="W243" s="9"/>
    </row>
    <row r="244" ht="14.25" customHeight="1">
      <c r="H244" s="9"/>
      <c r="K244" s="9"/>
      <c r="W244" s="9"/>
    </row>
    <row r="245" ht="14.25" customHeight="1">
      <c r="H245" s="9"/>
      <c r="K245" s="9"/>
      <c r="W245" s="9"/>
    </row>
    <row r="246" ht="14.25" customHeight="1">
      <c r="H246" s="9"/>
      <c r="K246" s="9"/>
      <c r="W246" s="9"/>
    </row>
    <row r="247" ht="14.25" customHeight="1">
      <c r="H247" s="9"/>
      <c r="K247" s="9"/>
      <c r="W247" s="9"/>
    </row>
    <row r="248" ht="14.25" customHeight="1">
      <c r="H248" s="9"/>
      <c r="K248" s="9"/>
      <c r="W248" s="9"/>
    </row>
    <row r="249" ht="14.25" customHeight="1">
      <c r="H249" s="9"/>
      <c r="K249" s="9"/>
      <c r="W249" s="9"/>
    </row>
    <row r="250" ht="14.25" customHeight="1">
      <c r="H250" s="9"/>
      <c r="K250" s="9"/>
      <c r="W250" s="9"/>
    </row>
    <row r="251" ht="14.25" customHeight="1">
      <c r="H251" s="9"/>
      <c r="K251" s="9"/>
      <c r="W251" s="9"/>
    </row>
    <row r="252" ht="14.25" customHeight="1">
      <c r="H252" s="9"/>
      <c r="K252" s="9"/>
      <c r="W252" s="9"/>
    </row>
    <row r="253" ht="14.25" customHeight="1">
      <c r="H253" s="9"/>
      <c r="K253" s="9"/>
      <c r="W253" s="9"/>
    </row>
    <row r="254" ht="14.25" customHeight="1">
      <c r="H254" s="9"/>
      <c r="K254" s="9"/>
      <c r="W254" s="9"/>
    </row>
    <row r="255" ht="14.25" customHeight="1">
      <c r="H255" s="9"/>
      <c r="K255" s="9"/>
      <c r="W255" s="9"/>
    </row>
    <row r="256" ht="14.25" customHeight="1">
      <c r="H256" s="9"/>
      <c r="K256" s="9"/>
      <c r="W256" s="9"/>
    </row>
    <row r="257" ht="14.25" customHeight="1">
      <c r="H257" s="9"/>
      <c r="K257" s="9"/>
      <c r="W257" s="9"/>
    </row>
    <row r="258" ht="14.25" customHeight="1">
      <c r="H258" s="9"/>
      <c r="K258" s="9"/>
      <c r="W258" s="9"/>
    </row>
    <row r="259" ht="14.25" customHeight="1">
      <c r="H259" s="9"/>
      <c r="K259" s="9"/>
      <c r="W259" s="9"/>
    </row>
    <row r="260" ht="14.25" customHeight="1">
      <c r="H260" s="9"/>
      <c r="K260" s="9"/>
      <c r="W260" s="9"/>
    </row>
    <row r="261" ht="14.25" customHeight="1">
      <c r="H261" s="9"/>
      <c r="K261" s="9"/>
      <c r="W261" s="9"/>
    </row>
    <row r="262" ht="14.25" customHeight="1">
      <c r="H262" s="9"/>
      <c r="K262" s="9"/>
      <c r="W262" s="9"/>
    </row>
    <row r="263" ht="14.25" customHeight="1">
      <c r="H263" s="9"/>
      <c r="K263" s="9"/>
      <c r="W263" s="9"/>
    </row>
    <row r="264" ht="14.25" customHeight="1">
      <c r="H264" s="9"/>
      <c r="K264" s="9"/>
      <c r="W264" s="9"/>
    </row>
    <row r="265" ht="14.25" customHeight="1">
      <c r="H265" s="9"/>
      <c r="K265" s="9"/>
      <c r="W265" s="9"/>
    </row>
    <row r="266" ht="14.25" customHeight="1">
      <c r="H266" s="9"/>
      <c r="K266" s="9"/>
      <c r="W266" s="9"/>
    </row>
    <row r="267" ht="14.25" customHeight="1">
      <c r="H267" s="9"/>
      <c r="K267" s="9"/>
      <c r="W267" s="9"/>
    </row>
    <row r="268" ht="14.25" customHeight="1">
      <c r="H268" s="9"/>
      <c r="K268" s="9"/>
      <c r="W268" s="9"/>
    </row>
    <row r="269" ht="14.25" customHeight="1">
      <c r="H269" s="9"/>
      <c r="K269" s="9"/>
      <c r="W269" s="9"/>
    </row>
    <row r="270" ht="14.25" customHeight="1">
      <c r="H270" s="9"/>
      <c r="K270" s="9"/>
      <c r="W270" s="9"/>
    </row>
    <row r="271" ht="14.25" customHeight="1">
      <c r="H271" s="9"/>
      <c r="K271" s="9"/>
      <c r="W271" s="9"/>
    </row>
    <row r="272" ht="14.25" customHeight="1">
      <c r="H272" s="9"/>
      <c r="K272" s="9"/>
      <c r="W272" s="9"/>
    </row>
    <row r="273" ht="14.25" customHeight="1">
      <c r="H273" s="9"/>
      <c r="K273" s="9"/>
      <c r="W273" s="9"/>
    </row>
    <row r="274" ht="14.25" customHeight="1">
      <c r="H274" s="9"/>
      <c r="K274" s="9"/>
      <c r="W274" s="9"/>
    </row>
    <row r="275" ht="14.25" customHeight="1">
      <c r="H275" s="9"/>
      <c r="K275" s="9"/>
      <c r="W275" s="9"/>
    </row>
    <row r="276" ht="14.25" customHeight="1">
      <c r="H276" s="9"/>
      <c r="K276" s="9"/>
      <c r="W276" s="9"/>
    </row>
    <row r="277" ht="14.25" customHeight="1">
      <c r="H277" s="9"/>
      <c r="K277" s="9"/>
      <c r="W277" s="9"/>
    </row>
    <row r="278" ht="14.25" customHeight="1">
      <c r="H278" s="9"/>
      <c r="K278" s="9"/>
      <c r="W278" s="9"/>
    </row>
    <row r="279" ht="14.25" customHeight="1">
      <c r="H279" s="9"/>
      <c r="K279" s="9"/>
      <c r="W279" s="9"/>
    </row>
    <row r="280" ht="14.25" customHeight="1">
      <c r="H280" s="9"/>
      <c r="K280" s="9"/>
      <c r="W280" s="9"/>
    </row>
    <row r="281" ht="14.25" customHeight="1">
      <c r="H281" s="9"/>
      <c r="K281" s="9"/>
      <c r="W281" s="9"/>
    </row>
    <row r="282" ht="14.25" customHeight="1">
      <c r="H282" s="9"/>
      <c r="K282" s="9"/>
      <c r="W282" s="9"/>
    </row>
    <row r="283" ht="14.25" customHeight="1">
      <c r="H283" s="9"/>
      <c r="K283" s="9"/>
      <c r="W283" s="9"/>
    </row>
    <row r="284" ht="14.25" customHeight="1">
      <c r="H284" s="9"/>
      <c r="K284" s="9"/>
      <c r="W284" s="9"/>
    </row>
    <row r="285" ht="14.25" customHeight="1">
      <c r="H285" s="9"/>
      <c r="K285" s="9"/>
      <c r="W285" s="9"/>
    </row>
    <row r="286" ht="14.25" customHeight="1">
      <c r="H286" s="9"/>
      <c r="K286" s="9"/>
      <c r="W286" s="9"/>
    </row>
    <row r="287" ht="14.25" customHeight="1">
      <c r="H287" s="9"/>
      <c r="K287" s="9"/>
      <c r="W287" s="9"/>
    </row>
    <row r="288" ht="14.25" customHeight="1">
      <c r="H288" s="9"/>
      <c r="K288" s="9"/>
      <c r="W288" s="9"/>
    </row>
    <row r="289" ht="14.25" customHeight="1">
      <c r="H289" s="9"/>
      <c r="K289" s="9"/>
      <c r="W289" s="9"/>
    </row>
    <row r="290" ht="14.25" customHeight="1">
      <c r="H290" s="9"/>
      <c r="K290" s="9"/>
      <c r="W290" s="9"/>
    </row>
    <row r="291" ht="14.25" customHeight="1">
      <c r="H291" s="9"/>
      <c r="K291" s="9"/>
      <c r="W291" s="9"/>
    </row>
    <row r="292" ht="14.25" customHeight="1">
      <c r="H292" s="9"/>
      <c r="K292" s="9"/>
      <c r="W292" s="9"/>
    </row>
    <row r="293" ht="14.25" customHeight="1">
      <c r="H293" s="9"/>
      <c r="K293" s="9"/>
      <c r="W293" s="9"/>
    </row>
    <row r="294" ht="14.25" customHeight="1">
      <c r="H294" s="9"/>
      <c r="K294" s="9"/>
      <c r="W294" s="9"/>
    </row>
    <row r="295" ht="14.25" customHeight="1">
      <c r="H295" s="9"/>
      <c r="K295" s="9"/>
      <c r="W295" s="9"/>
    </row>
    <row r="296" ht="14.25" customHeight="1">
      <c r="H296" s="9"/>
      <c r="K296" s="9"/>
      <c r="W296" s="9"/>
    </row>
    <row r="297" ht="14.25" customHeight="1">
      <c r="H297" s="9"/>
      <c r="K297" s="9"/>
      <c r="W297" s="9"/>
    </row>
    <row r="298" ht="14.25" customHeight="1">
      <c r="H298" s="9"/>
      <c r="K298" s="9"/>
      <c r="W298" s="9"/>
    </row>
    <row r="299" ht="14.25" customHeight="1">
      <c r="H299" s="9"/>
      <c r="K299" s="9"/>
      <c r="W299" s="9"/>
    </row>
    <row r="300" ht="14.25" customHeight="1">
      <c r="H300" s="9"/>
      <c r="K300" s="9"/>
      <c r="W300" s="9"/>
    </row>
    <row r="301" ht="14.25" customHeight="1">
      <c r="H301" s="9"/>
      <c r="K301" s="9"/>
      <c r="W301" s="9"/>
    </row>
    <row r="302" ht="14.25" customHeight="1">
      <c r="H302" s="9"/>
      <c r="K302" s="9"/>
      <c r="W302" s="9"/>
    </row>
    <row r="303" ht="14.25" customHeight="1">
      <c r="H303" s="9"/>
      <c r="K303" s="9"/>
      <c r="W303" s="9"/>
    </row>
    <row r="304" ht="14.25" customHeight="1">
      <c r="H304" s="9"/>
      <c r="K304" s="9"/>
      <c r="W304" s="9"/>
    </row>
    <row r="305" ht="14.25" customHeight="1">
      <c r="H305" s="9"/>
      <c r="K305" s="9"/>
      <c r="W305" s="9"/>
    </row>
    <row r="306" ht="14.25" customHeight="1">
      <c r="H306" s="9"/>
      <c r="K306" s="9"/>
      <c r="W306" s="9"/>
    </row>
    <row r="307" ht="14.25" customHeight="1">
      <c r="H307" s="9"/>
      <c r="K307" s="9"/>
      <c r="W307" s="9"/>
    </row>
    <row r="308" ht="14.25" customHeight="1">
      <c r="H308" s="9"/>
      <c r="K308" s="9"/>
      <c r="W308" s="9"/>
    </row>
    <row r="309" ht="14.25" customHeight="1">
      <c r="H309" s="9"/>
      <c r="K309" s="9"/>
      <c r="W309" s="9"/>
    </row>
    <row r="310" ht="14.25" customHeight="1">
      <c r="H310" s="9"/>
      <c r="K310" s="9"/>
      <c r="W310" s="9"/>
    </row>
    <row r="311" ht="14.25" customHeight="1">
      <c r="H311" s="9"/>
      <c r="K311" s="9"/>
      <c r="W311" s="9"/>
    </row>
    <row r="312" ht="14.25" customHeight="1">
      <c r="H312" s="9"/>
      <c r="K312" s="9"/>
      <c r="W312" s="9"/>
    </row>
    <row r="313" ht="14.25" customHeight="1">
      <c r="H313" s="9"/>
      <c r="K313" s="9"/>
      <c r="W313" s="9"/>
    </row>
    <row r="314" ht="14.25" customHeight="1">
      <c r="H314" s="9"/>
      <c r="K314" s="9"/>
      <c r="W314" s="9"/>
    </row>
    <row r="315" ht="14.25" customHeight="1">
      <c r="H315" s="9"/>
      <c r="K315" s="9"/>
      <c r="W315" s="9"/>
    </row>
    <row r="316" ht="14.25" customHeight="1">
      <c r="H316" s="9"/>
      <c r="K316" s="9"/>
      <c r="W316" s="9"/>
    </row>
    <row r="317" ht="14.25" customHeight="1">
      <c r="H317" s="9"/>
      <c r="K317" s="9"/>
      <c r="W317" s="9"/>
    </row>
    <row r="318" ht="14.25" customHeight="1">
      <c r="H318" s="9"/>
      <c r="K318" s="9"/>
      <c r="W318" s="9"/>
    </row>
    <row r="319" ht="14.25" customHeight="1">
      <c r="H319" s="9"/>
      <c r="K319" s="9"/>
      <c r="W319" s="9"/>
    </row>
    <row r="320" ht="14.25" customHeight="1">
      <c r="H320" s="9"/>
      <c r="K320" s="9"/>
      <c r="W320" s="9"/>
    </row>
    <row r="321" ht="14.25" customHeight="1">
      <c r="H321" s="9"/>
      <c r="K321" s="9"/>
      <c r="W321" s="9"/>
    </row>
    <row r="322" ht="14.25" customHeight="1">
      <c r="H322" s="9"/>
      <c r="K322" s="9"/>
      <c r="W322" s="9"/>
    </row>
    <row r="323" ht="14.25" customHeight="1">
      <c r="H323" s="9"/>
      <c r="K323" s="9"/>
      <c r="W323" s="9"/>
    </row>
    <row r="324" ht="14.25" customHeight="1">
      <c r="H324" s="9"/>
      <c r="K324" s="9"/>
      <c r="W324" s="9"/>
    </row>
    <row r="325" ht="14.25" customHeight="1">
      <c r="H325" s="9"/>
      <c r="K325" s="9"/>
      <c r="W325" s="9"/>
    </row>
    <row r="326" ht="14.25" customHeight="1">
      <c r="H326" s="9"/>
      <c r="K326" s="9"/>
      <c r="W326" s="9"/>
    </row>
    <row r="327" ht="14.25" customHeight="1">
      <c r="H327" s="9"/>
      <c r="K327" s="9"/>
      <c r="W327" s="9"/>
    </row>
    <row r="328" ht="14.25" customHeight="1">
      <c r="H328" s="9"/>
      <c r="K328" s="9"/>
      <c r="W328" s="9"/>
    </row>
    <row r="329" ht="14.25" customHeight="1">
      <c r="H329" s="9"/>
      <c r="K329" s="9"/>
      <c r="W329" s="9"/>
    </row>
    <row r="330" ht="14.25" customHeight="1">
      <c r="H330" s="9"/>
      <c r="K330" s="9"/>
      <c r="W330" s="9"/>
    </row>
    <row r="331" ht="14.25" customHeight="1">
      <c r="H331" s="9"/>
      <c r="K331" s="9"/>
      <c r="W331" s="9"/>
    </row>
    <row r="332" ht="14.25" customHeight="1">
      <c r="H332" s="9"/>
      <c r="K332" s="9"/>
      <c r="W332" s="9"/>
    </row>
    <row r="333" ht="14.25" customHeight="1">
      <c r="H333" s="9"/>
      <c r="K333" s="9"/>
      <c r="W333" s="9"/>
    </row>
    <row r="334" ht="14.25" customHeight="1">
      <c r="H334" s="9"/>
      <c r="K334" s="9"/>
      <c r="W334" s="9"/>
    </row>
    <row r="335" ht="14.25" customHeight="1">
      <c r="H335" s="9"/>
      <c r="K335" s="9"/>
      <c r="W335" s="9"/>
    </row>
    <row r="336" ht="14.25" customHeight="1">
      <c r="H336" s="9"/>
      <c r="K336" s="9"/>
      <c r="W336" s="9"/>
    </row>
    <row r="337" ht="14.25" customHeight="1">
      <c r="H337" s="9"/>
      <c r="K337" s="9"/>
      <c r="W337" s="9"/>
    </row>
    <row r="338" ht="14.25" customHeight="1">
      <c r="H338" s="9"/>
      <c r="K338" s="9"/>
      <c r="W338" s="9"/>
    </row>
    <row r="339" ht="14.25" customHeight="1">
      <c r="H339" s="9"/>
      <c r="K339" s="9"/>
      <c r="W339" s="9"/>
    </row>
    <row r="340" ht="14.25" customHeight="1">
      <c r="H340" s="9"/>
      <c r="K340" s="9"/>
      <c r="W340" s="9"/>
    </row>
    <row r="341" ht="14.25" customHeight="1">
      <c r="H341" s="9"/>
      <c r="K341" s="9"/>
      <c r="W341" s="9"/>
    </row>
    <row r="342" ht="14.25" customHeight="1">
      <c r="H342" s="9"/>
      <c r="K342" s="9"/>
      <c r="W342" s="9"/>
    </row>
    <row r="343" ht="14.25" customHeight="1">
      <c r="H343" s="9"/>
      <c r="K343" s="9"/>
      <c r="W343" s="9"/>
    </row>
    <row r="344" ht="14.25" customHeight="1">
      <c r="H344" s="9"/>
      <c r="K344" s="9"/>
      <c r="W344" s="9"/>
    </row>
    <row r="345" ht="14.25" customHeight="1">
      <c r="H345" s="9"/>
      <c r="K345" s="9"/>
      <c r="W345" s="9"/>
    </row>
    <row r="346" ht="14.25" customHeight="1">
      <c r="H346" s="9"/>
      <c r="K346" s="9"/>
      <c r="W346" s="9"/>
    </row>
    <row r="347" ht="14.25" customHeight="1">
      <c r="H347" s="9"/>
      <c r="K347" s="9"/>
      <c r="W347" s="9"/>
    </row>
    <row r="348" ht="14.25" customHeight="1">
      <c r="H348" s="9"/>
      <c r="K348" s="9"/>
      <c r="W348" s="9"/>
    </row>
    <row r="349" ht="14.25" customHeight="1">
      <c r="H349" s="9"/>
      <c r="K349" s="9"/>
      <c r="W349" s="9"/>
    </row>
    <row r="350" ht="14.25" customHeight="1">
      <c r="H350" s="9"/>
      <c r="K350" s="9"/>
      <c r="W350" s="9"/>
    </row>
    <row r="351" ht="14.25" customHeight="1">
      <c r="H351" s="9"/>
      <c r="K351" s="9"/>
      <c r="W351" s="9"/>
    </row>
    <row r="352" ht="14.25" customHeight="1">
      <c r="H352" s="9"/>
      <c r="K352" s="9"/>
      <c r="W352" s="9"/>
    </row>
    <row r="353" ht="14.25" customHeight="1">
      <c r="H353" s="9"/>
      <c r="K353" s="9"/>
      <c r="W353" s="9"/>
    </row>
    <row r="354" ht="14.25" customHeight="1">
      <c r="H354" s="9"/>
      <c r="K354" s="9"/>
      <c r="W354" s="9"/>
    </row>
    <row r="355" ht="14.25" customHeight="1">
      <c r="H355" s="9"/>
      <c r="K355" s="9"/>
      <c r="W355" s="9"/>
    </row>
    <row r="356" ht="14.25" customHeight="1">
      <c r="H356" s="9"/>
      <c r="K356" s="9"/>
      <c r="W356" s="9"/>
    </row>
    <row r="357" ht="14.25" customHeight="1">
      <c r="H357" s="9"/>
      <c r="K357" s="9"/>
      <c r="W357" s="9"/>
    </row>
    <row r="358" ht="14.25" customHeight="1">
      <c r="H358" s="9"/>
      <c r="K358" s="9"/>
      <c r="W358" s="9"/>
    </row>
    <row r="359" ht="14.25" customHeight="1">
      <c r="H359" s="9"/>
      <c r="K359" s="9"/>
      <c r="W359" s="9"/>
    </row>
    <row r="360" ht="14.25" customHeight="1">
      <c r="H360" s="9"/>
      <c r="K360" s="9"/>
      <c r="W360" s="9"/>
    </row>
    <row r="361" ht="14.25" customHeight="1">
      <c r="H361" s="9"/>
      <c r="K361" s="9"/>
      <c r="W361" s="9"/>
    </row>
    <row r="362" ht="14.25" customHeight="1">
      <c r="H362" s="9"/>
      <c r="K362" s="9"/>
      <c r="W362" s="9"/>
    </row>
    <row r="363" ht="14.25" customHeight="1">
      <c r="H363" s="9"/>
      <c r="K363" s="9"/>
      <c r="W363" s="9"/>
    </row>
    <row r="364" ht="14.25" customHeight="1">
      <c r="H364" s="9"/>
      <c r="K364" s="9"/>
      <c r="W364" s="9"/>
    </row>
    <row r="365" ht="14.25" customHeight="1">
      <c r="H365" s="9"/>
      <c r="K365" s="9"/>
      <c r="W365" s="9"/>
    </row>
    <row r="366" ht="14.25" customHeight="1">
      <c r="H366" s="9"/>
      <c r="K366" s="9"/>
      <c r="W366" s="9"/>
    </row>
    <row r="367" ht="14.25" customHeight="1">
      <c r="H367" s="9"/>
      <c r="K367" s="9"/>
      <c r="W367" s="9"/>
    </row>
    <row r="368" ht="14.25" customHeight="1">
      <c r="H368" s="9"/>
      <c r="K368" s="9"/>
      <c r="W368" s="9"/>
    </row>
    <row r="369" ht="14.25" customHeight="1">
      <c r="H369" s="9"/>
      <c r="K369" s="9"/>
      <c r="W369" s="9"/>
    </row>
    <row r="370" ht="14.25" customHeight="1">
      <c r="H370" s="9"/>
      <c r="K370" s="9"/>
      <c r="W370" s="9"/>
    </row>
    <row r="371" ht="14.25" customHeight="1">
      <c r="H371" s="9"/>
      <c r="K371" s="9"/>
      <c r="W371" s="9"/>
    </row>
    <row r="372" ht="14.25" customHeight="1">
      <c r="H372" s="9"/>
      <c r="K372" s="9"/>
      <c r="W372" s="9"/>
    </row>
    <row r="373" ht="14.25" customHeight="1">
      <c r="H373" s="9"/>
      <c r="K373" s="9"/>
      <c r="W373" s="9"/>
    </row>
    <row r="374" ht="14.25" customHeight="1">
      <c r="H374" s="9"/>
      <c r="K374" s="9"/>
      <c r="W374" s="9"/>
    </row>
    <row r="375" ht="14.25" customHeight="1">
      <c r="H375" s="9"/>
      <c r="K375" s="9"/>
      <c r="W375" s="9"/>
    </row>
    <row r="376" ht="14.25" customHeight="1">
      <c r="H376" s="9"/>
      <c r="K376" s="9"/>
      <c r="W376" s="9"/>
    </row>
    <row r="377" ht="14.25" customHeight="1">
      <c r="H377" s="9"/>
      <c r="K377" s="9"/>
      <c r="W377" s="9"/>
    </row>
    <row r="378" ht="14.25" customHeight="1">
      <c r="H378" s="9"/>
      <c r="K378" s="9"/>
      <c r="W378" s="9"/>
    </row>
    <row r="379" ht="14.25" customHeight="1">
      <c r="H379" s="9"/>
      <c r="K379" s="9"/>
      <c r="W379" s="9"/>
    </row>
    <row r="380" ht="14.25" customHeight="1">
      <c r="H380" s="9"/>
      <c r="K380" s="9"/>
      <c r="W380" s="9"/>
    </row>
    <row r="381" ht="14.25" customHeight="1">
      <c r="H381" s="9"/>
      <c r="K381" s="9"/>
      <c r="W381" s="9"/>
    </row>
    <row r="382" ht="14.25" customHeight="1">
      <c r="H382" s="9"/>
      <c r="K382" s="9"/>
      <c r="W382" s="9"/>
    </row>
    <row r="383" ht="14.25" customHeight="1">
      <c r="H383" s="9"/>
      <c r="K383" s="9"/>
      <c r="W383" s="9"/>
    </row>
    <row r="384" ht="14.25" customHeight="1">
      <c r="H384" s="9"/>
      <c r="K384" s="9"/>
      <c r="W384" s="9"/>
    </row>
    <row r="385" ht="14.25" customHeight="1">
      <c r="H385" s="9"/>
      <c r="K385" s="9"/>
      <c r="W385" s="9"/>
    </row>
    <row r="386" ht="14.25" customHeight="1">
      <c r="H386" s="9"/>
      <c r="K386" s="9"/>
      <c r="W386" s="9"/>
    </row>
    <row r="387" ht="14.25" customHeight="1">
      <c r="H387" s="9"/>
      <c r="K387" s="9"/>
      <c r="W387" s="9"/>
    </row>
    <row r="388" ht="14.25" customHeight="1">
      <c r="H388" s="9"/>
      <c r="K388" s="9"/>
      <c r="W388" s="9"/>
    </row>
    <row r="389" ht="14.25" customHeight="1">
      <c r="H389" s="9"/>
      <c r="K389" s="9"/>
      <c r="W389" s="9"/>
    </row>
    <row r="390" ht="14.25" customHeight="1">
      <c r="H390" s="9"/>
      <c r="K390" s="9"/>
      <c r="W390" s="9"/>
    </row>
    <row r="391" ht="14.25" customHeight="1">
      <c r="H391" s="9"/>
      <c r="K391" s="9"/>
      <c r="W391" s="9"/>
    </row>
    <row r="392" ht="14.25" customHeight="1">
      <c r="H392" s="9"/>
      <c r="K392" s="9"/>
      <c r="W392" s="9"/>
    </row>
    <row r="393" ht="14.25" customHeight="1">
      <c r="H393" s="9"/>
      <c r="K393" s="9"/>
      <c r="W393" s="9"/>
    </row>
    <row r="394" ht="14.25" customHeight="1">
      <c r="H394" s="9"/>
      <c r="K394" s="9"/>
      <c r="W394" s="9"/>
    </row>
    <row r="395" ht="14.25" customHeight="1">
      <c r="H395" s="9"/>
      <c r="K395" s="9"/>
      <c r="W395" s="9"/>
    </row>
    <row r="396" ht="14.25" customHeight="1">
      <c r="H396" s="9"/>
      <c r="K396" s="9"/>
      <c r="W396" s="9"/>
    </row>
    <row r="397" ht="14.25" customHeight="1">
      <c r="H397" s="9"/>
      <c r="K397" s="9"/>
      <c r="W397" s="9"/>
    </row>
    <row r="398" ht="14.25" customHeight="1">
      <c r="H398" s="9"/>
      <c r="K398" s="9"/>
      <c r="W398" s="9"/>
    </row>
    <row r="399" ht="14.25" customHeight="1">
      <c r="H399" s="9"/>
      <c r="K399" s="9"/>
      <c r="W399" s="9"/>
    </row>
    <row r="400" ht="14.25" customHeight="1">
      <c r="H400" s="9"/>
      <c r="K400" s="9"/>
      <c r="W400" s="9"/>
    </row>
    <row r="401" ht="14.25" customHeight="1">
      <c r="H401" s="9"/>
      <c r="K401" s="9"/>
      <c r="W401" s="9"/>
    </row>
    <row r="402" ht="14.25" customHeight="1">
      <c r="H402" s="9"/>
      <c r="K402" s="9"/>
      <c r="W402" s="9"/>
    </row>
    <row r="403" ht="14.25" customHeight="1">
      <c r="H403" s="9"/>
      <c r="K403" s="9"/>
      <c r="W403" s="9"/>
    </row>
    <row r="404" ht="14.25" customHeight="1">
      <c r="H404" s="9"/>
      <c r="K404" s="9"/>
      <c r="W404" s="9"/>
    </row>
    <row r="405" ht="14.25" customHeight="1">
      <c r="H405" s="9"/>
      <c r="K405" s="9"/>
      <c r="W405" s="9"/>
    </row>
    <row r="406" ht="14.25" customHeight="1">
      <c r="H406" s="9"/>
      <c r="K406" s="9"/>
      <c r="W406" s="9"/>
    </row>
    <row r="407" ht="14.25" customHeight="1">
      <c r="H407" s="9"/>
      <c r="K407" s="9"/>
      <c r="W407" s="9"/>
    </row>
    <row r="408" ht="14.25" customHeight="1">
      <c r="H408" s="9"/>
      <c r="K408" s="9"/>
      <c r="W408" s="9"/>
    </row>
    <row r="409" ht="14.25" customHeight="1">
      <c r="H409" s="9"/>
      <c r="K409" s="9"/>
      <c r="W409" s="9"/>
    </row>
    <row r="410" ht="14.25" customHeight="1">
      <c r="H410" s="9"/>
      <c r="K410" s="9"/>
      <c r="W410" s="9"/>
    </row>
    <row r="411" ht="14.25" customHeight="1">
      <c r="H411" s="9"/>
      <c r="K411" s="9"/>
      <c r="W411" s="9"/>
    </row>
    <row r="412" ht="14.25" customHeight="1">
      <c r="H412" s="9"/>
      <c r="K412" s="9"/>
      <c r="W412" s="9"/>
    </row>
    <row r="413" ht="14.25" customHeight="1">
      <c r="H413" s="9"/>
      <c r="K413" s="9"/>
      <c r="W413" s="9"/>
    </row>
    <row r="414" ht="14.25" customHeight="1">
      <c r="H414" s="9"/>
      <c r="K414" s="9"/>
      <c r="W414" s="9"/>
    </row>
    <row r="415" ht="14.25" customHeight="1">
      <c r="H415" s="9"/>
      <c r="K415" s="9"/>
      <c r="W415" s="9"/>
    </row>
    <row r="416" ht="14.25" customHeight="1">
      <c r="H416" s="9"/>
      <c r="K416" s="9"/>
      <c r="W416" s="9"/>
    </row>
    <row r="417" ht="14.25" customHeight="1">
      <c r="H417" s="9"/>
      <c r="K417" s="9"/>
      <c r="W417" s="9"/>
    </row>
    <row r="418" ht="14.25" customHeight="1">
      <c r="H418" s="9"/>
      <c r="K418" s="9"/>
      <c r="W418" s="9"/>
    </row>
    <row r="419" ht="14.25" customHeight="1">
      <c r="H419" s="9"/>
      <c r="K419" s="9"/>
      <c r="W419" s="9"/>
    </row>
    <row r="420" ht="14.25" customHeight="1">
      <c r="H420" s="9"/>
      <c r="K420" s="9"/>
      <c r="W420" s="9"/>
    </row>
    <row r="421" ht="14.25" customHeight="1">
      <c r="H421" s="9"/>
      <c r="K421" s="9"/>
      <c r="W421" s="9"/>
    </row>
    <row r="422" ht="14.25" customHeight="1">
      <c r="H422" s="9"/>
      <c r="K422" s="9"/>
      <c r="W422" s="9"/>
    </row>
    <row r="423" ht="14.25" customHeight="1">
      <c r="H423" s="9"/>
      <c r="K423" s="9"/>
      <c r="W423" s="9"/>
    </row>
    <row r="424" ht="14.25" customHeight="1">
      <c r="H424" s="9"/>
      <c r="K424" s="9"/>
      <c r="W424" s="9"/>
    </row>
    <row r="425" ht="14.25" customHeight="1">
      <c r="H425" s="9"/>
      <c r="K425" s="9"/>
      <c r="W425" s="9"/>
    </row>
    <row r="426" ht="14.25" customHeight="1">
      <c r="H426" s="9"/>
      <c r="K426" s="9"/>
      <c r="W426" s="9"/>
    </row>
    <row r="427" ht="14.25" customHeight="1">
      <c r="H427" s="9"/>
      <c r="K427" s="9"/>
      <c r="W427" s="9"/>
    </row>
    <row r="428" ht="14.25" customHeight="1">
      <c r="H428" s="9"/>
      <c r="K428" s="9"/>
      <c r="W428" s="9"/>
    </row>
    <row r="429" ht="14.25" customHeight="1">
      <c r="H429" s="9"/>
      <c r="K429" s="9"/>
      <c r="W429" s="9"/>
    </row>
    <row r="430" ht="14.25" customHeight="1">
      <c r="H430" s="9"/>
      <c r="K430" s="9"/>
      <c r="W430" s="9"/>
    </row>
    <row r="431" ht="14.25" customHeight="1">
      <c r="H431" s="9"/>
      <c r="K431" s="9"/>
      <c r="W431" s="9"/>
    </row>
    <row r="432" ht="14.25" customHeight="1">
      <c r="H432" s="9"/>
      <c r="K432" s="9"/>
      <c r="W432" s="9"/>
    </row>
    <row r="433" ht="14.25" customHeight="1">
      <c r="H433" s="9"/>
      <c r="K433" s="9"/>
      <c r="W433" s="9"/>
    </row>
    <row r="434" ht="14.25" customHeight="1">
      <c r="H434" s="9"/>
      <c r="K434" s="9"/>
      <c r="W434" s="9"/>
    </row>
    <row r="435" ht="14.25" customHeight="1">
      <c r="H435" s="9"/>
      <c r="K435" s="9"/>
      <c r="W435" s="9"/>
    </row>
    <row r="436" ht="14.25" customHeight="1">
      <c r="H436" s="9"/>
      <c r="K436" s="9"/>
      <c r="W436" s="9"/>
    </row>
    <row r="437" ht="14.25" customHeight="1">
      <c r="H437" s="9"/>
      <c r="K437" s="9"/>
      <c r="W437" s="9"/>
    </row>
    <row r="438" ht="14.25" customHeight="1">
      <c r="H438" s="9"/>
      <c r="K438" s="9"/>
      <c r="W438" s="9"/>
    </row>
    <row r="439" ht="14.25" customHeight="1">
      <c r="H439" s="9"/>
      <c r="K439" s="9"/>
      <c r="W439" s="9"/>
    </row>
    <row r="440" ht="14.25" customHeight="1">
      <c r="H440" s="9"/>
      <c r="K440" s="9"/>
      <c r="W440" s="9"/>
    </row>
    <row r="441" ht="14.25" customHeight="1">
      <c r="H441" s="9"/>
      <c r="K441" s="9"/>
      <c r="W441" s="9"/>
    </row>
    <row r="442" ht="14.25" customHeight="1">
      <c r="H442" s="9"/>
      <c r="K442" s="9"/>
      <c r="W442" s="9"/>
    </row>
    <row r="443" ht="14.25" customHeight="1">
      <c r="H443" s="9"/>
      <c r="K443" s="9"/>
      <c r="W443" s="9"/>
    </row>
    <row r="444" ht="14.25" customHeight="1">
      <c r="H444" s="9"/>
      <c r="K444" s="9"/>
      <c r="W444" s="9"/>
    </row>
    <row r="445" ht="14.25" customHeight="1">
      <c r="H445" s="9"/>
      <c r="K445" s="9"/>
      <c r="W445" s="9"/>
    </row>
    <row r="446" ht="14.25" customHeight="1">
      <c r="H446" s="9"/>
      <c r="K446" s="9"/>
      <c r="W446" s="9"/>
    </row>
    <row r="447" ht="14.25" customHeight="1">
      <c r="H447" s="9"/>
      <c r="K447" s="9"/>
      <c r="W447" s="9"/>
    </row>
    <row r="448" ht="14.25" customHeight="1">
      <c r="H448" s="9"/>
      <c r="K448" s="9"/>
      <c r="W448" s="9"/>
    </row>
    <row r="449" ht="14.25" customHeight="1">
      <c r="H449" s="9"/>
      <c r="K449" s="9"/>
      <c r="W449" s="9"/>
    </row>
    <row r="450" ht="14.25" customHeight="1">
      <c r="H450" s="9"/>
      <c r="K450" s="9"/>
      <c r="W450" s="9"/>
    </row>
    <row r="451" ht="14.25" customHeight="1">
      <c r="H451" s="9"/>
      <c r="K451" s="9"/>
      <c r="W451" s="9"/>
    </row>
    <row r="452" ht="14.25" customHeight="1">
      <c r="H452" s="9"/>
      <c r="K452" s="9"/>
      <c r="W452" s="9"/>
    </row>
    <row r="453" ht="14.25" customHeight="1">
      <c r="H453" s="9"/>
      <c r="K453" s="9"/>
      <c r="W453" s="9"/>
    </row>
    <row r="454" ht="14.25" customHeight="1">
      <c r="H454" s="9"/>
      <c r="K454" s="9"/>
      <c r="W454" s="9"/>
    </row>
    <row r="455" ht="14.25" customHeight="1">
      <c r="H455" s="9"/>
      <c r="K455" s="9"/>
      <c r="W455" s="9"/>
    </row>
    <row r="456" ht="14.25" customHeight="1">
      <c r="H456" s="9"/>
      <c r="K456" s="9"/>
      <c r="W456" s="9"/>
    </row>
    <row r="457" ht="14.25" customHeight="1">
      <c r="H457" s="9"/>
      <c r="K457" s="9"/>
      <c r="W457" s="9"/>
    </row>
    <row r="458" ht="14.25" customHeight="1">
      <c r="H458" s="9"/>
      <c r="K458" s="9"/>
      <c r="W458" s="9"/>
    </row>
    <row r="459" ht="14.25" customHeight="1">
      <c r="H459" s="9"/>
      <c r="K459" s="9"/>
      <c r="W459" s="9"/>
    </row>
    <row r="460" ht="14.25" customHeight="1">
      <c r="H460" s="9"/>
      <c r="K460" s="9"/>
      <c r="W460" s="9"/>
    </row>
    <row r="461" ht="14.25" customHeight="1">
      <c r="H461" s="9"/>
      <c r="K461" s="9"/>
      <c r="W461" s="9"/>
    </row>
    <row r="462" ht="14.25" customHeight="1">
      <c r="H462" s="9"/>
      <c r="K462" s="9"/>
      <c r="W462" s="9"/>
    </row>
    <row r="463" ht="14.25" customHeight="1">
      <c r="H463" s="9"/>
      <c r="K463" s="9"/>
      <c r="W463" s="9"/>
    </row>
    <row r="464" ht="14.25" customHeight="1">
      <c r="H464" s="9"/>
      <c r="K464" s="9"/>
      <c r="W464" s="9"/>
    </row>
    <row r="465" ht="14.25" customHeight="1">
      <c r="H465" s="9"/>
      <c r="K465" s="9"/>
      <c r="W465" s="9"/>
    </row>
    <row r="466" ht="14.25" customHeight="1">
      <c r="H466" s="9"/>
      <c r="K466" s="9"/>
      <c r="W466" s="9"/>
    </row>
    <row r="467" ht="14.25" customHeight="1">
      <c r="H467" s="9"/>
      <c r="K467" s="9"/>
      <c r="W467" s="9"/>
    </row>
    <row r="468" ht="14.25" customHeight="1">
      <c r="H468" s="9"/>
      <c r="K468" s="9"/>
      <c r="W468" s="9"/>
    </row>
    <row r="469" ht="14.25" customHeight="1">
      <c r="H469" s="9"/>
      <c r="K469" s="9"/>
      <c r="W469" s="9"/>
    </row>
    <row r="470" ht="14.25" customHeight="1">
      <c r="H470" s="9"/>
      <c r="K470" s="9"/>
      <c r="W470" s="9"/>
    </row>
    <row r="471" ht="14.25" customHeight="1">
      <c r="H471" s="9"/>
      <c r="K471" s="9"/>
      <c r="W471" s="9"/>
    </row>
    <row r="472" ht="14.25" customHeight="1">
      <c r="H472" s="9"/>
      <c r="K472" s="9"/>
      <c r="W472" s="9"/>
    </row>
    <row r="473" ht="14.25" customHeight="1">
      <c r="H473" s="9"/>
      <c r="K473" s="9"/>
      <c r="W473" s="9"/>
    </row>
    <row r="474" ht="14.25" customHeight="1">
      <c r="H474" s="9"/>
      <c r="K474" s="9"/>
      <c r="W474" s="9"/>
    </row>
    <row r="475" ht="14.25" customHeight="1">
      <c r="H475" s="9"/>
      <c r="K475" s="9"/>
      <c r="W475" s="9"/>
    </row>
    <row r="476" ht="14.25" customHeight="1">
      <c r="H476" s="9"/>
      <c r="K476" s="9"/>
      <c r="W476" s="9"/>
    </row>
    <row r="477" ht="14.25" customHeight="1">
      <c r="H477" s="9"/>
      <c r="K477" s="9"/>
      <c r="W477" s="9"/>
    </row>
    <row r="478" ht="14.25" customHeight="1">
      <c r="H478" s="9"/>
      <c r="K478" s="9"/>
      <c r="W478" s="9"/>
    </row>
    <row r="479" ht="14.25" customHeight="1">
      <c r="H479" s="9"/>
      <c r="K479" s="9"/>
      <c r="W479" s="9"/>
    </row>
    <row r="480" ht="14.25" customHeight="1">
      <c r="H480" s="9"/>
      <c r="K480" s="9"/>
      <c r="W480" s="9"/>
    </row>
    <row r="481" ht="14.25" customHeight="1">
      <c r="H481" s="9"/>
      <c r="K481" s="9"/>
      <c r="W481" s="9"/>
    </row>
    <row r="482" ht="14.25" customHeight="1">
      <c r="H482" s="9"/>
      <c r="K482" s="9"/>
      <c r="W482" s="9"/>
    </row>
    <row r="483" ht="14.25" customHeight="1">
      <c r="H483" s="9"/>
      <c r="K483" s="9"/>
      <c r="W483" s="9"/>
    </row>
    <row r="484" ht="14.25" customHeight="1">
      <c r="H484" s="9"/>
      <c r="K484" s="9"/>
      <c r="W484" s="9"/>
    </row>
    <row r="485" ht="14.25" customHeight="1">
      <c r="H485" s="9"/>
      <c r="K485" s="9"/>
      <c r="W485" s="9"/>
    </row>
    <row r="486" ht="14.25" customHeight="1">
      <c r="H486" s="9"/>
      <c r="K486" s="9"/>
      <c r="W486" s="9"/>
    </row>
    <row r="487" ht="14.25" customHeight="1">
      <c r="H487" s="9"/>
      <c r="K487" s="9"/>
      <c r="W487" s="9"/>
    </row>
    <row r="488" ht="14.25" customHeight="1">
      <c r="H488" s="9"/>
      <c r="K488" s="9"/>
      <c r="W488" s="9"/>
    </row>
    <row r="489" ht="14.25" customHeight="1">
      <c r="H489" s="9"/>
      <c r="K489" s="9"/>
      <c r="W489" s="9"/>
    </row>
    <row r="490" ht="14.25" customHeight="1">
      <c r="H490" s="9"/>
      <c r="K490" s="9"/>
      <c r="W490" s="9"/>
    </row>
    <row r="491" ht="14.25" customHeight="1">
      <c r="H491" s="9"/>
      <c r="K491" s="9"/>
      <c r="W491" s="9"/>
    </row>
    <row r="492" ht="14.25" customHeight="1">
      <c r="H492" s="9"/>
      <c r="K492" s="9"/>
      <c r="W492" s="9"/>
    </row>
    <row r="493" ht="14.25" customHeight="1">
      <c r="H493" s="9"/>
      <c r="K493" s="9"/>
      <c r="W493" s="9"/>
    </row>
    <row r="494" ht="14.25" customHeight="1">
      <c r="H494" s="9"/>
      <c r="K494" s="9"/>
      <c r="W494" s="9"/>
    </row>
    <row r="495" ht="14.25" customHeight="1">
      <c r="H495" s="9"/>
      <c r="K495" s="9"/>
      <c r="W495" s="9"/>
    </row>
    <row r="496" ht="14.25" customHeight="1">
      <c r="H496" s="9"/>
      <c r="K496" s="9"/>
      <c r="W496" s="9"/>
    </row>
    <row r="497" ht="14.25" customHeight="1">
      <c r="H497" s="9"/>
      <c r="K497" s="9"/>
      <c r="W497" s="9"/>
    </row>
    <row r="498" ht="14.25" customHeight="1">
      <c r="H498" s="9"/>
      <c r="K498" s="9"/>
      <c r="W498" s="9"/>
    </row>
    <row r="499" ht="14.25" customHeight="1">
      <c r="H499" s="9"/>
      <c r="K499" s="9"/>
      <c r="W499" s="9"/>
    </row>
    <row r="500" ht="14.25" customHeight="1">
      <c r="H500" s="9"/>
      <c r="K500" s="9"/>
      <c r="W500" s="9"/>
    </row>
    <row r="501" ht="14.25" customHeight="1">
      <c r="H501" s="9"/>
      <c r="K501" s="9"/>
      <c r="W501" s="9"/>
    </row>
    <row r="502" ht="14.25" customHeight="1">
      <c r="H502" s="9"/>
      <c r="K502" s="9"/>
      <c r="W502" s="9"/>
    </row>
    <row r="503" ht="14.25" customHeight="1">
      <c r="H503" s="9"/>
      <c r="K503" s="9"/>
      <c r="W503" s="9"/>
    </row>
    <row r="504" ht="14.25" customHeight="1">
      <c r="H504" s="9"/>
      <c r="K504" s="9"/>
      <c r="W504" s="9"/>
    </row>
    <row r="505" ht="14.25" customHeight="1">
      <c r="H505" s="9"/>
      <c r="K505" s="9"/>
      <c r="W505" s="9"/>
    </row>
    <row r="506" ht="14.25" customHeight="1">
      <c r="H506" s="9"/>
      <c r="K506" s="9"/>
      <c r="W506" s="9"/>
    </row>
    <row r="507" ht="14.25" customHeight="1">
      <c r="H507" s="9"/>
      <c r="K507" s="9"/>
      <c r="W507" s="9"/>
    </row>
    <row r="508" ht="14.25" customHeight="1">
      <c r="H508" s="9"/>
      <c r="K508" s="9"/>
      <c r="W508" s="9"/>
    </row>
    <row r="509" ht="14.25" customHeight="1">
      <c r="H509" s="9"/>
      <c r="K509" s="9"/>
      <c r="W509" s="9"/>
    </row>
    <row r="510" ht="14.25" customHeight="1">
      <c r="H510" s="9"/>
      <c r="K510" s="9"/>
      <c r="W510" s="9"/>
    </row>
    <row r="511" ht="14.25" customHeight="1">
      <c r="H511" s="9"/>
      <c r="K511" s="9"/>
      <c r="W511" s="9"/>
    </row>
    <row r="512" ht="14.25" customHeight="1">
      <c r="H512" s="9"/>
      <c r="K512" s="9"/>
      <c r="W512" s="9"/>
    </row>
    <row r="513" ht="14.25" customHeight="1">
      <c r="H513" s="9"/>
      <c r="K513" s="9"/>
      <c r="W513" s="9"/>
    </row>
    <row r="514" ht="14.25" customHeight="1">
      <c r="H514" s="9"/>
      <c r="K514" s="9"/>
      <c r="W514" s="9"/>
    </row>
    <row r="515" ht="14.25" customHeight="1">
      <c r="H515" s="9"/>
      <c r="K515" s="9"/>
      <c r="W515" s="9"/>
    </row>
    <row r="516" ht="14.25" customHeight="1">
      <c r="H516" s="9"/>
      <c r="K516" s="9"/>
      <c r="W516" s="9"/>
    </row>
    <row r="517" ht="14.25" customHeight="1">
      <c r="H517" s="9"/>
      <c r="K517" s="9"/>
      <c r="W517" s="9"/>
    </row>
    <row r="518" ht="14.25" customHeight="1">
      <c r="H518" s="9"/>
      <c r="K518" s="9"/>
      <c r="W518" s="9"/>
    </row>
    <row r="519" ht="14.25" customHeight="1">
      <c r="H519" s="9"/>
      <c r="K519" s="9"/>
      <c r="W519" s="9"/>
    </row>
    <row r="520" ht="14.25" customHeight="1">
      <c r="H520" s="9"/>
      <c r="K520" s="9"/>
      <c r="W520" s="9"/>
    </row>
    <row r="521" ht="14.25" customHeight="1">
      <c r="H521" s="9"/>
      <c r="K521" s="9"/>
      <c r="W521" s="9"/>
    </row>
    <row r="522" ht="14.25" customHeight="1">
      <c r="H522" s="9"/>
      <c r="K522" s="9"/>
      <c r="W522" s="9"/>
    </row>
    <row r="523" ht="14.25" customHeight="1">
      <c r="H523" s="9"/>
      <c r="K523" s="9"/>
      <c r="W523" s="9"/>
    </row>
    <row r="524" ht="14.25" customHeight="1">
      <c r="H524" s="9"/>
      <c r="K524" s="9"/>
      <c r="W524" s="9"/>
    </row>
    <row r="525" ht="14.25" customHeight="1">
      <c r="H525" s="9"/>
      <c r="K525" s="9"/>
      <c r="W525" s="9"/>
    </row>
    <row r="526" ht="14.25" customHeight="1">
      <c r="H526" s="9"/>
      <c r="K526" s="9"/>
      <c r="W526" s="9"/>
    </row>
    <row r="527" ht="14.25" customHeight="1">
      <c r="H527" s="9"/>
      <c r="K527" s="9"/>
      <c r="W527" s="9"/>
    </row>
    <row r="528" ht="14.25" customHeight="1">
      <c r="H528" s="9"/>
      <c r="K528" s="9"/>
      <c r="W528" s="9"/>
    </row>
    <row r="529" ht="14.25" customHeight="1">
      <c r="H529" s="9"/>
      <c r="K529" s="9"/>
      <c r="W529" s="9"/>
    </row>
    <row r="530" ht="14.25" customHeight="1">
      <c r="H530" s="9"/>
      <c r="K530" s="9"/>
      <c r="W530" s="9"/>
    </row>
    <row r="531" ht="14.25" customHeight="1">
      <c r="H531" s="9"/>
      <c r="K531" s="9"/>
      <c r="W531" s="9"/>
    </row>
    <row r="532" ht="14.25" customHeight="1">
      <c r="H532" s="9"/>
      <c r="K532" s="9"/>
      <c r="W532" s="9"/>
    </row>
    <row r="533" ht="14.25" customHeight="1">
      <c r="H533" s="9"/>
      <c r="K533" s="9"/>
      <c r="W533" s="9"/>
    </row>
    <row r="534" ht="14.25" customHeight="1">
      <c r="H534" s="9"/>
      <c r="K534" s="9"/>
      <c r="W534" s="9"/>
    </row>
    <row r="535" ht="14.25" customHeight="1">
      <c r="H535" s="9"/>
      <c r="K535" s="9"/>
      <c r="W535" s="9"/>
    </row>
    <row r="536" ht="14.25" customHeight="1">
      <c r="H536" s="9"/>
      <c r="K536" s="9"/>
      <c r="W536" s="9"/>
    </row>
    <row r="537" ht="14.25" customHeight="1">
      <c r="H537" s="9"/>
      <c r="K537" s="9"/>
      <c r="W537" s="9"/>
    </row>
    <row r="538" ht="14.25" customHeight="1">
      <c r="H538" s="9"/>
      <c r="K538" s="9"/>
      <c r="W538" s="9"/>
    </row>
    <row r="539" ht="14.25" customHeight="1">
      <c r="H539" s="9"/>
      <c r="K539" s="9"/>
      <c r="W539" s="9"/>
    </row>
    <row r="540" ht="14.25" customHeight="1">
      <c r="H540" s="9"/>
      <c r="K540" s="9"/>
      <c r="W540" s="9"/>
    </row>
    <row r="541" ht="14.25" customHeight="1">
      <c r="H541" s="9"/>
      <c r="K541" s="9"/>
      <c r="W541" s="9"/>
    </row>
    <row r="542" ht="14.25" customHeight="1">
      <c r="H542" s="9"/>
      <c r="K542" s="9"/>
      <c r="W542" s="9"/>
    </row>
    <row r="543" ht="14.25" customHeight="1">
      <c r="H543" s="9"/>
      <c r="K543" s="9"/>
      <c r="W543" s="9"/>
    </row>
    <row r="544" ht="14.25" customHeight="1">
      <c r="H544" s="9"/>
      <c r="K544" s="9"/>
      <c r="W544" s="9"/>
    </row>
    <row r="545" ht="14.25" customHeight="1">
      <c r="H545" s="9"/>
      <c r="K545" s="9"/>
      <c r="W545" s="9"/>
    </row>
    <row r="546" ht="14.25" customHeight="1">
      <c r="H546" s="9"/>
      <c r="K546" s="9"/>
      <c r="W546" s="9"/>
    </row>
    <row r="547" ht="14.25" customHeight="1">
      <c r="H547" s="9"/>
      <c r="K547" s="9"/>
      <c r="W547" s="9"/>
    </row>
    <row r="548" ht="14.25" customHeight="1">
      <c r="H548" s="9"/>
      <c r="K548" s="9"/>
      <c r="W548" s="9"/>
    </row>
    <row r="549" ht="14.25" customHeight="1">
      <c r="H549" s="9"/>
      <c r="K549" s="9"/>
      <c r="W549" s="9"/>
    </row>
    <row r="550" ht="14.25" customHeight="1">
      <c r="H550" s="9"/>
      <c r="K550" s="9"/>
      <c r="W550" s="9"/>
    </row>
    <row r="551" ht="14.25" customHeight="1">
      <c r="H551" s="9"/>
      <c r="K551" s="9"/>
      <c r="W551" s="9"/>
    </row>
    <row r="552" ht="14.25" customHeight="1">
      <c r="H552" s="9"/>
      <c r="K552" s="9"/>
      <c r="W552" s="9"/>
    </row>
    <row r="553" ht="14.25" customHeight="1">
      <c r="H553" s="9"/>
      <c r="K553" s="9"/>
      <c r="W553" s="9"/>
    </row>
    <row r="554" ht="14.25" customHeight="1">
      <c r="H554" s="9"/>
      <c r="K554" s="9"/>
      <c r="W554" s="9"/>
    </row>
    <row r="555" ht="14.25" customHeight="1">
      <c r="H555" s="9"/>
      <c r="K555" s="9"/>
      <c r="W555" s="9"/>
    </row>
    <row r="556" ht="14.25" customHeight="1">
      <c r="H556" s="9"/>
      <c r="K556" s="9"/>
      <c r="W556" s="9"/>
    </row>
    <row r="557" ht="14.25" customHeight="1">
      <c r="H557" s="9"/>
      <c r="K557" s="9"/>
      <c r="W557" s="9"/>
    </row>
    <row r="558" ht="14.25" customHeight="1">
      <c r="H558" s="9"/>
      <c r="K558" s="9"/>
      <c r="W558" s="9"/>
    </row>
    <row r="559" ht="14.25" customHeight="1">
      <c r="H559" s="9"/>
      <c r="K559" s="9"/>
      <c r="W559" s="9"/>
    </row>
    <row r="560" ht="14.25" customHeight="1">
      <c r="H560" s="9"/>
      <c r="K560" s="9"/>
      <c r="W560" s="9"/>
    </row>
    <row r="561" ht="14.25" customHeight="1">
      <c r="H561" s="9"/>
      <c r="K561" s="9"/>
      <c r="W561" s="9"/>
    </row>
    <row r="562" ht="14.25" customHeight="1">
      <c r="H562" s="9"/>
      <c r="K562" s="9"/>
      <c r="W562" s="9"/>
    </row>
    <row r="563" ht="14.25" customHeight="1">
      <c r="H563" s="9"/>
      <c r="K563" s="9"/>
      <c r="W563" s="9"/>
    </row>
    <row r="564" ht="14.25" customHeight="1">
      <c r="H564" s="9"/>
      <c r="K564" s="9"/>
      <c r="W564" s="9"/>
    </row>
    <row r="565" ht="14.25" customHeight="1">
      <c r="H565" s="9"/>
      <c r="K565" s="9"/>
      <c r="W565" s="9"/>
    </row>
    <row r="566" ht="14.25" customHeight="1">
      <c r="H566" s="9"/>
      <c r="K566" s="9"/>
      <c r="W566" s="9"/>
    </row>
    <row r="567" ht="14.25" customHeight="1">
      <c r="H567" s="9"/>
      <c r="K567" s="9"/>
      <c r="W567" s="9"/>
    </row>
    <row r="568" ht="14.25" customHeight="1">
      <c r="H568" s="9"/>
      <c r="K568" s="9"/>
      <c r="W568" s="9"/>
    </row>
    <row r="569" ht="14.25" customHeight="1">
      <c r="H569" s="9"/>
      <c r="K569" s="9"/>
      <c r="W569" s="9"/>
    </row>
    <row r="570" ht="14.25" customHeight="1">
      <c r="H570" s="9"/>
      <c r="K570" s="9"/>
      <c r="W570" s="9"/>
    </row>
    <row r="571" ht="14.25" customHeight="1">
      <c r="H571" s="9"/>
      <c r="K571" s="9"/>
      <c r="W571" s="9"/>
    </row>
    <row r="572" ht="14.25" customHeight="1">
      <c r="H572" s="9"/>
      <c r="K572" s="9"/>
      <c r="W572" s="9"/>
    </row>
    <row r="573" ht="14.25" customHeight="1">
      <c r="H573" s="9"/>
      <c r="K573" s="9"/>
      <c r="W573" s="9"/>
    </row>
    <row r="574" ht="14.25" customHeight="1">
      <c r="H574" s="9"/>
      <c r="K574" s="9"/>
      <c r="W574" s="9"/>
    </row>
    <row r="575" ht="14.25" customHeight="1">
      <c r="H575" s="9"/>
      <c r="K575" s="9"/>
      <c r="W575" s="9"/>
    </row>
    <row r="576" ht="14.25" customHeight="1">
      <c r="H576" s="9"/>
      <c r="K576" s="9"/>
      <c r="W576" s="9"/>
    </row>
    <row r="577" ht="14.25" customHeight="1">
      <c r="H577" s="9"/>
      <c r="K577" s="9"/>
      <c r="W577" s="9"/>
    </row>
    <row r="578" ht="14.25" customHeight="1">
      <c r="H578" s="9"/>
      <c r="K578" s="9"/>
      <c r="W578" s="9"/>
    </row>
    <row r="579" ht="14.25" customHeight="1">
      <c r="H579" s="9"/>
      <c r="K579" s="9"/>
      <c r="W579" s="9"/>
    </row>
    <row r="580" ht="14.25" customHeight="1">
      <c r="H580" s="9"/>
      <c r="K580" s="9"/>
      <c r="W580" s="9"/>
    </row>
    <row r="581" ht="14.25" customHeight="1">
      <c r="H581" s="9"/>
      <c r="K581" s="9"/>
      <c r="W581" s="9"/>
    </row>
    <row r="582" ht="14.25" customHeight="1">
      <c r="H582" s="9"/>
      <c r="K582" s="9"/>
      <c r="W582" s="9"/>
    </row>
    <row r="583" ht="14.25" customHeight="1">
      <c r="H583" s="9"/>
      <c r="K583" s="9"/>
      <c r="W583" s="9"/>
    </row>
    <row r="584" ht="14.25" customHeight="1">
      <c r="H584" s="9"/>
      <c r="K584" s="9"/>
      <c r="W584" s="9"/>
    </row>
    <row r="585" ht="14.25" customHeight="1">
      <c r="H585" s="9"/>
      <c r="K585" s="9"/>
      <c r="W585" s="9"/>
    </row>
    <row r="586" ht="14.25" customHeight="1">
      <c r="H586" s="9"/>
      <c r="K586" s="9"/>
      <c r="W586" s="9"/>
    </row>
    <row r="587" ht="14.25" customHeight="1">
      <c r="H587" s="9"/>
      <c r="K587" s="9"/>
      <c r="W587" s="9"/>
    </row>
    <row r="588" ht="14.25" customHeight="1">
      <c r="H588" s="9"/>
      <c r="K588" s="9"/>
      <c r="W588" s="9"/>
    </row>
    <row r="589" ht="14.25" customHeight="1">
      <c r="H589" s="9"/>
      <c r="K589" s="9"/>
      <c r="W589" s="9"/>
    </row>
    <row r="590" ht="14.25" customHeight="1">
      <c r="H590" s="9"/>
      <c r="K590" s="9"/>
      <c r="W590" s="9"/>
    </row>
    <row r="591" ht="14.25" customHeight="1">
      <c r="H591" s="9"/>
      <c r="K591" s="9"/>
      <c r="W591" s="9"/>
    </row>
    <row r="592" ht="14.25" customHeight="1">
      <c r="H592" s="9"/>
      <c r="K592" s="9"/>
      <c r="W592" s="9"/>
    </row>
    <row r="593" ht="14.25" customHeight="1">
      <c r="H593" s="9"/>
      <c r="K593" s="9"/>
      <c r="W593" s="9"/>
    </row>
    <row r="594" ht="14.25" customHeight="1">
      <c r="H594" s="9"/>
      <c r="K594" s="9"/>
      <c r="W594" s="9"/>
    </row>
    <row r="595" ht="14.25" customHeight="1">
      <c r="H595" s="9"/>
      <c r="K595" s="9"/>
      <c r="W595" s="9"/>
    </row>
    <row r="596" ht="14.25" customHeight="1">
      <c r="H596" s="9"/>
      <c r="K596" s="9"/>
      <c r="W596" s="9"/>
    </row>
    <row r="597" ht="14.25" customHeight="1">
      <c r="H597" s="9"/>
      <c r="K597" s="9"/>
      <c r="W597" s="9"/>
    </row>
    <row r="598" ht="14.25" customHeight="1">
      <c r="H598" s="9"/>
      <c r="K598" s="9"/>
      <c r="W598" s="9"/>
    </row>
    <row r="599" ht="14.25" customHeight="1">
      <c r="H599" s="9"/>
      <c r="K599" s="9"/>
      <c r="W599" s="9"/>
    </row>
    <row r="600" ht="14.25" customHeight="1">
      <c r="H600" s="9"/>
      <c r="K600" s="9"/>
      <c r="W600" s="9"/>
    </row>
    <row r="601" ht="14.25" customHeight="1">
      <c r="H601" s="9"/>
      <c r="K601" s="9"/>
      <c r="W601" s="9"/>
    </row>
    <row r="602" ht="14.25" customHeight="1">
      <c r="H602" s="9"/>
      <c r="K602" s="9"/>
      <c r="W602" s="9"/>
    </row>
    <row r="603" ht="14.25" customHeight="1">
      <c r="H603" s="9"/>
      <c r="K603" s="9"/>
      <c r="W603" s="9"/>
    </row>
    <row r="604" ht="14.25" customHeight="1">
      <c r="H604" s="9"/>
      <c r="K604" s="9"/>
      <c r="W604" s="9"/>
    </row>
    <row r="605" ht="14.25" customHeight="1">
      <c r="H605" s="9"/>
      <c r="K605" s="9"/>
      <c r="W605" s="9"/>
    </row>
    <row r="606" ht="14.25" customHeight="1">
      <c r="H606" s="9"/>
      <c r="K606" s="9"/>
      <c r="W606" s="9"/>
    </row>
    <row r="607" ht="14.25" customHeight="1">
      <c r="H607" s="9"/>
      <c r="K607" s="9"/>
      <c r="W607" s="9"/>
    </row>
    <row r="608" ht="14.25" customHeight="1">
      <c r="H608" s="9"/>
      <c r="K608" s="9"/>
      <c r="W608" s="9"/>
    </row>
    <row r="609" ht="14.25" customHeight="1">
      <c r="H609" s="9"/>
      <c r="K609" s="9"/>
      <c r="W609" s="9"/>
    </row>
    <row r="610" ht="14.25" customHeight="1">
      <c r="H610" s="9"/>
      <c r="K610" s="9"/>
      <c r="W610" s="9"/>
    </row>
    <row r="611" ht="14.25" customHeight="1">
      <c r="H611" s="9"/>
      <c r="K611" s="9"/>
      <c r="W611" s="9"/>
    </row>
    <row r="612" ht="14.25" customHeight="1">
      <c r="H612" s="9"/>
      <c r="K612" s="9"/>
      <c r="W612" s="9"/>
    </row>
    <row r="613" ht="14.25" customHeight="1">
      <c r="H613" s="9"/>
      <c r="K613" s="9"/>
      <c r="W613" s="9"/>
    </row>
    <row r="614" ht="14.25" customHeight="1">
      <c r="H614" s="9"/>
      <c r="K614" s="9"/>
      <c r="W614" s="9"/>
    </row>
    <row r="615" ht="14.25" customHeight="1">
      <c r="H615" s="9"/>
      <c r="K615" s="9"/>
      <c r="W615" s="9"/>
    </row>
    <row r="616" ht="14.25" customHeight="1">
      <c r="H616" s="9"/>
      <c r="K616" s="9"/>
      <c r="W616" s="9"/>
    </row>
    <row r="617" ht="14.25" customHeight="1">
      <c r="H617" s="9"/>
      <c r="K617" s="9"/>
      <c r="W617" s="9"/>
    </row>
    <row r="618" ht="14.25" customHeight="1">
      <c r="H618" s="9"/>
      <c r="K618" s="9"/>
      <c r="W618" s="9"/>
    </row>
    <row r="619" ht="14.25" customHeight="1">
      <c r="H619" s="9"/>
      <c r="K619" s="9"/>
      <c r="W619" s="9"/>
    </row>
    <row r="620" ht="14.25" customHeight="1">
      <c r="H620" s="9"/>
      <c r="K620" s="9"/>
      <c r="W620" s="9"/>
    </row>
    <row r="621" ht="14.25" customHeight="1">
      <c r="H621" s="9"/>
      <c r="K621" s="9"/>
      <c r="W621" s="9"/>
    </row>
    <row r="622" ht="14.25" customHeight="1">
      <c r="H622" s="9"/>
      <c r="K622" s="9"/>
      <c r="W622" s="9"/>
    </row>
    <row r="623" ht="14.25" customHeight="1">
      <c r="H623" s="9"/>
      <c r="K623" s="9"/>
      <c r="W623" s="9"/>
    </row>
    <row r="624" ht="14.25" customHeight="1">
      <c r="H624" s="9"/>
      <c r="K624" s="9"/>
      <c r="W624" s="9"/>
    </row>
    <row r="625" ht="14.25" customHeight="1">
      <c r="H625" s="9"/>
      <c r="K625" s="9"/>
      <c r="W625" s="9"/>
    </row>
    <row r="626" ht="14.25" customHeight="1">
      <c r="H626" s="9"/>
      <c r="K626" s="9"/>
      <c r="W626" s="9"/>
    </row>
    <row r="627" ht="14.25" customHeight="1">
      <c r="H627" s="9"/>
      <c r="K627" s="9"/>
      <c r="W627" s="9"/>
    </row>
    <row r="628" ht="14.25" customHeight="1">
      <c r="H628" s="9"/>
      <c r="K628" s="9"/>
      <c r="W628" s="9"/>
    </row>
    <row r="629" ht="14.25" customHeight="1">
      <c r="H629" s="9"/>
      <c r="K629" s="9"/>
      <c r="W629" s="9"/>
    </row>
    <row r="630" ht="14.25" customHeight="1">
      <c r="H630" s="9"/>
      <c r="K630" s="9"/>
      <c r="W630" s="9"/>
    </row>
    <row r="631" ht="14.25" customHeight="1">
      <c r="H631" s="9"/>
      <c r="K631" s="9"/>
      <c r="W631" s="9"/>
    </row>
    <row r="632" ht="14.25" customHeight="1">
      <c r="H632" s="9"/>
      <c r="K632" s="9"/>
      <c r="W632" s="9"/>
    </row>
    <row r="633" ht="14.25" customHeight="1">
      <c r="H633" s="9"/>
      <c r="K633" s="9"/>
      <c r="W633" s="9"/>
    </row>
    <row r="634" ht="14.25" customHeight="1">
      <c r="H634" s="9"/>
      <c r="K634" s="9"/>
      <c r="W634" s="9"/>
    </row>
    <row r="635" ht="14.25" customHeight="1">
      <c r="H635" s="9"/>
      <c r="K635" s="9"/>
      <c r="W635" s="9"/>
    </row>
    <row r="636" ht="14.25" customHeight="1">
      <c r="H636" s="9"/>
      <c r="K636" s="9"/>
      <c r="W636" s="9"/>
    </row>
    <row r="637" ht="14.25" customHeight="1">
      <c r="H637" s="9"/>
      <c r="K637" s="9"/>
      <c r="W637" s="9"/>
    </row>
    <row r="638" ht="14.25" customHeight="1">
      <c r="H638" s="9"/>
      <c r="K638" s="9"/>
      <c r="W638" s="9"/>
    </row>
    <row r="639" ht="14.25" customHeight="1">
      <c r="H639" s="9"/>
      <c r="K639" s="9"/>
      <c r="W639" s="9"/>
    </row>
    <row r="640" ht="14.25" customHeight="1">
      <c r="H640" s="9"/>
      <c r="K640" s="9"/>
      <c r="W640" s="9"/>
    </row>
    <row r="641" ht="14.25" customHeight="1">
      <c r="H641" s="9"/>
      <c r="K641" s="9"/>
      <c r="W641" s="9"/>
    </row>
    <row r="642" ht="14.25" customHeight="1">
      <c r="H642" s="9"/>
      <c r="K642" s="9"/>
      <c r="W642" s="9"/>
    </row>
    <row r="643" ht="14.25" customHeight="1">
      <c r="H643" s="9"/>
      <c r="K643" s="9"/>
      <c r="W643" s="9"/>
    </row>
    <row r="644" ht="14.25" customHeight="1">
      <c r="H644" s="9"/>
      <c r="K644" s="9"/>
      <c r="W644" s="9"/>
    </row>
    <row r="645" ht="14.25" customHeight="1">
      <c r="H645" s="9"/>
      <c r="K645" s="9"/>
      <c r="W645" s="9"/>
    </row>
    <row r="646" ht="14.25" customHeight="1">
      <c r="H646" s="9"/>
      <c r="K646" s="9"/>
      <c r="W646" s="9"/>
    </row>
    <row r="647" ht="14.25" customHeight="1">
      <c r="H647" s="9"/>
      <c r="K647" s="9"/>
      <c r="W647" s="9"/>
    </row>
    <row r="648" ht="14.25" customHeight="1">
      <c r="H648" s="9"/>
      <c r="K648" s="9"/>
      <c r="W648" s="9"/>
    </row>
    <row r="649" ht="14.25" customHeight="1">
      <c r="H649" s="9"/>
      <c r="K649" s="9"/>
      <c r="W649" s="9"/>
    </row>
    <row r="650" ht="14.25" customHeight="1">
      <c r="H650" s="9"/>
      <c r="K650" s="9"/>
      <c r="W650" s="9"/>
    </row>
    <row r="651" ht="14.25" customHeight="1">
      <c r="H651" s="9"/>
      <c r="K651" s="9"/>
      <c r="W651" s="9"/>
    </row>
    <row r="652" ht="14.25" customHeight="1">
      <c r="H652" s="9"/>
      <c r="K652" s="9"/>
      <c r="W652" s="9"/>
    </row>
    <row r="653" ht="14.25" customHeight="1">
      <c r="H653" s="9"/>
      <c r="K653" s="9"/>
      <c r="W653" s="9"/>
    </row>
    <row r="654" ht="14.25" customHeight="1">
      <c r="H654" s="9"/>
      <c r="K654" s="9"/>
      <c r="W654" s="9"/>
    </row>
    <row r="655" ht="14.25" customHeight="1">
      <c r="H655" s="9"/>
      <c r="K655" s="9"/>
      <c r="W655" s="9"/>
    </row>
    <row r="656" ht="14.25" customHeight="1">
      <c r="H656" s="9"/>
      <c r="K656" s="9"/>
      <c r="W656" s="9"/>
    </row>
    <row r="657" ht="14.25" customHeight="1">
      <c r="H657" s="9"/>
      <c r="K657" s="9"/>
      <c r="W657" s="9"/>
    </row>
    <row r="658" ht="14.25" customHeight="1">
      <c r="H658" s="9"/>
      <c r="K658" s="9"/>
      <c r="W658" s="9"/>
    </row>
    <row r="659" ht="14.25" customHeight="1">
      <c r="H659" s="9"/>
      <c r="K659" s="9"/>
      <c r="W659" s="9"/>
    </row>
    <row r="660" ht="14.25" customHeight="1">
      <c r="H660" s="9"/>
      <c r="K660" s="9"/>
      <c r="W660" s="9"/>
    </row>
    <row r="661" ht="14.25" customHeight="1">
      <c r="H661" s="9"/>
      <c r="K661" s="9"/>
      <c r="W661" s="9"/>
    </row>
    <row r="662" ht="14.25" customHeight="1">
      <c r="H662" s="9"/>
      <c r="K662" s="9"/>
      <c r="W662" s="9"/>
    </row>
    <row r="663" ht="14.25" customHeight="1">
      <c r="H663" s="9"/>
      <c r="K663" s="9"/>
      <c r="W663" s="9"/>
    </row>
    <row r="664" ht="14.25" customHeight="1">
      <c r="H664" s="9"/>
      <c r="K664" s="9"/>
      <c r="W664" s="9"/>
    </row>
    <row r="665" ht="14.25" customHeight="1">
      <c r="H665" s="9"/>
      <c r="K665" s="9"/>
      <c r="W665" s="9"/>
    </row>
    <row r="666" ht="14.25" customHeight="1">
      <c r="H666" s="9"/>
      <c r="K666" s="9"/>
      <c r="W666" s="9"/>
    </row>
    <row r="667" ht="14.25" customHeight="1">
      <c r="H667" s="9"/>
      <c r="K667" s="9"/>
      <c r="W667" s="9"/>
    </row>
    <row r="668" ht="14.25" customHeight="1">
      <c r="H668" s="9"/>
      <c r="K668" s="9"/>
      <c r="W668" s="9"/>
    </row>
    <row r="669" ht="14.25" customHeight="1">
      <c r="H669" s="9"/>
      <c r="K669" s="9"/>
      <c r="W669" s="9"/>
    </row>
    <row r="670" ht="14.25" customHeight="1">
      <c r="H670" s="9"/>
      <c r="K670" s="9"/>
      <c r="W670" s="9"/>
    </row>
    <row r="671" ht="14.25" customHeight="1">
      <c r="H671" s="9"/>
      <c r="K671" s="9"/>
      <c r="W671" s="9"/>
    </row>
    <row r="672" ht="14.25" customHeight="1">
      <c r="H672" s="9"/>
      <c r="K672" s="9"/>
      <c r="W672" s="9"/>
    </row>
    <row r="673" ht="14.25" customHeight="1">
      <c r="H673" s="9"/>
      <c r="K673" s="9"/>
      <c r="W673" s="9"/>
    </row>
    <row r="674" ht="14.25" customHeight="1">
      <c r="H674" s="9"/>
      <c r="K674" s="9"/>
      <c r="W674" s="9"/>
    </row>
    <row r="675" ht="14.25" customHeight="1">
      <c r="H675" s="9"/>
      <c r="K675" s="9"/>
      <c r="W675" s="9"/>
    </row>
    <row r="676" ht="14.25" customHeight="1">
      <c r="H676" s="9"/>
      <c r="K676" s="9"/>
      <c r="W676" s="9"/>
    </row>
    <row r="677" ht="14.25" customHeight="1">
      <c r="H677" s="9"/>
      <c r="K677" s="9"/>
      <c r="W677" s="9"/>
    </row>
    <row r="678" ht="14.25" customHeight="1">
      <c r="H678" s="9"/>
      <c r="K678" s="9"/>
      <c r="W678" s="9"/>
    </row>
    <row r="679" ht="14.25" customHeight="1">
      <c r="H679" s="9"/>
      <c r="K679" s="9"/>
      <c r="W679" s="9"/>
    </row>
    <row r="680" ht="14.25" customHeight="1">
      <c r="H680" s="9"/>
      <c r="K680" s="9"/>
      <c r="W680" s="9"/>
    </row>
    <row r="681" ht="14.25" customHeight="1">
      <c r="H681" s="9"/>
      <c r="K681" s="9"/>
      <c r="W681" s="9"/>
    </row>
    <row r="682" ht="14.25" customHeight="1">
      <c r="H682" s="9"/>
      <c r="K682" s="9"/>
      <c r="W682" s="9"/>
    </row>
    <row r="683" ht="14.25" customHeight="1">
      <c r="H683" s="9"/>
      <c r="K683" s="9"/>
      <c r="W683" s="9"/>
    </row>
    <row r="684" ht="14.25" customHeight="1">
      <c r="H684" s="9"/>
      <c r="K684" s="9"/>
      <c r="W684" s="9"/>
    </row>
    <row r="685" ht="14.25" customHeight="1">
      <c r="H685" s="9"/>
      <c r="K685" s="9"/>
      <c r="W685" s="9"/>
    </row>
    <row r="686" ht="14.25" customHeight="1">
      <c r="H686" s="9"/>
      <c r="K686" s="9"/>
      <c r="W686" s="9"/>
    </row>
    <row r="687" ht="14.25" customHeight="1">
      <c r="H687" s="9"/>
      <c r="K687" s="9"/>
      <c r="W687" s="9"/>
    </row>
    <row r="688" ht="14.25" customHeight="1">
      <c r="H688" s="9"/>
      <c r="K688" s="9"/>
      <c r="W688" s="9"/>
    </row>
    <row r="689" ht="14.25" customHeight="1">
      <c r="H689" s="9"/>
      <c r="K689" s="9"/>
      <c r="W689" s="9"/>
    </row>
    <row r="690" ht="14.25" customHeight="1">
      <c r="H690" s="9"/>
      <c r="K690" s="9"/>
      <c r="W690" s="9"/>
    </row>
    <row r="691" ht="14.25" customHeight="1">
      <c r="H691" s="9"/>
      <c r="K691" s="9"/>
      <c r="W691" s="9"/>
    </row>
    <row r="692" ht="14.25" customHeight="1">
      <c r="H692" s="9"/>
      <c r="K692" s="9"/>
      <c r="W692" s="9"/>
    </row>
    <row r="693" ht="14.25" customHeight="1">
      <c r="H693" s="9"/>
      <c r="K693" s="9"/>
      <c r="W693" s="9"/>
    </row>
    <row r="694" ht="14.25" customHeight="1">
      <c r="H694" s="9"/>
      <c r="K694" s="9"/>
      <c r="W694" s="9"/>
    </row>
    <row r="695" ht="14.25" customHeight="1">
      <c r="H695" s="9"/>
      <c r="K695" s="9"/>
      <c r="W695" s="9"/>
    </row>
    <row r="696" ht="14.25" customHeight="1">
      <c r="H696" s="9"/>
      <c r="K696" s="9"/>
      <c r="W696" s="9"/>
    </row>
    <row r="697" ht="14.25" customHeight="1">
      <c r="H697" s="9"/>
      <c r="K697" s="9"/>
      <c r="W697" s="9"/>
    </row>
    <row r="698" ht="14.25" customHeight="1">
      <c r="H698" s="9"/>
      <c r="K698" s="9"/>
      <c r="W698" s="9"/>
    </row>
    <row r="699" ht="14.25" customHeight="1">
      <c r="H699" s="9"/>
      <c r="K699" s="9"/>
      <c r="W699" s="9"/>
    </row>
    <row r="700" ht="14.25" customHeight="1">
      <c r="H700" s="9"/>
      <c r="K700" s="9"/>
      <c r="W700" s="9"/>
    </row>
    <row r="701" ht="14.25" customHeight="1">
      <c r="H701" s="9"/>
      <c r="K701" s="9"/>
      <c r="W701" s="9"/>
    </row>
    <row r="702" ht="14.25" customHeight="1">
      <c r="H702" s="9"/>
      <c r="K702" s="9"/>
      <c r="W702" s="9"/>
    </row>
    <row r="703" ht="14.25" customHeight="1">
      <c r="H703" s="9"/>
      <c r="K703" s="9"/>
      <c r="W703" s="9"/>
    </row>
    <row r="704" ht="14.25" customHeight="1">
      <c r="H704" s="9"/>
      <c r="K704" s="9"/>
      <c r="W704" s="9"/>
    </row>
    <row r="705" ht="14.25" customHeight="1">
      <c r="H705" s="9"/>
      <c r="K705" s="9"/>
      <c r="W705" s="9"/>
    </row>
    <row r="706" ht="14.25" customHeight="1">
      <c r="H706" s="9"/>
      <c r="K706" s="9"/>
      <c r="W706" s="9"/>
    </row>
    <row r="707" ht="14.25" customHeight="1">
      <c r="H707" s="9"/>
      <c r="K707" s="9"/>
      <c r="W707" s="9"/>
    </row>
    <row r="708" ht="14.25" customHeight="1">
      <c r="H708" s="9"/>
      <c r="K708" s="9"/>
      <c r="W708" s="9"/>
    </row>
    <row r="709" ht="14.25" customHeight="1">
      <c r="H709" s="9"/>
      <c r="K709" s="9"/>
      <c r="W709" s="9"/>
    </row>
    <row r="710" ht="14.25" customHeight="1">
      <c r="H710" s="9"/>
      <c r="K710" s="9"/>
      <c r="W710" s="9"/>
    </row>
    <row r="711" ht="14.25" customHeight="1">
      <c r="H711" s="9"/>
      <c r="K711" s="9"/>
      <c r="W711" s="9"/>
    </row>
    <row r="712" ht="14.25" customHeight="1">
      <c r="H712" s="9"/>
      <c r="K712" s="9"/>
      <c r="W712" s="9"/>
    </row>
    <row r="713" ht="14.25" customHeight="1">
      <c r="H713" s="9"/>
      <c r="K713" s="9"/>
      <c r="W713" s="9"/>
    </row>
    <row r="714" ht="14.25" customHeight="1">
      <c r="H714" s="9"/>
      <c r="K714" s="9"/>
      <c r="W714" s="9"/>
    </row>
    <row r="715" ht="14.25" customHeight="1">
      <c r="H715" s="9"/>
      <c r="K715" s="9"/>
      <c r="W715" s="9"/>
    </row>
    <row r="716" ht="14.25" customHeight="1">
      <c r="H716" s="9"/>
      <c r="K716" s="9"/>
      <c r="W716" s="9"/>
    </row>
    <row r="717" ht="14.25" customHeight="1">
      <c r="H717" s="9"/>
      <c r="K717" s="9"/>
      <c r="W717" s="9"/>
    </row>
    <row r="718" ht="14.25" customHeight="1">
      <c r="H718" s="9"/>
      <c r="K718" s="9"/>
      <c r="W718" s="9"/>
    </row>
    <row r="719" ht="14.25" customHeight="1">
      <c r="H719" s="9"/>
      <c r="K719" s="9"/>
      <c r="W719" s="9"/>
    </row>
    <row r="720" ht="14.25" customHeight="1">
      <c r="H720" s="9"/>
      <c r="K720" s="9"/>
      <c r="W720" s="9"/>
    </row>
    <row r="721" ht="14.25" customHeight="1">
      <c r="H721" s="9"/>
      <c r="K721" s="9"/>
      <c r="W721" s="9"/>
    </row>
    <row r="722" ht="14.25" customHeight="1">
      <c r="H722" s="9"/>
      <c r="K722" s="9"/>
      <c r="W722" s="9"/>
    </row>
    <row r="723" ht="14.25" customHeight="1">
      <c r="H723" s="9"/>
      <c r="K723" s="9"/>
      <c r="W723" s="9"/>
    </row>
    <row r="724" ht="14.25" customHeight="1">
      <c r="H724" s="9"/>
      <c r="K724" s="9"/>
      <c r="W724" s="9"/>
    </row>
    <row r="725" ht="14.25" customHeight="1">
      <c r="H725" s="9"/>
      <c r="K725" s="9"/>
      <c r="W725" s="9"/>
    </row>
    <row r="726" ht="14.25" customHeight="1">
      <c r="H726" s="9"/>
      <c r="K726" s="9"/>
      <c r="W726" s="9"/>
    </row>
    <row r="727" ht="14.25" customHeight="1">
      <c r="H727" s="9"/>
      <c r="K727" s="9"/>
      <c r="W727" s="9"/>
    </row>
    <row r="728" ht="14.25" customHeight="1">
      <c r="H728" s="9"/>
      <c r="K728" s="9"/>
      <c r="W728" s="9"/>
    </row>
    <row r="729" ht="14.25" customHeight="1">
      <c r="H729" s="9"/>
      <c r="K729" s="9"/>
      <c r="W729" s="9"/>
    </row>
    <row r="730" ht="14.25" customHeight="1">
      <c r="H730" s="9"/>
      <c r="K730" s="9"/>
      <c r="W730" s="9"/>
    </row>
    <row r="731" ht="14.25" customHeight="1">
      <c r="H731" s="9"/>
      <c r="K731" s="9"/>
      <c r="W731" s="9"/>
    </row>
    <row r="732" ht="14.25" customHeight="1">
      <c r="H732" s="9"/>
      <c r="K732" s="9"/>
      <c r="W732" s="9"/>
    </row>
    <row r="733" ht="14.25" customHeight="1">
      <c r="H733" s="9"/>
      <c r="K733" s="9"/>
      <c r="W733" s="9"/>
    </row>
    <row r="734" ht="14.25" customHeight="1">
      <c r="H734" s="9"/>
      <c r="K734" s="9"/>
      <c r="W734" s="9"/>
    </row>
    <row r="735" ht="14.25" customHeight="1">
      <c r="H735" s="9"/>
      <c r="K735" s="9"/>
      <c r="W735" s="9"/>
    </row>
    <row r="736" ht="14.25" customHeight="1">
      <c r="H736" s="9"/>
      <c r="K736" s="9"/>
      <c r="W736" s="9"/>
    </row>
    <row r="737" ht="14.25" customHeight="1">
      <c r="H737" s="9"/>
      <c r="K737" s="9"/>
      <c r="W737" s="9"/>
    </row>
    <row r="738" ht="14.25" customHeight="1">
      <c r="H738" s="9"/>
      <c r="K738" s="9"/>
      <c r="W738" s="9"/>
    </row>
    <row r="739" ht="14.25" customHeight="1">
      <c r="H739" s="9"/>
      <c r="K739" s="9"/>
      <c r="W739" s="9"/>
    </row>
    <row r="740" ht="14.25" customHeight="1">
      <c r="H740" s="9"/>
      <c r="K740" s="9"/>
      <c r="W740" s="9"/>
    </row>
    <row r="741" ht="14.25" customHeight="1">
      <c r="H741" s="9"/>
      <c r="K741" s="9"/>
      <c r="W741" s="9"/>
    </row>
    <row r="742" ht="14.25" customHeight="1">
      <c r="H742" s="9"/>
      <c r="K742" s="9"/>
      <c r="W742" s="9"/>
    </row>
    <row r="743" ht="14.25" customHeight="1">
      <c r="H743" s="9"/>
      <c r="K743" s="9"/>
      <c r="W743" s="9"/>
    </row>
    <row r="744" ht="14.25" customHeight="1">
      <c r="H744" s="9"/>
      <c r="K744" s="9"/>
      <c r="W744" s="9"/>
    </row>
    <row r="745" ht="14.25" customHeight="1">
      <c r="H745" s="9"/>
      <c r="K745" s="9"/>
      <c r="W745" s="9"/>
    </row>
    <row r="746" ht="14.25" customHeight="1">
      <c r="H746" s="9"/>
      <c r="K746" s="9"/>
      <c r="W746" s="9"/>
    </row>
    <row r="747" ht="14.25" customHeight="1">
      <c r="H747" s="9"/>
      <c r="K747" s="9"/>
      <c r="W747" s="9"/>
    </row>
    <row r="748" ht="14.25" customHeight="1">
      <c r="H748" s="9"/>
      <c r="K748" s="9"/>
      <c r="W748" s="9"/>
    </row>
    <row r="749" ht="14.25" customHeight="1">
      <c r="H749" s="9"/>
      <c r="K749" s="9"/>
      <c r="W749" s="9"/>
    </row>
    <row r="750" ht="14.25" customHeight="1">
      <c r="H750" s="9"/>
      <c r="K750" s="9"/>
      <c r="W750" s="9"/>
    </row>
    <row r="751" ht="14.25" customHeight="1">
      <c r="H751" s="9"/>
      <c r="K751" s="9"/>
      <c r="W751" s="9"/>
    </row>
    <row r="752" ht="14.25" customHeight="1">
      <c r="H752" s="9"/>
      <c r="K752" s="9"/>
      <c r="W752" s="9"/>
    </row>
    <row r="753" ht="14.25" customHeight="1">
      <c r="H753" s="9"/>
      <c r="K753" s="9"/>
      <c r="W753" s="9"/>
    </row>
    <row r="754" ht="14.25" customHeight="1">
      <c r="H754" s="9"/>
      <c r="K754" s="9"/>
      <c r="W754" s="9"/>
    </row>
    <row r="755" ht="14.25" customHeight="1">
      <c r="H755" s="9"/>
      <c r="K755" s="9"/>
      <c r="W755" s="9"/>
    </row>
    <row r="756" ht="14.25" customHeight="1">
      <c r="H756" s="9"/>
      <c r="K756" s="9"/>
      <c r="W756" s="9"/>
    </row>
    <row r="757" ht="14.25" customHeight="1">
      <c r="H757" s="9"/>
      <c r="K757" s="9"/>
      <c r="W757" s="9"/>
    </row>
    <row r="758" ht="14.25" customHeight="1">
      <c r="H758" s="9"/>
      <c r="K758" s="9"/>
      <c r="W758" s="9"/>
    </row>
    <row r="759" ht="14.25" customHeight="1">
      <c r="H759" s="9"/>
      <c r="K759" s="9"/>
      <c r="W759" s="9"/>
    </row>
    <row r="760" ht="14.25" customHeight="1">
      <c r="H760" s="9"/>
      <c r="K760" s="9"/>
      <c r="W760" s="9"/>
    </row>
    <row r="761" ht="14.25" customHeight="1">
      <c r="H761" s="9"/>
      <c r="K761" s="9"/>
      <c r="W761" s="9"/>
    </row>
    <row r="762" ht="14.25" customHeight="1">
      <c r="H762" s="9"/>
      <c r="K762" s="9"/>
      <c r="W762" s="9"/>
    </row>
    <row r="763" ht="14.25" customHeight="1">
      <c r="H763" s="9"/>
      <c r="K763" s="9"/>
      <c r="W763" s="9"/>
    </row>
    <row r="764" ht="14.25" customHeight="1">
      <c r="H764" s="9"/>
      <c r="K764" s="9"/>
      <c r="W764" s="9"/>
    </row>
    <row r="765" ht="14.25" customHeight="1">
      <c r="H765" s="9"/>
      <c r="K765" s="9"/>
      <c r="W765" s="9"/>
    </row>
    <row r="766" ht="14.25" customHeight="1">
      <c r="H766" s="9"/>
      <c r="K766" s="9"/>
      <c r="W766" s="9"/>
    </row>
    <row r="767" ht="14.25" customHeight="1">
      <c r="H767" s="9"/>
      <c r="K767" s="9"/>
      <c r="W767" s="9"/>
    </row>
    <row r="768" ht="14.25" customHeight="1">
      <c r="H768" s="9"/>
      <c r="K768" s="9"/>
      <c r="W768" s="9"/>
    </row>
    <row r="769" ht="14.25" customHeight="1">
      <c r="H769" s="9"/>
      <c r="K769" s="9"/>
      <c r="W769" s="9"/>
    </row>
    <row r="770" ht="14.25" customHeight="1">
      <c r="H770" s="9"/>
      <c r="K770" s="9"/>
      <c r="W770" s="9"/>
    </row>
    <row r="771" ht="14.25" customHeight="1">
      <c r="H771" s="9"/>
      <c r="K771" s="9"/>
      <c r="W771" s="9"/>
    </row>
    <row r="772" ht="14.25" customHeight="1">
      <c r="H772" s="9"/>
      <c r="K772" s="9"/>
      <c r="W772" s="9"/>
    </row>
    <row r="773" ht="14.25" customHeight="1">
      <c r="H773" s="9"/>
      <c r="K773" s="9"/>
      <c r="W773" s="9"/>
    </row>
    <row r="774" ht="14.25" customHeight="1">
      <c r="H774" s="9"/>
      <c r="K774" s="9"/>
      <c r="W774" s="9"/>
    </row>
    <row r="775" ht="14.25" customHeight="1">
      <c r="H775" s="9"/>
      <c r="K775" s="9"/>
      <c r="W775" s="9"/>
    </row>
    <row r="776" ht="14.25" customHeight="1">
      <c r="H776" s="9"/>
      <c r="K776" s="9"/>
      <c r="W776" s="9"/>
    </row>
    <row r="777" ht="14.25" customHeight="1">
      <c r="H777" s="9"/>
      <c r="K777" s="9"/>
      <c r="W777" s="9"/>
    </row>
    <row r="778" ht="14.25" customHeight="1">
      <c r="H778" s="9"/>
      <c r="K778" s="9"/>
      <c r="W778" s="9"/>
    </row>
    <row r="779" ht="14.25" customHeight="1">
      <c r="H779" s="9"/>
      <c r="K779" s="9"/>
      <c r="W779" s="9"/>
    </row>
    <row r="780" ht="14.25" customHeight="1">
      <c r="H780" s="9"/>
      <c r="K780" s="9"/>
      <c r="W780" s="9"/>
    </row>
    <row r="781" ht="14.25" customHeight="1">
      <c r="H781" s="9"/>
      <c r="K781" s="9"/>
      <c r="W781" s="9"/>
    </row>
    <row r="782" ht="14.25" customHeight="1">
      <c r="H782" s="9"/>
      <c r="K782" s="9"/>
      <c r="W782" s="9"/>
    </row>
    <row r="783" ht="14.25" customHeight="1">
      <c r="H783" s="9"/>
      <c r="K783" s="9"/>
      <c r="W783" s="9"/>
    </row>
    <row r="784" ht="14.25" customHeight="1">
      <c r="H784" s="9"/>
      <c r="K784" s="9"/>
      <c r="W784" s="9"/>
    </row>
    <row r="785" ht="14.25" customHeight="1">
      <c r="H785" s="9"/>
      <c r="K785" s="9"/>
      <c r="W785" s="9"/>
    </row>
    <row r="786" ht="14.25" customHeight="1">
      <c r="H786" s="9"/>
      <c r="K786" s="9"/>
      <c r="W786" s="9"/>
    </row>
    <row r="787" ht="14.25" customHeight="1">
      <c r="H787" s="9"/>
      <c r="K787" s="9"/>
      <c r="W787" s="9"/>
    </row>
    <row r="788" ht="14.25" customHeight="1">
      <c r="H788" s="9"/>
      <c r="K788" s="9"/>
      <c r="W788" s="9"/>
    </row>
    <row r="789" ht="14.25" customHeight="1">
      <c r="H789" s="9"/>
      <c r="K789" s="9"/>
      <c r="W789" s="9"/>
    </row>
    <row r="790" ht="14.25" customHeight="1">
      <c r="H790" s="9"/>
      <c r="K790" s="9"/>
      <c r="W790" s="9"/>
    </row>
    <row r="791" ht="14.25" customHeight="1">
      <c r="H791" s="9"/>
      <c r="K791" s="9"/>
      <c r="W791" s="9"/>
    </row>
    <row r="792" ht="14.25" customHeight="1">
      <c r="H792" s="9"/>
      <c r="K792" s="9"/>
      <c r="W792" s="9"/>
    </row>
    <row r="793" ht="14.25" customHeight="1">
      <c r="H793" s="9"/>
      <c r="K793" s="9"/>
      <c r="W793" s="9"/>
    </row>
    <row r="794" ht="14.25" customHeight="1">
      <c r="H794" s="9"/>
      <c r="K794" s="9"/>
      <c r="W794" s="9"/>
    </row>
    <row r="795" ht="14.25" customHeight="1">
      <c r="H795" s="9"/>
      <c r="K795" s="9"/>
      <c r="W795" s="9"/>
    </row>
    <row r="796" ht="14.25" customHeight="1">
      <c r="H796" s="9"/>
      <c r="K796" s="9"/>
      <c r="W796" s="9"/>
    </row>
    <row r="797" ht="14.25" customHeight="1">
      <c r="H797" s="9"/>
      <c r="K797" s="9"/>
      <c r="W797" s="9"/>
    </row>
    <row r="798" ht="14.25" customHeight="1">
      <c r="H798" s="9"/>
      <c r="K798" s="9"/>
      <c r="W798" s="9"/>
    </row>
    <row r="799" ht="14.25" customHeight="1">
      <c r="H799" s="9"/>
      <c r="K799" s="9"/>
      <c r="W799" s="9"/>
    </row>
    <row r="800" ht="14.25" customHeight="1">
      <c r="H800" s="9"/>
      <c r="K800" s="9"/>
      <c r="W800" s="9"/>
    </row>
    <row r="801" ht="14.25" customHeight="1">
      <c r="H801" s="9"/>
      <c r="K801" s="9"/>
      <c r="W801" s="9"/>
    </row>
    <row r="802" ht="14.25" customHeight="1">
      <c r="H802" s="9"/>
      <c r="K802" s="9"/>
      <c r="W802" s="9"/>
    </row>
    <row r="803" ht="14.25" customHeight="1">
      <c r="H803" s="9"/>
      <c r="K803" s="9"/>
      <c r="W803" s="9"/>
    </row>
    <row r="804" ht="14.25" customHeight="1">
      <c r="H804" s="9"/>
      <c r="K804" s="9"/>
      <c r="W804" s="9"/>
    </row>
    <row r="805" ht="14.25" customHeight="1">
      <c r="H805" s="9"/>
      <c r="K805" s="9"/>
      <c r="W805" s="9"/>
    </row>
    <row r="806" ht="14.25" customHeight="1">
      <c r="H806" s="9"/>
      <c r="K806" s="9"/>
      <c r="W806" s="9"/>
    </row>
    <row r="807" ht="14.25" customHeight="1">
      <c r="H807" s="9"/>
      <c r="K807" s="9"/>
      <c r="W807" s="9"/>
    </row>
    <row r="808" ht="14.25" customHeight="1">
      <c r="H808" s="9"/>
      <c r="K808" s="9"/>
      <c r="W808" s="9"/>
    </row>
    <row r="809" ht="14.25" customHeight="1">
      <c r="H809" s="9"/>
      <c r="K809" s="9"/>
      <c r="W809" s="9"/>
    </row>
    <row r="810" ht="14.25" customHeight="1">
      <c r="H810" s="9"/>
      <c r="K810" s="9"/>
      <c r="W810" s="9"/>
    </row>
    <row r="811" ht="14.25" customHeight="1">
      <c r="H811" s="9"/>
      <c r="K811" s="9"/>
      <c r="W811" s="9"/>
    </row>
    <row r="812" ht="14.25" customHeight="1">
      <c r="H812" s="9"/>
      <c r="K812" s="9"/>
      <c r="W812" s="9"/>
    </row>
    <row r="813" ht="14.25" customHeight="1">
      <c r="H813" s="9"/>
      <c r="K813" s="9"/>
      <c r="W813" s="9"/>
    </row>
    <row r="814" ht="14.25" customHeight="1">
      <c r="H814" s="9"/>
      <c r="K814" s="9"/>
      <c r="W814" s="9"/>
    </row>
    <row r="815" ht="14.25" customHeight="1">
      <c r="H815" s="9"/>
      <c r="K815" s="9"/>
      <c r="W815" s="9"/>
    </row>
    <row r="816" ht="14.25" customHeight="1">
      <c r="H816" s="9"/>
      <c r="K816" s="9"/>
      <c r="W816" s="9"/>
    </row>
    <row r="817" ht="14.25" customHeight="1">
      <c r="H817" s="9"/>
      <c r="K817" s="9"/>
      <c r="W817" s="9"/>
    </row>
    <row r="818" ht="14.25" customHeight="1">
      <c r="H818" s="9"/>
      <c r="K818" s="9"/>
      <c r="W818" s="9"/>
    </row>
    <row r="819" ht="14.25" customHeight="1">
      <c r="H819" s="9"/>
      <c r="K819" s="9"/>
      <c r="W819" s="9"/>
    </row>
    <row r="820" ht="14.25" customHeight="1">
      <c r="H820" s="9"/>
      <c r="K820" s="9"/>
      <c r="W820" s="9"/>
    </row>
    <row r="821" ht="14.25" customHeight="1">
      <c r="H821" s="9"/>
      <c r="K821" s="9"/>
      <c r="W821" s="9"/>
    </row>
    <row r="822" ht="14.25" customHeight="1">
      <c r="H822" s="9"/>
      <c r="K822" s="9"/>
      <c r="W822" s="9"/>
    </row>
    <row r="823" ht="14.25" customHeight="1">
      <c r="H823" s="9"/>
      <c r="K823" s="9"/>
      <c r="W823" s="9"/>
    </row>
    <row r="824" ht="14.25" customHeight="1">
      <c r="H824" s="9"/>
      <c r="K824" s="9"/>
      <c r="W824" s="9"/>
    </row>
    <row r="825" ht="14.25" customHeight="1">
      <c r="H825" s="9"/>
      <c r="K825" s="9"/>
      <c r="W825" s="9"/>
    </row>
    <row r="826" ht="14.25" customHeight="1">
      <c r="H826" s="9"/>
      <c r="K826" s="9"/>
      <c r="W826" s="9"/>
    </row>
    <row r="827" ht="14.25" customHeight="1">
      <c r="H827" s="9"/>
      <c r="K827" s="9"/>
      <c r="W827" s="9"/>
    </row>
    <row r="828" ht="14.25" customHeight="1">
      <c r="H828" s="9"/>
      <c r="K828" s="9"/>
      <c r="W828" s="9"/>
    </row>
    <row r="829" ht="14.25" customHeight="1">
      <c r="H829" s="9"/>
      <c r="K829" s="9"/>
      <c r="W829" s="9"/>
    </row>
    <row r="830" ht="14.25" customHeight="1">
      <c r="H830" s="9"/>
      <c r="K830" s="9"/>
      <c r="W830" s="9"/>
    </row>
    <row r="831" ht="14.25" customHeight="1">
      <c r="H831" s="9"/>
      <c r="K831" s="9"/>
      <c r="W831" s="9"/>
    </row>
    <row r="832" ht="14.25" customHeight="1">
      <c r="H832" s="9"/>
      <c r="K832" s="9"/>
      <c r="W832" s="9"/>
    </row>
    <row r="833" ht="14.25" customHeight="1">
      <c r="H833" s="9"/>
      <c r="K833" s="9"/>
      <c r="W833" s="9"/>
    </row>
    <row r="834" ht="14.25" customHeight="1">
      <c r="H834" s="9"/>
      <c r="K834" s="9"/>
      <c r="W834" s="9"/>
    </row>
    <row r="835" ht="14.25" customHeight="1">
      <c r="H835" s="9"/>
      <c r="K835" s="9"/>
      <c r="W835" s="9"/>
    </row>
    <row r="836" ht="14.25" customHeight="1">
      <c r="H836" s="9"/>
      <c r="K836" s="9"/>
      <c r="W836" s="9"/>
    </row>
    <row r="837" ht="14.25" customHeight="1">
      <c r="H837" s="9"/>
      <c r="K837" s="9"/>
      <c r="W837" s="9"/>
    </row>
    <row r="838" ht="14.25" customHeight="1">
      <c r="H838" s="9"/>
      <c r="K838" s="9"/>
      <c r="W838" s="9"/>
    </row>
    <row r="839" ht="14.25" customHeight="1">
      <c r="H839" s="9"/>
      <c r="K839" s="9"/>
      <c r="W839" s="9"/>
    </row>
    <row r="840" ht="14.25" customHeight="1">
      <c r="H840" s="9"/>
      <c r="K840" s="9"/>
      <c r="W840" s="9"/>
    </row>
    <row r="841" ht="14.25" customHeight="1">
      <c r="H841" s="9"/>
      <c r="K841" s="9"/>
      <c r="W841" s="9"/>
    </row>
    <row r="842" ht="14.25" customHeight="1">
      <c r="H842" s="9"/>
      <c r="K842" s="9"/>
      <c r="W842" s="9"/>
    </row>
    <row r="843" ht="14.25" customHeight="1">
      <c r="H843" s="9"/>
      <c r="K843" s="9"/>
      <c r="W843" s="9"/>
    </row>
    <row r="844" ht="14.25" customHeight="1">
      <c r="H844" s="9"/>
      <c r="K844" s="9"/>
      <c r="W844" s="9"/>
    </row>
    <row r="845" ht="14.25" customHeight="1">
      <c r="H845" s="9"/>
      <c r="K845" s="9"/>
      <c r="W845" s="9"/>
    </row>
    <row r="846" ht="14.25" customHeight="1">
      <c r="H846" s="9"/>
      <c r="K846" s="9"/>
      <c r="W846" s="9"/>
    </row>
    <row r="847" ht="14.25" customHeight="1">
      <c r="H847" s="9"/>
      <c r="K847" s="9"/>
      <c r="W847" s="9"/>
    </row>
    <row r="848" ht="14.25" customHeight="1">
      <c r="H848" s="9"/>
      <c r="K848" s="9"/>
      <c r="W848" s="9"/>
    </row>
    <row r="849" ht="14.25" customHeight="1">
      <c r="H849" s="9"/>
      <c r="K849" s="9"/>
      <c r="W849" s="9"/>
    </row>
    <row r="850" ht="14.25" customHeight="1">
      <c r="H850" s="9"/>
      <c r="K850" s="9"/>
      <c r="W850" s="9"/>
    </row>
    <row r="851" ht="14.25" customHeight="1">
      <c r="H851" s="9"/>
      <c r="K851" s="9"/>
      <c r="W851" s="9"/>
    </row>
    <row r="852" ht="14.25" customHeight="1">
      <c r="H852" s="9"/>
      <c r="K852" s="9"/>
      <c r="W852" s="9"/>
    </row>
    <row r="853" ht="14.25" customHeight="1">
      <c r="H853" s="9"/>
      <c r="K853" s="9"/>
      <c r="W853" s="9"/>
    </row>
    <row r="854" ht="14.25" customHeight="1">
      <c r="H854" s="9"/>
      <c r="K854" s="9"/>
      <c r="W854" s="9"/>
    </row>
    <row r="855" ht="14.25" customHeight="1">
      <c r="H855" s="9"/>
      <c r="K855" s="9"/>
      <c r="W855" s="9"/>
    </row>
    <row r="856" ht="14.25" customHeight="1">
      <c r="H856" s="9"/>
      <c r="K856" s="9"/>
      <c r="W856" s="9"/>
    </row>
    <row r="857" ht="14.25" customHeight="1">
      <c r="H857" s="9"/>
      <c r="K857" s="9"/>
      <c r="W857" s="9"/>
    </row>
    <row r="858" ht="14.25" customHeight="1">
      <c r="H858" s="9"/>
      <c r="K858" s="9"/>
      <c r="W858" s="9"/>
    </row>
    <row r="859" ht="14.25" customHeight="1">
      <c r="H859" s="9"/>
      <c r="K859" s="9"/>
      <c r="W859" s="9"/>
    </row>
    <row r="860" ht="14.25" customHeight="1">
      <c r="H860" s="9"/>
      <c r="K860" s="9"/>
      <c r="W860" s="9"/>
    </row>
    <row r="861" ht="14.25" customHeight="1">
      <c r="H861" s="9"/>
      <c r="K861" s="9"/>
      <c r="W861" s="9"/>
    </row>
    <row r="862" ht="14.25" customHeight="1">
      <c r="H862" s="9"/>
      <c r="K862" s="9"/>
      <c r="W862" s="9"/>
    </row>
    <row r="863" ht="14.25" customHeight="1">
      <c r="H863" s="9"/>
      <c r="K863" s="9"/>
      <c r="W863" s="9"/>
    </row>
    <row r="864" ht="14.25" customHeight="1">
      <c r="H864" s="9"/>
      <c r="K864" s="9"/>
      <c r="W864" s="9"/>
    </row>
    <row r="865" ht="14.25" customHeight="1">
      <c r="H865" s="9"/>
      <c r="K865" s="9"/>
      <c r="W865" s="9"/>
    </row>
    <row r="866" ht="14.25" customHeight="1">
      <c r="H866" s="9"/>
      <c r="K866" s="9"/>
      <c r="W866" s="9"/>
    </row>
    <row r="867" ht="14.25" customHeight="1">
      <c r="H867" s="9"/>
      <c r="K867" s="9"/>
      <c r="W867" s="9"/>
    </row>
    <row r="868" ht="14.25" customHeight="1">
      <c r="H868" s="9"/>
      <c r="K868" s="9"/>
      <c r="W868" s="9"/>
    </row>
    <row r="869" ht="14.25" customHeight="1">
      <c r="H869" s="9"/>
      <c r="K869" s="9"/>
      <c r="W869" s="9"/>
    </row>
    <row r="870" ht="14.25" customHeight="1">
      <c r="H870" s="9"/>
      <c r="K870" s="9"/>
      <c r="W870" s="9"/>
    </row>
    <row r="871" ht="14.25" customHeight="1">
      <c r="H871" s="9"/>
      <c r="K871" s="9"/>
      <c r="W871" s="9"/>
    </row>
    <row r="872" ht="14.25" customHeight="1">
      <c r="H872" s="9"/>
      <c r="K872" s="9"/>
      <c r="W872" s="9"/>
    </row>
    <row r="873" ht="14.25" customHeight="1">
      <c r="H873" s="9"/>
      <c r="K873" s="9"/>
      <c r="W873" s="9"/>
    </row>
    <row r="874" ht="14.25" customHeight="1">
      <c r="H874" s="9"/>
      <c r="K874" s="9"/>
      <c r="W874" s="9"/>
    </row>
    <row r="875" ht="14.25" customHeight="1">
      <c r="H875" s="9"/>
      <c r="K875" s="9"/>
      <c r="W875" s="9"/>
    </row>
    <row r="876" ht="14.25" customHeight="1">
      <c r="H876" s="9"/>
      <c r="K876" s="9"/>
      <c r="W876" s="9"/>
    </row>
    <row r="877" ht="14.25" customHeight="1">
      <c r="H877" s="9"/>
      <c r="K877" s="9"/>
      <c r="W877" s="9"/>
    </row>
    <row r="878" ht="14.25" customHeight="1">
      <c r="H878" s="9"/>
      <c r="K878" s="9"/>
      <c r="W878" s="9"/>
    </row>
    <row r="879" ht="14.25" customHeight="1">
      <c r="H879" s="9"/>
      <c r="K879" s="9"/>
      <c r="W879" s="9"/>
    </row>
    <row r="880" ht="14.25" customHeight="1">
      <c r="H880" s="9"/>
      <c r="K880" s="9"/>
      <c r="W880" s="9"/>
    </row>
    <row r="881" ht="14.25" customHeight="1">
      <c r="H881" s="9"/>
      <c r="K881" s="9"/>
      <c r="W881" s="9"/>
    </row>
    <row r="882" ht="14.25" customHeight="1">
      <c r="H882" s="9"/>
      <c r="K882" s="9"/>
      <c r="W882" s="9"/>
    </row>
    <row r="883" ht="14.25" customHeight="1">
      <c r="H883" s="9"/>
      <c r="K883" s="9"/>
      <c r="W883" s="9"/>
    </row>
    <row r="884" ht="14.25" customHeight="1">
      <c r="H884" s="9"/>
      <c r="K884" s="9"/>
      <c r="W884" s="9"/>
    </row>
    <row r="885" ht="14.25" customHeight="1">
      <c r="H885" s="9"/>
      <c r="K885" s="9"/>
      <c r="W885" s="9"/>
    </row>
    <row r="886" ht="14.25" customHeight="1">
      <c r="H886" s="9"/>
      <c r="K886" s="9"/>
      <c r="W886" s="9"/>
    </row>
    <row r="887" ht="14.25" customHeight="1">
      <c r="H887" s="9"/>
      <c r="K887" s="9"/>
      <c r="W887" s="9"/>
    </row>
    <row r="888" ht="14.25" customHeight="1">
      <c r="H888" s="9"/>
      <c r="K888" s="9"/>
      <c r="W888" s="9"/>
    </row>
    <row r="889" ht="14.25" customHeight="1">
      <c r="H889" s="9"/>
      <c r="K889" s="9"/>
      <c r="W889" s="9"/>
    </row>
    <row r="890" ht="14.25" customHeight="1">
      <c r="H890" s="9"/>
      <c r="K890" s="9"/>
      <c r="W890" s="9"/>
    </row>
    <row r="891" ht="14.25" customHeight="1">
      <c r="H891" s="9"/>
      <c r="K891" s="9"/>
      <c r="W891" s="9"/>
    </row>
    <row r="892" ht="14.25" customHeight="1">
      <c r="H892" s="9"/>
      <c r="K892" s="9"/>
      <c r="W892" s="9"/>
    </row>
    <row r="893" ht="14.25" customHeight="1">
      <c r="H893" s="9"/>
      <c r="K893" s="9"/>
      <c r="W893" s="9"/>
    </row>
    <row r="894" ht="14.25" customHeight="1">
      <c r="H894" s="9"/>
      <c r="K894" s="9"/>
      <c r="W894" s="9"/>
    </row>
    <row r="895" ht="14.25" customHeight="1">
      <c r="H895" s="9"/>
      <c r="K895" s="9"/>
      <c r="W895" s="9"/>
    </row>
    <row r="896" ht="14.25" customHeight="1">
      <c r="H896" s="9"/>
      <c r="K896" s="9"/>
      <c r="W896" s="9"/>
    </row>
    <row r="897" ht="14.25" customHeight="1">
      <c r="H897" s="9"/>
      <c r="K897" s="9"/>
      <c r="W897" s="9"/>
    </row>
    <row r="898" ht="14.25" customHeight="1">
      <c r="H898" s="9"/>
      <c r="K898" s="9"/>
      <c r="W898" s="9"/>
    </row>
    <row r="899" ht="14.25" customHeight="1">
      <c r="H899" s="9"/>
      <c r="K899" s="9"/>
      <c r="W899" s="9"/>
    </row>
    <row r="900" ht="14.25" customHeight="1">
      <c r="H900" s="9"/>
      <c r="K900" s="9"/>
      <c r="W900" s="9"/>
    </row>
    <row r="901" ht="14.25" customHeight="1">
      <c r="H901" s="9"/>
      <c r="K901" s="9"/>
      <c r="W901" s="9"/>
    </row>
    <row r="902" ht="14.25" customHeight="1">
      <c r="H902" s="9"/>
      <c r="K902" s="9"/>
      <c r="W902" s="9"/>
    </row>
    <row r="903" ht="14.25" customHeight="1">
      <c r="H903" s="9"/>
      <c r="K903" s="9"/>
      <c r="W903" s="9"/>
    </row>
    <row r="904" ht="14.25" customHeight="1">
      <c r="H904" s="9"/>
      <c r="K904" s="9"/>
      <c r="W904" s="9"/>
    </row>
    <row r="905" ht="14.25" customHeight="1">
      <c r="H905" s="9"/>
      <c r="K905" s="9"/>
      <c r="W905" s="9"/>
    </row>
    <row r="906" ht="14.25" customHeight="1">
      <c r="H906" s="9"/>
      <c r="K906" s="9"/>
      <c r="W906" s="9"/>
    </row>
    <row r="907" ht="14.25" customHeight="1">
      <c r="H907" s="9"/>
      <c r="K907" s="9"/>
      <c r="W907" s="9"/>
    </row>
    <row r="908" ht="14.25" customHeight="1">
      <c r="H908" s="9"/>
      <c r="K908" s="9"/>
      <c r="W908" s="9"/>
    </row>
    <row r="909" ht="14.25" customHeight="1">
      <c r="H909" s="9"/>
      <c r="K909" s="9"/>
      <c r="W909" s="9"/>
    </row>
    <row r="910" ht="14.25" customHeight="1">
      <c r="H910" s="9"/>
      <c r="K910" s="9"/>
      <c r="W910" s="9"/>
    </row>
    <row r="911" ht="14.25" customHeight="1">
      <c r="H911" s="9"/>
      <c r="K911" s="9"/>
      <c r="W911" s="9"/>
    </row>
    <row r="912" ht="14.25" customHeight="1">
      <c r="H912" s="9"/>
      <c r="K912" s="9"/>
      <c r="W912" s="9"/>
    </row>
    <row r="913" ht="14.25" customHeight="1">
      <c r="H913" s="9"/>
      <c r="K913" s="9"/>
      <c r="W913" s="9"/>
    </row>
    <row r="914" ht="14.25" customHeight="1">
      <c r="H914" s="9"/>
      <c r="K914" s="9"/>
      <c r="W914" s="9"/>
    </row>
    <row r="915" ht="14.25" customHeight="1">
      <c r="H915" s="9"/>
      <c r="K915" s="9"/>
      <c r="W915" s="9"/>
    </row>
    <row r="916" ht="14.25" customHeight="1">
      <c r="H916" s="9"/>
      <c r="K916" s="9"/>
      <c r="W916" s="9"/>
    </row>
    <row r="917" ht="14.25" customHeight="1">
      <c r="H917" s="9"/>
      <c r="K917" s="9"/>
      <c r="W917" s="9"/>
    </row>
    <row r="918" ht="14.25" customHeight="1">
      <c r="H918" s="9"/>
      <c r="K918" s="9"/>
      <c r="W918" s="9"/>
    </row>
    <row r="919" ht="14.25" customHeight="1">
      <c r="H919" s="9"/>
      <c r="K919" s="9"/>
      <c r="W919" s="9"/>
    </row>
    <row r="920" ht="14.25" customHeight="1">
      <c r="H920" s="9"/>
      <c r="K920" s="9"/>
      <c r="W920" s="9"/>
    </row>
    <row r="921" ht="14.25" customHeight="1">
      <c r="H921" s="9"/>
      <c r="K921" s="9"/>
      <c r="W921" s="9"/>
    </row>
    <row r="922" ht="14.25" customHeight="1">
      <c r="H922" s="9"/>
      <c r="K922" s="9"/>
      <c r="W922" s="9"/>
    </row>
    <row r="923" ht="14.25" customHeight="1">
      <c r="H923" s="9"/>
      <c r="K923" s="9"/>
      <c r="W923" s="9"/>
    </row>
    <row r="924" ht="14.25" customHeight="1">
      <c r="H924" s="9"/>
      <c r="K924" s="9"/>
      <c r="W924" s="9"/>
    </row>
    <row r="925" ht="14.25" customHeight="1">
      <c r="H925" s="9"/>
      <c r="K925" s="9"/>
      <c r="W925" s="9"/>
    </row>
    <row r="926" ht="14.25" customHeight="1">
      <c r="H926" s="9"/>
      <c r="K926" s="9"/>
      <c r="W926" s="9"/>
    </row>
    <row r="927" ht="14.25" customHeight="1">
      <c r="H927" s="9"/>
      <c r="K927" s="9"/>
      <c r="W927" s="9"/>
    </row>
    <row r="928" ht="14.25" customHeight="1">
      <c r="H928" s="9"/>
      <c r="K928" s="9"/>
      <c r="W928" s="9"/>
    </row>
    <row r="929" ht="14.25" customHeight="1">
      <c r="H929" s="9"/>
      <c r="K929" s="9"/>
      <c r="W929" s="9"/>
    </row>
    <row r="930" ht="14.25" customHeight="1">
      <c r="H930" s="9"/>
      <c r="K930" s="9"/>
      <c r="W930" s="9"/>
    </row>
    <row r="931" ht="14.25" customHeight="1">
      <c r="H931" s="9"/>
      <c r="K931" s="9"/>
      <c r="W931" s="9"/>
    </row>
    <row r="932" ht="14.25" customHeight="1">
      <c r="H932" s="9"/>
      <c r="K932" s="9"/>
      <c r="W932" s="9"/>
    </row>
    <row r="933" ht="14.25" customHeight="1">
      <c r="H933" s="9"/>
      <c r="K933" s="9"/>
      <c r="W933" s="9"/>
    </row>
    <row r="934" ht="14.25" customHeight="1">
      <c r="H934" s="9"/>
      <c r="K934" s="9"/>
      <c r="W934" s="9"/>
    </row>
    <row r="935" ht="14.25" customHeight="1">
      <c r="H935" s="9"/>
      <c r="K935" s="9"/>
      <c r="W935" s="9"/>
    </row>
    <row r="936" ht="14.25" customHeight="1">
      <c r="H936" s="9"/>
      <c r="K936" s="9"/>
      <c r="W936" s="9"/>
    </row>
    <row r="937" ht="14.25" customHeight="1">
      <c r="H937" s="9"/>
      <c r="K937" s="9"/>
      <c r="W937" s="9"/>
    </row>
    <row r="938" ht="14.25" customHeight="1">
      <c r="H938" s="9"/>
      <c r="K938" s="9"/>
      <c r="W938" s="9"/>
    </row>
    <row r="939" ht="14.25" customHeight="1">
      <c r="H939" s="9"/>
      <c r="K939" s="9"/>
      <c r="W939" s="9"/>
    </row>
    <row r="940" ht="14.25" customHeight="1">
      <c r="H940" s="9"/>
      <c r="K940" s="9"/>
      <c r="W940" s="9"/>
    </row>
    <row r="941" ht="14.25" customHeight="1">
      <c r="H941" s="9"/>
      <c r="K941" s="9"/>
      <c r="W941" s="9"/>
    </row>
    <row r="942" ht="14.25" customHeight="1">
      <c r="H942" s="9"/>
      <c r="K942" s="9"/>
      <c r="W942" s="9"/>
    </row>
    <row r="943" ht="14.25" customHeight="1">
      <c r="H943" s="9"/>
      <c r="K943" s="9"/>
      <c r="W943" s="9"/>
    </row>
    <row r="944" ht="14.25" customHeight="1">
      <c r="H944" s="9"/>
      <c r="K944" s="9"/>
      <c r="W944" s="9"/>
    </row>
    <row r="945" ht="14.25" customHeight="1">
      <c r="H945" s="9"/>
      <c r="K945" s="9"/>
      <c r="W945" s="9"/>
    </row>
    <row r="946" ht="14.25" customHeight="1">
      <c r="H946" s="9"/>
      <c r="K946" s="9"/>
      <c r="W946" s="9"/>
    </row>
    <row r="947" ht="14.25" customHeight="1">
      <c r="H947" s="9"/>
      <c r="K947" s="9"/>
      <c r="W947" s="9"/>
    </row>
    <row r="948" ht="14.25" customHeight="1">
      <c r="H948" s="9"/>
      <c r="K948" s="9"/>
      <c r="W948" s="9"/>
    </row>
    <row r="949" ht="14.25" customHeight="1">
      <c r="H949" s="9"/>
      <c r="K949" s="9"/>
      <c r="W949" s="9"/>
    </row>
    <row r="950" ht="14.25" customHeight="1">
      <c r="H950" s="9"/>
      <c r="K950" s="9"/>
      <c r="W950" s="9"/>
    </row>
    <row r="951" ht="14.25" customHeight="1">
      <c r="H951" s="9"/>
      <c r="K951" s="9"/>
      <c r="W951" s="9"/>
    </row>
    <row r="952" ht="14.25" customHeight="1">
      <c r="H952" s="9"/>
      <c r="K952" s="9"/>
      <c r="W952" s="9"/>
    </row>
    <row r="953" ht="14.25" customHeight="1">
      <c r="H953" s="9"/>
      <c r="K953" s="9"/>
      <c r="W953" s="9"/>
    </row>
    <row r="954" ht="14.25" customHeight="1">
      <c r="H954" s="9"/>
      <c r="K954" s="9"/>
      <c r="W954" s="9"/>
    </row>
    <row r="955" ht="14.25" customHeight="1">
      <c r="H955" s="9"/>
      <c r="K955" s="9"/>
      <c r="W955" s="9"/>
    </row>
    <row r="956" ht="14.25" customHeight="1">
      <c r="H956" s="9"/>
      <c r="K956" s="9"/>
      <c r="W956" s="9"/>
    </row>
    <row r="957" ht="14.25" customHeight="1">
      <c r="H957" s="9"/>
      <c r="K957" s="9"/>
      <c r="W957" s="9"/>
    </row>
    <row r="958" ht="14.25" customHeight="1">
      <c r="H958" s="9"/>
      <c r="K958" s="9"/>
      <c r="W958" s="9"/>
    </row>
    <row r="959" ht="14.25" customHeight="1">
      <c r="H959" s="9"/>
      <c r="K959" s="9"/>
      <c r="W959" s="9"/>
    </row>
    <row r="960" ht="14.25" customHeight="1">
      <c r="H960" s="9"/>
      <c r="K960" s="9"/>
      <c r="W960" s="9"/>
    </row>
    <row r="961" ht="14.25" customHeight="1">
      <c r="H961" s="9"/>
      <c r="K961" s="9"/>
      <c r="W961" s="9"/>
    </row>
    <row r="962" ht="14.25" customHeight="1">
      <c r="H962" s="9"/>
      <c r="K962" s="9"/>
      <c r="W962" s="9"/>
    </row>
    <row r="963" ht="14.25" customHeight="1">
      <c r="H963" s="9"/>
      <c r="K963" s="9"/>
      <c r="W963" s="9"/>
    </row>
    <row r="964" ht="14.25" customHeight="1">
      <c r="H964" s="9"/>
      <c r="K964" s="9"/>
      <c r="W964" s="9"/>
    </row>
    <row r="965" ht="14.25" customHeight="1">
      <c r="H965" s="9"/>
      <c r="K965" s="9"/>
      <c r="W965" s="9"/>
    </row>
    <row r="966" ht="14.25" customHeight="1">
      <c r="H966" s="9"/>
      <c r="K966" s="9"/>
      <c r="W966" s="9"/>
    </row>
    <row r="967" ht="14.25" customHeight="1">
      <c r="H967" s="9"/>
      <c r="K967" s="9"/>
      <c r="W967" s="9"/>
    </row>
    <row r="968" ht="14.25" customHeight="1">
      <c r="H968" s="9"/>
      <c r="K968" s="9"/>
      <c r="W968" s="9"/>
    </row>
    <row r="969" ht="14.25" customHeight="1">
      <c r="H969" s="9"/>
      <c r="K969" s="9"/>
      <c r="W969" s="9"/>
    </row>
    <row r="970" ht="14.25" customHeight="1">
      <c r="H970" s="9"/>
      <c r="K970" s="9"/>
      <c r="W970" s="9"/>
    </row>
    <row r="971" ht="14.25" customHeight="1">
      <c r="H971" s="9"/>
      <c r="K971" s="9"/>
      <c r="W971" s="9"/>
    </row>
    <row r="972" ht="14.25" customHeight="1">
      <c r="H972" s="9"/>
      <c r="K972" s="9"/>
      <c r="W972" s="9"/>
    </row>
    <row r="973" ht="14.25" customHeight="1">
      <c r="H973" s="9"/>
      <c r="K973" s="9"/>
      <c r="W973" s="9"/>
    </row>
    <row r="974" ht="14.25" customHeight="1">
      <c r="H974" s="9"/>
      <c r="K974" s="9"/>
      <c r="W974" s="9"/>
    </row>
    <row r="975" ht="14.25" customHeight="1">
      <c r="H975" s="9"/>
      <c r="K975" s="9"/>
      <c r="W975" s="9"/>
    </row>
    <row r="976" ht="14.25" customHeight="1">
      <c r="H976" s="9"/>
      <c r="K976" s="9"/>
      <c r="W976" s="9"/>
    </row>
    <row r="977" ht="14.25" customHeight="1">
      <c r="H977" s="9"/>
      <c r="K977" s="9"/>
      <c r="W977" s="9"/>
    </row>
    <row r="978" ht="14.25" customHeight="1">
      <c r="H978" s="9"/>
      <c r="K978" s="9"/>
      <c r="W978" s="9"/>
    </row>
    <row r="979" ht="14.25" customHeight="1">
      <c r="H979" s="9"/>
      <c r="K979" s="9"/>
      <c r="W979" s="9"/>
    </row>
    <row r="980" ht="14.25" customHeight="1">
      <c r="H980" s="9"/>
      <c r="K980" s="9"/>
      <c r="W980" s="9"/>
    </row>
    <row r="981" ht="14.25" customHeight="1">
      <c r="H981" s="9"/>
      <c r="K981" s="9"/>
      <c r="W981" s="9"/>
    </row>
    <row r="982" ht="14.25" customHeight="1">
      <c r="H982" s="9"/>
      <c r="K982" s="9"/>
      <c r="W982" s="9"/>
    </row>
    <row r="983" ht="14.25" customHeight="1">
      <c r="H983" s="9"/>
      <c r="K983" s="9"/>
      <c r="W983" s="9"/>
    </row>
    <row r="984" ht="14.25" customHeight="1">
      <c r="H984" s="9"/>
      <c r="K984" s="9"/>
      <c r="W984" s="9"/>
    </row>
    <row r="985" ht="14.25" customHeight="1">
      <c r="H985" s="9"/>
      <c r="K985" s="9"/>
      <c r="W985" s="9"/>
    </row>
    <row r="986" ht="14.25" customHeight="1">
      <c r="H986" s="9"/>
      <c r="K986" s="9"/>
      <c r="W986" s="9"/>
    </row>
    <row r="987" ht="14.25" customHeight="1">
      <c r="H987" s="9"/>
      <c r="K987" s="9"/>
      <c r="W987" s="9"/>
    </row>
    <row r="988" ht="14.25" customHeight="1">
      <c r="H988" s="9"/>
      <c r="K988" s="9"/>
      <c r="W988" s="9"/>
    </row>
    <row r="989" ht="14.25" customHeight="1">
      <c r="H989" s="9"/>
      <c r="K989" s="9"/>
      <c r="W989" s="9"/>
    </row>
    <row r="990" ht="14.25" customHeight="1">
      <c r="H990" s="9"/>
      <c r="K990" s="9"/>
      <c r="W990" s="9"/>
    </row>
    <row r="991" ht="14.25" customHeight="1">
      <c r="H991" s="9"/>
      <c r="K991" s="9"/>
      <c r="W991" s="9"/>
    </row>
    <row r="992" ht="14.25" customHeight="1">
      <c r="H992" s="9"/>
      <c r="K992" s="9"/>
      <c r="W992" s="9"/>
    </row>
    <row r="993" ht="14.25" customHeight="1">
      <c r="H993" s="9"/>
      <c r="K993" s="9"/>
      <c r="W993" s="9"/>
    </row>
    <row r="994" ht="14.25" customHeight="1">
      <c r="H994" s="9"/>
      <c r="K994" s="9"/>
      <c r="W994" s="9"/>
    </row>
    <row r="995" ht="14.25" customHeight="1">
      <c r="H995" s="9"/>
      <c r="K995" s="9"/>
      <c r="W995" s="9"/>
    </row>
    <row r="996" ht="14.25" customHeight="1">
      <c r="H996" s="9"/>
      <c r="K996" s="9"/>
      <c r="W996" s="9"/>
    </row>
    <row r="997" ht="14.25" customHeight="1">
      <c r="H997" s="9"/>
      <c r="K997" s="9"/>
      <c r="W997" s="9"/>
    </row>
    <row r="998" ht="14.25" customHeight="1">
      <c r="H998" s="9"/>
      <c r="K998" s="9"/>
      <c r="W998" s="9"/>
    </row>
    <row r="999" ht="14.25" customHeight="1">
      <c r="H999" s="9"/>
      <c r="K999" s="9"/>
      <c r="W999" s="9"/>
    </row>
    <row r="1000" ht="14.25" customHeight="1">
      <c r="H1000" s="9"/>
      <c r="K1000" s="9"/>
      <c r="W1000" s="9"/>
    </row>
  </sheetData>
  <mergeCells count="2">
    <mergeCell ref="A1:J1"/>
    <mergeCell ref="L1:V1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9.86"/>
    <col customWidth="1" min="4" max="4" width="11.29"/>
    <col customWidth="1" min="5" max="5" width="0.86"/>
    <col customWidth="1" min="6" max="6" width="23.43"/>
    <col customWidth="1" min="7" max="7" width="14.43"/>
    <col customWidth="1" min="8" max="8" width="10.57"/>
    <col customWidth="1" min="9" max="9" width="22.43"/>
    <col customWidth="1" min="10" max="10" width="20.71"/>
    <col customWidth="1" min="11" max="11" width="0.86"/>
    <col customWidth="1" min="12" max="12" width="8.71"/>
    <col customWidth="1" min="13" max="13" width="12.43"/>
    <col customWidth="1" min="14" max="16" width="12.57"/>
    <col customWidth="1" min="17" max="17" width="0.86"/>
    <col customWidth="1" min="18" max="18" width="13.71"/>
    <col customWidth="1" min="19" max="26" width="8.71"/>
  </cols>
  <sheetData>
    <row r="1" ht="14.25" customHeight="1">
      <c r="A1" s="6" t="s">
        <v>302</v>
      </c>
      <c r="B1" s="7"/>
      <c r="C1" s="7"/>
      <c r="D1" s="8"/>
      <c r="E1" s="9"/>
      <c r="F1" s="10" t="s">
        <v>303</v>
      </c>
      <c r="G1" s="7"/>
      <c r="H1" s="7"/>
      <c r="I1" s="7"/>
      <c r="J1" s="7"/>
      <c r="K1" s="7"/>
      <c r="L1" s="7"/>
      <c r="M1" s="7"/>
      <c r="N1" s="7"/>
      <c r="O1" s="7"/>
      <c r="P1" s="8"/>
      <c r="Q1" s="9"/>
      <c r="R1" s="11" t="s">
        <v>304</v>
      </c>
    </row>
    <row r="2" ht="14.25" customHeight="1">
      <c r="E2" s="9"/>
      <c r="K2" s="9"/>
      <c r="Q2" s="9"/>
    </row>
    <row r="3" ht="14.25" customHeight="1">
      <c r="A3" s="12" t="s">
        <v>0</v>
      </c>
      <c r="B3" s="12" t="s">
        <v>1</v>
      </c>
      <c r="C3" s="12" t="s">
        <v>321</v>
      </c>
      <c r="D3" s="12" t="s">
        <v>197</v>
      </c>
      <c r="E3" s="9"/>
      <c r="F3" s="13" t="s">
        <v>322</v>
      </c>
      <c r="G3" s="13" t="s">
        <v>323</v>
      </c>
      <c r="H3" s="13" t="s">
        <v>305</v>
      </c>
      <c r="I3" s="13" t="s">
        <v>324</v>
      </c>
      <c r="J3" s="13" t="s">
        <v>325</v>
      </c>
      <c r="K3" s="9"/>
      <c r="L3" s="13"/>
      <c r="M3" s="13" t="str">
        <f t="array" ref="M3:P3">TRANSPOSE(L4:L7)</f>
        <v>EUR/USD</v>
      </c>
      <c r="N3" s="13" t="s">
        <v>243</v>
      </c>
      <c r="O3" s="13" t="s">
        <v>244</v>
      </c>
      <c r="P3" s="13" t="s">
        <v>245</v>
      </c>
      <c r="Q3" s="9"/>
      <c r="R3" s="14" t="s">
        <v>326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IF(STG_INSTRUMENT_CONTRACT_MASTER!I3="","",STG_INSTRUMENT_CONTRACT_MASTER!H2&amp;"/"&amp;STG_INSTRUMENT_CONTRACT_MASTER!I2)</f>
        <v/>
      </c>
      <c r="D4" s="1" t="str">
        <f>STG_SENSITIVITIES_FX!D2</f>
        <v/>
      </c>
      <c r="E4" s="9"/>
      <c r="F4" s="1" t="s">
        <v>242</v>
      </c>
      <c r="G4" s="1">
        <f t="shared" ref="G4:G7" si="2">SUMIF($C$4:$C$64,$F4,$D$4:$D$64)</f>
        <v>-76133570.51</v>
      </c>
      <c r="H4" s="1">
        <v>0.3</v>
      </c>
      <c r="I4" s="1">
        <f t="shared" ref="I4:I7" si="3">G4*H4</f>
        <v>-22840071.15</v>
      </c>
      <c r="J4" s="1">
        <v>0.6</v>
      </c>
      <c r="K4" s="9"/>
      <c r="L4" s="13" t="s">
        <v>242</v>
      </c>
      <c r="M4" s="1">
        <f t="shared" ref="M4:P4" si="1">INDEX($I:$I,MATCH(M$3,$F:$F,0))*INDEX($I:$I,MATCH($L4,$F:$F,0))*IF(M$3=$L4,1,$J$4)</f>
        <v>521668850323761</v>
      </c>
      <c r="N4" s="1">
        <f t="shared" si="1"/>
        <v>3922313044440</v>
      </c>
      <c r="O4" s="1">
        <f t="shared" si="1"/>
        <v>-200763208418490</v>
      </c>
      <c r="P4" s="1">
        <f t="shared" si="1"/>
        <v>28441188649603</v>
      </c>
      <c r="Q4" s="9"/>
      <c r="R4" s="5">
        <f>SQRT(SUM(M4:P7))</f>
        <v>19054525.98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IF(STG_INSTRUMENT_CONTRACT_MASTER!I4="","",STG_INSTRUMENT_CONTRACT_MASTER!H3&amp;"/"&amp;STG_INSTRUMENT_CONTRACT_MASTER!I3)</f>
        <v/>
      </c>
      <c r="D5" s="1" t="str">
        <f>STG_SENSITIVITIES_FX!D3</f>
        <v/>
      </c>
      <c r="E5" s="9"/>
      <c r="F5" s="1" t="s">
        <v>243</v>
      </c>
      <c r="G5" s="1">
        <f t="shared" si="2"/>
        <v>-954052.5455</v>
      </c>
      <c r="H5" s="1">
        <v>0.3</v>
      </c>
      <c r="I5" s="1">
        <f t="shared" si="3"/>
        <v>-286215.7637</v>
      </c>
      <c r="K5" s="9"/>
      <c r="L5" s="13" t="s">
        <v>243</v>
      </c>
      <c r="M5" s="1">
        <f t="shared" ref="M5:P5" si="4">INDEX($I:$I,MATCH(M$3,$F:$F,0))*INDEX($I:$I,MATCH($L5,$F:$F,0))*IF(M$3=$L5,1,$J$4)</f>
        <v>3922313044440</v>
      </c>
      <c r="N5" s="1">
        <f t="shared" si="4"/>
        <v>81919463367</v>
      </c>
      <c r="O5" s="1">
        <f t="shared" si="4"/>
        <v>-2515823817909</v>
      </c>
      <c r="P5" s="1">
        <f t="shared" si="4"/>
        <v>356405042428</v>
      </c>
      <c r="Q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IF(STG_INSTRUMENT_CONTRACT_MASTER!I5="","",STG_INSTRUMENT_CONTRACT_MASTER!H4&amp;"/"&amp;STG_INSTRUMENT_CONTRACT_MASTER!I4)</f>
        <v/>
      </c>
      <c r="D6" s="1" t="str">
        <f>STG_SENSITIVITIES_FX!D4</f>
        <v/>
      </c>
      <c r="E6" s="9"/>
      <c r="F6" s="1" t="s">
        <v>244</v>
      </c>
      <c r="G6" s="1">
        <f t="shared" si="2"/>
        <v>48833085.95</v>
      </c>
      <c r="H6" s="1">
        <v>0.3</v>
      </c>
      <c r="I6" s="1">
        <f t="shared" si="3"/>
        <v>14649925.79</v>
      </c>
      <c r="K6" s="9"/>
      <c r="L6" s="13" t="s">
        <v>244</v>
      </c>
      <c r="M6" s="1">
        <f t="shared" ref="M6:P6" si="5">INDEX($I:$I,MATCH(M$3,$F:$F,0))*INDEX($I:$I,MATCH($L6,$F:$F,0))*IF(M$3=$L6,1,$J$4)</f>
        <v>-200763208418490</v>
      </c>
      <c r="N6" s="1">
        <f t="shared" si="5"/>
        <v>-2515823817909</v>
      </c>
      <c r="O6" s="1">
        <f t="shared" si="5"/>
        <v>214620325547899</v>
      </c>
      <c r="P6" s="1">
        <f t="shared" si="5"/>
        <v>-18242557134940</v>
      </c>
      <c r="Q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IF(STG_INSTRUMENT_CONTRACT_MASTER!I6="","",STG_INSTRUMENT_CONTRACT_MASTER!H5&amp;"/"&amp;STG_INSTRUMENT_CONTRACT_MASTER!I5)</f>
        <v/>
      </c>
      <c r="D7" s="1" t="str">
        <f>STG_SENSITIVITIES_FX!D5</f>
        <v/>
      </c>
      <c r="E7" s="9"/>
      <c r="F7" s="1" t="s">
        <v>245</v>
      </c>
      <c r="G7" s="1">
        <f t="shared" si="2"/>
        <v>-6917955.839</v>
      </c>
      <c r="H7" s="1">
        <v>0.3</v>
      </c>
      <c r="I7" s="1">
        <f t="shared" si="3"/>
        <v>-2075386.752</v>
      </c>
      <c r="K7" s="9"/>
      <c r="L7" s="13" t="s">
        <v>245</v>
      </c>
      <c r="M7" s="1">
        <f t="shared" ref="M7:P7" si="6">INDEX($I:$I,MATCH(M$3,$F:$F,0))*INDEX($I:$I,MATCH($L7,$F:$F,0))*IF(M$3=$L7,1,$J$4)</f>
        <v>28441188649603</v>
      </c>
      <c r="N7" s="1">
        <f t="shared" si="6"/>
        <v>356405042428</v>
      </c>
      <c r="O7" s="1">
        <f t="shared" si="6"/>
        <v>-18242557134940</v>
      </c>
      <c r="P7" s="1">
        <f t="shared" si="6"/>
        <v>4307230169422</v>
      </c>
      <c r="Q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IF(STG_INSTRUMENT_CONTRACT_MASTER!I7="","",STG_INSTRUMENT_CONTRACT_MASTER!H6&amp;"/"&amp;STG_INSTRUMENT_CONTRACT_MASTER!I6)</f>
        <v/>
      </c>
      <c r="D8" s="1" t="str">
        <f>STG_SENSITIVITIES_FX!D6</f>
        <v/>
      </c>
      <c r="E8" s="9"/>
      <c r="K8" s="9"/>
      <c r="Q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IF(STG_INSTRUMENT_CONTRACT_MASTER!I8="","",STG_INSTRUMENT_CONTRACT_MASTER!H7&amp;"/"&amp;STG_INSTRUMENT_CONTRACT_MASTER!I7)</f>
        <v/>
      </c>
      <c r="D9" s="1" t="str">
        <f>STG_SENSITIVITIES_FX!D7</f>
        <v/>
      </c>
      <c r="E9" s="9"/>
      <c r="K9" s="9"/>
      <c r="Q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IF(STG_INSTRUMENT_CONTRACT_MASTER!I9="","",STG_INSTRUMENT_CONTRACT_MASTER!H8&amp;"/"&amp;STG_INSTRUMENT_CONTRACT_MASTER!I8)</f>
        <v/>
      </c>
      <c r="D10" s="1" t="str">
        <f>STG_SENSITIVITIES_FX!D8</f>
        <v/>
      </c>
      <c r="E10" s="9"/>
      <c r="K10" s="9"/>
      <c r="Q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IF(STG_INSTRUMENT_CONTRACT_MASTER!I10="","",STG_INSTRUMENT_CONTRACT_MASTER!H9&amp;"/"&amp;STG_INSTRUMENT_CONTRACT_MASTER!I9)</f>
        <v/>
      </c>
      <c r="D11" s="1" t="str">
        <f>STG_SENSITIVITIES_FX!D9</f>
        <v/>
      </c>
      <c r="E11" s="9"/>
      <c r="K11" s="9"/>
      <c r="Q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IF(STG_INSTRUMENT_CONTRACT_MASTER!I11="","",STG_INSTRUMENT_CONTRACT_MASTER!H10&amp;"/"&amp;STG_INSTRUMENT_CONTRACT_MASTER!I10)</f>
        <v/>
      </c>
      <c r="D12" s="1" t="str">
        <f>STG_SENSITIVITIES_FX!D10</f>
        <v/>
      </c>
      <c r="E12" s="9"/>
      <c r="K12" s="9"/>
      <c r="Q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IF(STG_INSTRUMENT_CONTRACT_MASTER!I12="","",STG_INSTRUMENT_CONTRACT_MASTER!H11&amp;"/"&amp;STG_INSTRUMENT_CONTRACT_MASTER!I11)</f>
        <v/>
      </c>
      <c r="D13" s="1" t="str">
        <f>STG_SENSITIVITIES_FX!D11</f>
        <v/>
      </c>
      <c r="E13" s="9"/>
      <c r="K13" s="9"/>
      <c r="Q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IF(STG_INSTRUMENT_CONTRACT_MASTER!I13="","",STG_INSTRUMENT_CONTRACT_MASTER!H12&amp;"/"&amp;STG_INSTRUMENT_CONTRACT_MASTER!I12)</f>
        <v/>
      </c>
      <c r="D14" s="1" t="str">
        <f>STG_SENSITIVITIES_FX!D12</f>
        <v/>
      </c>
      <c r="E14" s="9"/>
      <c r="K14" s="9"/>
      <c r="Q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IF(STG_INSTRUMENT_CONTRACT_MASTER!I14="","",STG_INSTRUMENT_CONTRACT_MASTER!H13&amp;"/"&amp;STG_INSTRUMENT_CONTRACT_MASTER!I13)</f>
        <v/>
      </c>
      <c r="D15" s="1" t="str">
        <f>STG_SENSITIVITIES_FX!D13</f>
        <v/>
      </c>
      <c r="E15" s="9"/>
      <c r="K15" s="9"/>
      <c r="Q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IF(STG_INSTRUMENT_CONTRACT_MASTER!I15="","",STG_INSTRUMENT_CONTRACT_MASTER!H14&amp;"/"&amp;STG_INSTRUMENT_CONTRACT_MASTER!I14)</f>
        <v/>
      </c>
      <c r="D16" s="1" t="str">
        <f>STG_SENSITIVITIES_FX!D14</f>
        <v/>
      </c>
      <c r="E16" s="9"/>
      <c r="K16" s="9"/>
      <c r="Q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IF(STG_INSTRUMENT_CONTRACT_MASTER!I16="","",STG_INSTRUMENT_CONTRACT_MASTER!H15&amp;"/"&amp;STG_INSTRUMENT_CONTRACT_MASTER!I15)</f>
        <v/>
      </c>
      <c r="D17" s="1" t="str">
        <f>STG_SENSITIVITIES_FX!D15</f>
        <v/>
      </c>
      <c r="E17" s="9"/>
      <c r="K17" s="9"/>
      <c r="Q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IF(STG_INSTRUMENT_CONTRACT_MASTER!I17="","",STG_INSTRUMENT_CONTRACT_MASTER!H16&amp;"/"&amp;STG_INSTRUMENT_CONTRACT_MASTER!I16)</f>
        <v/>
      </c>
      <c r="D18" s="1" t="str">
        <f>STG_SENSITIVITIES_FX!D16</f>
        <v/>
      </c>
      <c r="E18" s="9"/>
      <c r="K18" s="9"/>
      <c r="Q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IF(STG_INSTRUMENT_CONTRACT_MASTER!I18="","",STG_INSTRUMENT_CONTRACT_MASTER!H17&amp;"/"&amp;STG_INSTRUMENT_CONTRACT_MASTER!I17)</f>
        <v/>
      </c>
      <c r="D19" s="1" t="str">
        <f>STG_SENSITIVITIES_FX!D17</f>
        <v/>
      </c>
      <c r="E19" s="9"/>
      <c r="K19" s="9"/>
      <c r="Q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IF(STG_INSTRUMENT_CONTRACT_MASTER!I19="","",STG_INSTRUMENT_CONTRACT_MASTER!H18&amp;"/"&amp;STG_INSTRUMENT_CONTRACT_MASTER!I18)</f>
        <v/>
      </c>
      <c r="D20" s="1" t="str">
        <f>STG_SENSITIVITIES_FX!D18</f>
        <v/>
      </c>
      <c r="E20" s="9"/>
      <c r="K20" s="9"/>
      <c r="Q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IF(STG_INSTRUMENT_CONTRACT_MASTER!I20="","",STG_INSTRUMENT_CONTRACT_MASTER!H19&amp;"/"&amp;STG_INSTRUMENT_CONTRACT_MASTER!I19)</f>
        <v/>
      </c>
      <c r="D21" s="1" t="str">
        <f>STG_SENSITIVITIES_FX!D19</f>
        <v/>
      </c>
      <c r="E21" s="9"/>
      <c r="K21" s="9"/>
      <c r="Q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IF(STG_INSTRUMENT_CONTRACT_MASTER!I21="","",STG_INSTRUMENT_CONTRACT_MASTER!H20&amp;"/"&amp;STG_INSTRUMENT_CONTRACT_MASTER!I20)</f>
        <v/>
      </c>
      <c r="D22" s="1" t="str">
        <f>STG_SENSITIVITIES_FX!D20</f>
        <v/>
      </c>
      <c r="E22" s="9"/>
      <c r="K22" s="9"/>
      <c r="Q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IF(STG_INSTRUMENT_CONTRACT_MASTER!I22="","",STG_INSTRUMENT_CONTRACT_MASTER!H21&amp;"/"&amp;STG_INSTRUMENT_CONTRACT_MASTER!I21)</f>
        <v/>
      </c>
      <c r="D23" s="1" t="str">
        <f>STG_SENSITIVITIES_FX!D21</f>
        <v/>
      </c>
      <c r="E23" s="9"/>
      <c r="K23" s="9"/>
      <c r="Q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IF(STG_INSTRUMENT_CONTRACT_MASTER!I23="","",STG_INSTRUMENT_CONTRACT_MASTER!H22&amp;"/"&amp;STG_INSTRUMENT_CONTRACT_MASTER!I22)</f>
        <v/>
      </c>
      <c r="D24" s="1" t="str">
        <f>STG_SENSITIVITIES_FX!D22</f>
        <v/>
      </c>
      <c r="E24" s="9"/>
      <c r="K24" s="9"/>
      <c r="Q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IF(STG_INSTRUMENT_CONTRACT_MASTER!I24="","",STG_INSTRUMENT_CONTRACT_MASTER!H23&amp;"/"&amp;STG_INSTRUMENT_CONTRACT_MASTER!I23)</f>
        <v/>
      </c>
      <c r="D25" s="1" t="str">
        <f>STG_SENSITIVITIES_FX!D23</f>
        <v/>
      </c>
      <c r="E25" s="9"/>
      <c r="K25" s="9"/>
      <c r="Q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IF(STG_INSTRUMENT_CONTRACT_MASTER!I25="","",STG_INSTRUMENT_CONTRACT_MASTER!H24&amp;"/"&amp;STG_INSTRUMENT_CONTRACT_MASTER!I24)</f>
        <v/>
      </c>
      <c r="D26" s="1" t="str">
        <f>STG_SENSITIVITIES_FX!D24</f>
        <v/>
      </c>
      <c r="E26" s="9"/>
      <c r="K26" s="9"/>
      <c r="Q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IF(STG_INSTRUMENT_CONTRACT_MASTER!I26="","",STG_INSTRUMENT_CONTRACT_MASTER!H25&amp;"/"&amp;STG_INSTRUMENT_CONTRACT_MASTER!I25)</f>
        <v/>
      </c>
      <c r="D27" s="1" t="str">
        <f>STG_SENSITIVITIES_FX!D25</f>
        <v/>
      </c>
      <c r="E27" s="9"/>
      <c r="K27" s="9"/>
      <c r="Q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IF(STG_INSTRUMENT_CONTRACT_MASTER!I27="","",STG_INSTRUMENT_CONTRACT_MASTER!H26&amp;"/"&amp;STG_INSTRUMENT_CONTRACT_MASTER!I26)</f>
        <v/>
      </c>
      <c r="D28" s="1" t="str">
        <f>STG_SENSITIVITIES_FX!D26</f>
        <v/>
      </c>
      <c r="E28" s="9"/>
      <c r="K28" s="9"/>
      <c r="Q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IF(STG_INSTRUMENT_CONTRACT_MASTER!I28="","",STG_INSTRUMENT_CONTRACT_MASTER!H27&amp;"/"&amp;STG_INSTRUMENT_CONTRACT_MASTER!I27)</f>
        <v/>
      </c>
      <c r="D29" s="1" t="str">
        <f>STG_SENSITIVITIES_FX!D27</f>
        <v/>
      </c>
      <c r="E29" s="9"/>
      <c r="K29" s="9"/>
      <c r="Q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IF(STG_INSTRUMENT_CONTRACT_MASTER!I29="","",STG_INSTRUMENT_CONTRACT_MASTER!H28&amp;"/"&amp;STG_INSTRUMENT_CONTRACT_MASTER!I28)</f>
        <v/>
      </c>
      <c r="D30" s="1" t="str">
        <f>STG_SENSITIVITIES_FX!D28</f>
        <v/>
      </c>
      <c r="E30" s="9"/>
      <c r="K30" s="9"/>
      <c r="Q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IF(STG_INSTRUMENT_CONTRACT_MASTER!I30="","",STG_INSTRUMENT_CONTRACT_MASTER!H29&amp;"/"&amp;STG_INSTRUMENT_CONTRACT_MASTER!I29)</f>
        <v/>
      </c>
      <c r="D31" s="1" t="str">
        <f>STG_SENSITIVITIES_FX!D29</f>
        <v/>
      </c>
      <c r="E31" s="9"/>
      <c r="K31" s="9"/>
      <c r="Q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IF(STG_INSTRUMENT_CONTRACT_MASTER!I31="","",STG_INSTRUMENT_CONTRACT_MASTER!H30&amp;"/"&amp;STG_INSTRUMENT_CONTRACT_MASTER!I30)</f>
        <v/>
      </c>
      <c r="D32" s="1" t="str">
        <f>STG_SENSITIVITIES_FX!D30</f>
        <v/>
      </c>
      <c r="E32" s="9"/>
      <c r="K32" s="9"/>
      <c r="Q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IF(STG_INSTRUMENT_CONTRACT_MASTER!I32="","",STG_INSTRUMENT_CONTRACT_MASTER!H31&amp;"/"&amp;STG_INSTRUMENT_CONTRACT_MASTER!I31)</f>
        <v/>
      </c>
      <c r="D33" s="1" t="str">
        <f>STG_SENSITIVITIES_FX!D31</f>
        <v/>
      </c>
      <c r="E33" s="9"/>
      <c r="K33" s="9"/>
      <c r="Q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IF(STG_INSTRUMENT_CONTRACT_MASTER!I33="","",STG_INSTRUMENT_CONTRACT_MASTER!H32&amp;"/"&amp;STG_INSTRUMENT_CONTRACT_MASTER!I32)</f>
        <v/>
      </c>
      <c r="D34" s="1" t="str">
        <f>STG_SENSITIVITIES_FX!D32</f>
        <v/>
      </c>
      <c r="E34" s="9"/>
      <c r="K34" s="9"/>
      <c r="Q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IF(STG_INSTRUMENT_CONTRACT_MASTER!I34="","",STG_INSTRUMENT_CONTRACT_MASTER!H33&amp;"/"&amp;STG_INSTRUMENT_CONTRACT_MASTER!I33)</f>
        <v/>
      </c>
      <c r="D35" s="1" t="str">
        <f>STG_SENSITIVITIES_FX!D33</f>
        <v/>
      </c>
      <c r="E35" s="9"/>
      <c r="K35" s="9"/>
      <c r="Q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IF(STG_INSTRUMENT_CONTRACT_MASTER!I35="","",STG_INSTRUMENT_CONTRACT_MASTER!H34&amp;"/"&amp;STG_INSTRUMENT_CONTRACT_MASTER!I34)</f>
        <v>USD/</v>
      </c>
      <c r="D36" s="1">
        <f>STG_SENSITIVITIES_FX!D34</f>
        <v>0</v>
      </c>
      <c r="E36" s="9"/>
      <c r="K36" s="9"/>
      <c r="Q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IF(STG_INSTRUMENT_CONTRACT_MASTER!I36="","",STG_INSTRUMENT_CONTRACT_MASTER!H35&amp;"/"&amp;STG_INSTRUMENT_CONTRACT_MASTER!I35)</f>
        <v>EUR/USD</v>
      </c>
      <c r="D37" s="1">
        <f>STG_SENSITIVITIES_FX!D35</f>
        <v>180142.6909</v>
      </c>
      <c r="E37" s="9"/>
      <c r="K37" s="9"/>
      <c r="Q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IF(STG_INSTRUMENT_CONTRACT_MASTER!I37="","",STG_INSTRUMENT_CONTRACT_MASTER!H36&amp;"/"&amp;STG_INSTRUMENT_CONTRACT_MASTER!I36)</f>
        <v>EUR/USD</v>
      </c>
      <c r="D38" s="1">
        <f>STG_SENSITIVITIES_FX!D36</f>
        <v>139432.1567</v>
      </c>
      <c r="E38" s="9"/>
      <c r="K38" s="9"/>
      <c r="Q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IF(STG_INSTRUMENT_CONTRACT_MASTER!I38="","",STG_INSTRUMENT_CONTRACT_MASTER!H37&amp;"/"&amp;STG_INSTRUMENT_CONTRACT_MASTER!I37)</f>
        <v>EUR/USD</v>
      </c>
      <c r="D39" s="1">
        <f>STG_SENSITIVITIES_FX!D37</f>
        <v>15401.22912</v>
      </c>
      <c r="E39" s="9"/>
      <c r="K39" s="9"/>
      <c r="Q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IF(STG_INSTRUMENT_CONTRACT_MASTER!I39="","",STG_INSTRUMENT_CONTRACT_MASTER!H38&amp;"/"&amp;STG_INSTRUMENT_CONTRACT_MASTER!I38)</f>
        <v>GBP/USD</v>
      </c>
      <c r="D40" s="1">
        <f>STG_SENSITIVITIES_FX!D38</f>
        <v>16366.78116</v>
      </c>
      <c r="E40" s="9"/>
      <c r="K40" s="9"/>
      <c r="Q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IF(STG_INSTRUMENT_CONTRACT_MASTER!I40="","",STG_INSTRUMENT_CONTRACT_MASTER!H39&amp;"/"&amp;STG_INSTRUMENT_CONTRACT_MASTER!I39)</f>
        <v>EUR/USD</v>
      </c>
      <c r="D41" s="1">
        <f>STG_SENSITIVITIES_FX!D39</f>
        <v>-9975.417889</v>
      </c>
      <c r="E41" s="9"/>
      <c r="K41" s="9"/>
      <c r="Q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IF(STG_INSTRUMENT_CONTRACT_MASTER!I41="","",STG_INSTRUMENT_CONTRACT_MASTER!H40&amp;"/"&amp;STG_INSTRUMENT_CONTRACT_MASTER!I40)</f>
        <v/>
      </c>
      <c r="D42" s="1">
        <f>STG_SENSITIVITIES_FX!D40</f>
        <v>-280766.1117</v>
      </c>
      <c r="E42" s="9"/>
      <c r="K42" s="9"/>
      <c r="Q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IF(STG_INSTRUMENT_CONTRACT_MASTER!I42="","",STG_INSTRUMENT_CONTRACT_MASTER!H41&amp;"/"&amp;STG_INSTRUMENT_CONTRACT_MASTER!I41)</f>
        <v/>
      </c>
      <c r="D43" s="1">
        <f>STG_SENSITIVITIES_FX!D41</f>
        <v>0</v>
      </c>
      <c r="E43" s="9"/>
      <c r="K43" s="9"/>
      <c r="Q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IF(STG_INSTRUMENT_CONTRACT_MASTER!I43="","",STG_INSTRUMENT_CONTRACT_MASTER!H42&amp;"/"&amp;STG_INSTRUMENT_CONTRACT_MASTER!I42)</f>
        <v>USD/</v>
      </c>
      <c r="D44" s="1">
        <f>STG_SENSITIVITIES_FX!D42</f>
        <v>0</v>
      </c>
      <c r="E44" s="9"/>
      <c r="K44" s="9"/>
      <c r="Q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IF(STG_INSTRUMENT_CONTRACT_MASTER!I44="","",STG_INSTRUMENT_CONTRACT_MASTER!H43&amp;"/"&amp;STG_INSTRUMENT_CONTRACT_MASTER!I43)</f>
        <v>GBP/USD</v>
      </c>
      <c r="D45" s="1">
        <f>STG_SENSITIVITIES_FX!D43</f>
        <v>-398862.5293</v>
      </c>
      <c r="E45" s="9"/>
      <c r="K45" s="9"/>
      <c r="Q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IF(STG_INSTRUMENT_CONTRACT_MASTER!I45="","",STG_INSTRUMENT_CONTRACT_MASTER!H44&amp;"/"&amp;STG_INSTRUMENT_CONTRACT_MASTER!I44)</f>
        <v>EUR/USD</v>
      </c>
      <c r="D46" s="1">
        <f>STG_SENSITIVITIES_FX!D44</f>
        <v>17161.75763</v>
      </c>
      <c r="E46" s="9"/>
      <c r="K46" s="9"/>
      <c r="Q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IF(STG_INSTRUMENT_CONTRACT_MASTER!I46="","",STG_INSTRUMENT_CONTRACT_MASTER!H45&amp;"/"&amp;STG_INSTRUMENT_CONTRACT_MASTER!I45)</f>
        <v>EUR/USD</v>
      </c>
      <c r="D47" s="1">
        <f>STG_SENSITIVITIES_FX!D45</f>
        <v>-32569288.61</v>
      </c>
      <c r="E47" s="9"/>
      <c r="K47" s="9"/>
      <c r="Q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IF(STG_INSTRUMENT_CONTRACT_MASTER!I47="","",STG_INSTRUMENT_CONTRACT_MASTER!H46&amp;"/"&amp;STG_INSTRUMENT_CONTRACT_MASTER!I46)</f>
        <v>AUD/USD</v>
      </c>
      <c r="D48" s="1">
        <f>STG_SENSITIVITIES_FX!D46</f>
        <v>48833085.95</v>
      </c>
      <c r="E48" s="9"/>
      <c r="K48" s="9"/>
      <c r="Q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IF(STG_INSTRUMENT_CONTRACT_MASTER!I48="","",STG_INSTRUMENT_CONTRACT_MASTER!H47&amp;"/"&amp;STG_INSTRUMENT_CONTRACT_MASTER!I47)</f>
        <v>EUR/USD</v>
      </c>
      <c r="D49" s="1">
        <f>STG_SENSITIVITIES_FX!D47</f>
        <v>-45655131.89</v>
      </c>
      <c r="E49" s="9"/>
      <c r="K49" s="9"/>
      <c r="Q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IF(STG_INSTRUMENT_CONTRACT_MASTER!I49="","",STG_INSTRUMENT_CONTRACT_MASTER!H48&amp;"/"&amp;STG_INSTRUMENT_CONTRACT_MASTER!I48)</f>
        <v>EUR/USD</v>
      </c>
      <c r="D50" s="1">
        <f>STG_SENSITIVITIES_FX!D48</f>
        <v>-3305390.543</v>
      </c>
      <c r="E50" s="9"/>
      <c r="K50" s="9"/>
      <c r="Q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IF(STG_INSTRUMENT_CONTRACT_MASTER!I50="","",STG_INSTRUMENT_CONTRACT_MASTER!H49&amp;"/"&amp;STG_INSTRUMENT_CONTRACT_MASTER!I49)</f>
        <v>JPY/USD</v>
      </c>
      <c r="D51" s="1">
        <f>STG_SENSITIVITIES_FX!D49</f>
        <v>-6497289.895</v>
      </c>
      <c r="E51" s="9"/>
      <c r="K51" s="9"/>
      <c r="Q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IF(STG_INSTRUMENT_CONTRACT_MASTER!I51="","",STG_INSTRUMENT_CONTRACT_MASTER!H50&amp;"/"&amp;STG_INSTRUMENT_CONTRACT_MASTER!I50)</f>
        <v>EUR/USD</v>
      </c>
      <c r="D52" s="1">
        <f>STG_SENSITIVITIES_FX!D50</f>
        <v>-40463510.22</v>
      </c>
      <c r="E52" s="9"/>
      <c r="K52" s="9"/>
      <c r="Q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IF(STG_INSTRUMENT_CONTRACT_MASTER!I52="","",STG_INSTRUMENT_CONTRACT_MASTER!H51&amp;"/"&amp;STG_INSTRUMENT_CONTRACT_MASTER!I51)</f>
        <v>EUR/USD</v>
      </c>
      <c r="D53" s="1">
        <f>STG_SENSITIVITIES_FX!D51</f>
        <v>47341952.3</v>
      </c>
      <c r="E53" s="9"/>
      <c r="K53" s="9"/>
      <c r="Q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IF(STG_INSTRUMENT_CONTRACT_MASTER!I53="","",STG_INSTRUMENT_CONTRACT_MASTER!H52&amp;"/"&amp;STG_INSTRUMENT_CONTRACT_MASTER!I52)</f>
        <v>EUR/USD</v>
      </c>
      <c r="D54" s="1" t="str">
        <f>STG_SENSITIVITIES_FX!D52</f>
        <v/>
      </c>
      <c r="E54" s="9"/>
      <c r="K54" s="9"/>
      <c r="Q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IF(STG_INSTRUMENT_CONTRACT_MASTER!I54="","",STG_INSTRUMENT_CONTRACT_MASTER!H53&amp;"/"&amp;STG_INSTRUMENT_CONTRACT_MASTER!I53)</f>
        <v>EUR/USD</v>
      </c>
      <c r="D55" s="1" t="str">
        <f>STG_SENSITIVITIES_FX!D53</f>
        <v/>
      </c>
      <c r="E55" s="9"/>
      <c r="K55" s="9"/>
      <c r="Q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IF(STG_INSTRUMENT_CONTRACT_MASTER!I55="","",STG_INSTRUMENT_CONTRACT_MASTER!H54&amp;"/"&amp;STG_INSTRUMENT_CONTRACT_MASTER!I54)</f>
        <v>EUR/USD</v>
      </c>
      <c r="D56" s="1" t="str">
        <f>STG_SENSITIVITIES_FX!D54</f>
        <v/>
      </c>
      <c r="E56" s="9"/>
      <c r="K56" s="9"/>
      <c r="Q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IF(STG_INSTRUMENT_CONTRACT_MASTER!I56="","",STG_INSTRUMENT_CONTRACT_MASTER!H55&amp;"/"&amp;STG_INSTRUMENT_CONTRACT_MASTER!I55)</f>
        <v>EUR/USD</v>
      </c>
      <c r="D57" s="1">
        <f>STG_SENSITIVITIES_FX!D55</f>
        <v>355886.3478</v>
      </c>
      <c r="E57" s="9"/>
      <c r="K57" s="9"/>
      <c r="Q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IF(STG_INSTRUMENT_CONTRACT_MASTER!I57="","",STG_INSTRUMENT_CONTRACT_MASTER!H56&amp;"/"&amp;STG_INSTRUMENT_CONTRACT_MASTER!I56)</f>
        <v>JPY/USD</v>
      </c>
      <c r="D58" s="1">
        <f>STG_SENSITIVITIES_FX!D56</f>
        <v>-420665.9437</v>
      </c>
      <c r="E58" s="9"/>
      <c r="K58" s="9"/>
      <c r="Q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IF(STG_INSTRUMENT_CONTRACT_MASTER!I58="","",STG_INSTRUMENT_CONTRACT_MASTER!H57&amp;"/"&amp;STG_INSTRUMENT_CONTRACT_MASTER!I57)</f>
        <v>EUR/USD</v>
      </c>
      <c r="D59" s="1">
        <f>STG_SENSITIVITIES_FX!D57</f>
        <v>-336828.0948</v>
      </c>
      <c r="E59" s="9"/>
      <c r="K59" s="9"/>
      <c r="Q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IF(STG_INSTRUMENT_CONTRACT_MASTER!I59="","",STG_INSTRUMENT_CONTRACT_MASTER!H58&amp;"/"&amp;STG_INSTRUMENT_CONTRACT_MASTER!I58)</f>
        <v>EUR/USD</v>
      </c>
      <c r="D60" s="1">
        <f>STG_SENSITIVITIES_FX!D58</f>
        <v>-622785.6141</v>
      </c>
      <c r="E60" s="9"/>
      <c r="K60" s="9"/>
      <c r="Q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IF(STG_INSTRUMENT_CONTRACT_MASTER!I60="","",STG_INSTRUMENT_CONTRACT_MASTER!H59&amp;"/"&amp;STG_INSTRUMENT_CONTRACT_MASTER!I59)</f>
        <v>EUR/USD</v>
      </c>
      <c r="D61" s="1">
        <f>STG_SENSITIVITIES_FX!D59</f>
        <v>-608115.3858</v>
      </c>
      <c r="E61" s="9"/>
      <c r="K61" s="9"/>
      <c r="Q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IF(STG_INSTRUMENT_CONTRACT_MASTER!I61="","",STG_INSTRUMENT_CONTRACT_MASTER!H60&amp;"/"&amp;STG_INSTRUMENT_CONTRACT_MASTER!I60)</f>
        <v>EUR/USD</v>
      </c>
      <c r="D62" s="1">
        <f>STG_SENSITIVITIES_FX!D60</f>
        <v>-612521.2266</v>
      </c>
      <c r="E62" s="9"/>
      <c r="K62" s="9"/>
      <c r="Q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IF(STG_INSTRUMENT_CONTRACT_MASTER!I62="","",STG_INSTRUMENT_CONTRACT_MASTER!H61&amp;"/"&amp;STG_INSTRUMENT_CONTRACT_MASTER!I61)</f>
        <v>GBP/USD</v>
      </c>
      <c r="D63" s="1">
        <f>STG_SENSITIVITIES_FX!D61</f>
        <v>-571556.7974</v>
      </c>
      <c r="E63" s="9"/>
      <c r="K63" s="9"/>
      <c r="Q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IF(STG_INSTRUMENT_CONTRACT_MASTER!I63="","",STG_INSTRUMENT_CONTRACT_MASTER!H62&amp;"/"&amp;STG_INSTRUMENT_CONTRACT_MASTER!I62)</f>
        <v/>
      </c>
      <c r="D64" s="1">
        <f>STG_SENSITIVITIES_FX!D62</f>
        <v>-489840.3081</v>
      </c>
      <c r="E64" s="9"/>
      <c r="K64" s="9"/>
      <c r="Q64" s="9"/>
    </row>
    <row r="65" ht="14.25" customHeight="1">
      <c r="E65" s="9"/>
      <c r="K65" s="9"/>
      <c r="Q65" s="9"/>
    </row>
    <row r="66" ht="14.25" customHeight="1">
      <c r="E66" s="9"/>
      <c r="K66" s="9"/>
      <c r="Q66" s="9"/>
    </row>
    <row r="67" ht="14.25" customHeight="1">
      <c r="E67" s="9"/>
      <c r="K67" s="9"/>
      <c r="Q67" s="9"/>
    </row>
    <row r="68" ht="14.25" customHeight="1">
      <c r="E68" s="9"/>
      <c r="K68" s="9"/>
      <c r="Q68" s="9"/>
    </row>
    <row r="69" ht="14.25" customHeight="1">
      <c r="E69" s="9"/>
      <c r="K69" s="9"/>
      <c r="Q69" s="9"/>
    </row>
    <row r="70" ht="14.25" customHeight="1">
      <c r="E70" s="9"/>
      <c r="K70" s="9"/>
      <c r="Q70" s="9"/>
    </row>
    <row r="71" ht="14.25" customHeight="1">
      <c r="E71" s="9"/>
      <c r="K71" s="9"/>
      <c r="Q71" s="9"/>
    </row>
    <row r="72" ht="14.25" customHeight="1">
      <c r="E72" s="9"/>
      <c r="K72" s="9"/>
      <c r="Q72" s="9"/>
    </row>
    <row r="73" ht="14.25" customHeight="1">
      <c r="E73" s="9"/>
      <c r="K73" s="9"/>
      <c r="Q73" s="9"/>
    </row>
    <row r="74" ht="14.25" customHeight="1">
      <c r="E74" s="9"/>
      <c r="K74" s="9"/>
      <c r="Q74" s="9"/>
    </row>
    <row r="75" ht="14.25" customHeight="1">
      <c r="E75" s="9"/>
      <c r="K75" s="9"/>
      <c r="Q75" s="9"/>
    </row>
    <row r="76" ht="14.25" customHeight="1">
      <c r="E76" s="9"/>
      <c r="K76" s="9"/>
      <c r="Q76" s="9"/>
    </row>
    <row r="77" ht="14.25" customHeight="1">
      <c r="E77" s="9"/>
      <c r="K77" s="9"/>
      <c r="Q77" s="9"/>
    </row>
    <row r="78" ht="14.25" customHeight="1">
      <c r="E78" s="9"/>
      <c r="K78" s="9"/>
      <c r="Q78" s="9"/>
    </row>
    <row r="79" ht="14.25" customHeight="1">
      <c r="E79" s="9"/>
      <c r="K79" s="9"/>
      <c r="Q79" s="9"/>
    </row>
    <row r="80" ht="14.25" customHeight="1">
      <c r="E80" s="9"/>
      <c r="K80" s="9"/>
      <c r="Q80" s="9"/>
    </row>
    <row r="81" ht="14.25" customHeight="1">
      <c r="E81" s="9"/>
      <c r="K81" s="9"/>
      <c r="Q81" s="9"/>
    </row>
    <row r="82" ht="14.25" customHeight="1">
      <c r="E82" s="9"/>
      <c r="K82" s="9"/>
      <c r="Q82" s="9"/>
    </row>
    <row r="83" ht="14.25" customHeight="1">
      <c r="E83" s="9"/>
      <c r="K83" s="9"/>
      <c r="Q83" s="9"/>
    </row>
    <row r="84" ht="14.25" customHeight="1">
      <c r="E84" s="9"/>
      <c r="K84" s="9"/>
      <c r="Q84" s="9"/>
    </row>
    <row r="85" ht="14.25" customHeight="1">
      <c r="E85" s="9"/>
      <c r="K85" s="9"/>
      <c r="Q85" s="9"/>
    </row>
    <row r="86" ht="14.25" customHeight="1">
      <c r="E86" s="9"/>
      <c r="K86" s="9"/>
      <c r="Q86" s="9"/>
    </row>
    <row r="87" ht="14.25" customHeight="1">
      <c r="E87" s="9"/>
      <c r="K87" s="9"/>
      <c r="Q87" s="9"/>
    </row>
    <row r="88" ht="14.25" customHeight="1">
      <c r="E88" s="9"/>
      <c r="K88" s="9"/>
      <c r="Q88" s="9"/>
    </row>
    <row r="89" ht="14.25" customHeight="1">
      <c r="E89" s="9"/>
      <c r="K89" s="9"/>
      <c r="Q89" s="9"/>
    </row>
    <row r="90" ht="14.25" customHeight="1">
      <c r="E90" s="9"/>
      <c r="K90" s="9"/>
      <c r="Q90" s="9"/>
    </row>
    <row r="91" ht="14.25" customHeight="1">
      <c r="E91" s="9"/>
      <c r="K91" s="9"/>
      <c r="Q91" s="9"/>
    </row>
    <row r="92" ht="14.25" customHeight="1">
      <c r="E92" s="9"/>
      <c r="K92" s="9"/>
      <c r="Q92" s="9"/>
    </row>
    <row r="93" ht="14.25" customHeight="1">
      <c r="E93" s="9"/>
      <c r="K93" s="9"/>
      <c r="Q93" s="9"/>
    </row>
    <row r="94" ht="14.25" customHeight="1">
      <c r="E94" s="9"/>
      <c r="K94" s="9"/>
      <c r="Q94" s="9"/>
    </row>
    <row r="95" ht="14.25" customHeight="1">
      <c r="E95" s="9"/>
      <c r="K95" s="9"/>
      <c r="Q95" s="9"/>
    </row>
    <row r="96" ht="14.25" customHeight="1">
      <c r="E96" s="9"/>
      <c r="K96" s="9"/>
      <c r="Q96" s="9"/>
    </row>
    <row r="97" ht="14.25" customHeight="1">
      <c r="E97" s="9"/>
      <c r="K97" s="9"/>
      <c r="Q97" s="9"/>
    </row>
    <row r="98" ht="14.25" customHeight="1">
      <c r="E98" s="9"/>
      <c r="K98" s="9"/>
      <c r="Q98" s="9"/>
    </row>
    <row r="99" ht="14.25" customHeight="1">
      <c r="E99" s="9"/>
      <c r="K99" s="9"/>
      <c r="Q99" s="9"/>
    </row>
    <row r="100" ht="14.25" customHeight="1">
      <c r="E100" s="9"/>
      <c r="K100" s="9"/>
      <c r="Q100" s="9"/>
    </row>
    <row r="101" ht="14.25" customHeight="1">
      <c r="E101" s="9"/>
      <c r="K101" s="9"/>
      <c r="Q101" s="9"/>
    </row>
    <row r="102" ht="14.25" customHeight="1">
      <c r="E102" s="9"/>
      <c r="K102" s="9"/>
      <c r="Q102" s="9"/>
    </row>
    <row r="103" ht="14.25" customHeight="1">
      <c r="E103" s="9"/>
      <c r="K103" s="9"/>
      <c r="Q103" s="9"/>
    </row>
    <row r="104" ht="14.25" customHeight="1">
      <c r="E104" s="9"/>
      <c r="K104" s="9"/>
      <c r="Q104" s="9"/>
    </row>
    <row r="105" ht="14.25" customHeight="1">
      <c r="E105" s="9"/>
      <c r="K105" s="9"/>
      <c r="Q105" s="9"/>
    </row>
    <row r="106" ht="14.25" customHeight="1">
      <c r="E106" s="9"/>
      <c r="K106" s="9"/>
      <c r="Q106" s="9"/>
    </row>
    <row r="107" ht="14.25" customHeight="1">
      <c r="E107" s="9"/>
      <c r="K107" s="9"/>
      <c r="Q107" s="9"/>
    </row>
    <row r="108" ht="14.25" customHeight="1">
      <c r="E108" s="9"/>
      <c r="K108" s="9"/>
      <c r="Q108" s="9"/>
    </row>
    <row r="109" ht="14.25" customHeight="1">
      <c r="E109" s="9"/>
      <c r="K109" s="9"/>
      <c r="Q109" s="9"/>
    </row>
    <row r="110" ht="14.25" customHeight="1">
      <c r="E110" s="9"/>
      <c r="K110" s="9"/>
      <c r="Q110" s="9"/>
    </row>
    <row r="111" ht="14.25" customHeight="1">
      <c r="E111" s="9"/>
      <c r="K111" s="9"/>
      <c r="Q111" s="9"/>
    </row>
    <row r="112" ht="14.25" customHeight="1">
      <c r="E112" s="9"/>
      <c r="K112" s="9"/>
      <c r="Q112" s="9"/>
    </row>
    <row r="113" ht="14.25" customHeight="1">
      <c r="E113" s="9"/>
      <c r="K113" s="9"/>
      <c r="Q113" s="9"/>
    </row>
    <row r="114" ht="14.25" customHeight="1">
      <c r="E114" s="9"/>
      <c r="K114" s="9"/>
      <c r="Q114" s="9"/>
    </row>
    <row r="115" ht="14.25" customHeight="1">
      <c r="E115" s="9"/>
      <c r="K115" s="9"/>
      <c r="Q115" s="9"/>
    </row>
    <row r="116" ht="14.25" customHeight="1">
      <c r="E116" s="9"/>
      <c r="K116" s="9"/>
      <c r="Q116" s="9"/>
    </row>
    <row r="117" ht="14.25" customHeight="1">
      <c r="E117" s="9"/>
      <c r="K117" s="9"/>
      <c r="Q117" s="9"/>
    </row>
    <row r="118" ht="14.25" customHeight="1">
      <c r="E118" s="9"/>
      <c r="K118" s="9"/>
      <c r="Q118" s="9"/>
    </row>
    <row r="119" ht="14.25" customHeight="1">
      <c r="E119" s="9"/>
      <c r="K119" s="9"/>
      <c r="Q119" s="9"/>
    </row>
    <row r="120" ht="14.25" customHeight="1">
      <c r="E120" s="9"/>
      <c r="K120" s="9"/>
      <c r="Q120" s="9"/>
    </row>
    <row r="121" ht="14.25" customHeight="1">
      <c r="E121" s="9"/>
      <c r="K121" s="9"/>
      <c r="Q121" s="9"/>
    </row>
    <row r="122" ht="14.25" customHeight="1">
      <c r="E122" s="9"/>
      <c r="K122" s="9"/>
      <c r="Q122" s="9"/>
    </row>
    <row r="123" ht="14.25" customHeight="1">
      <c r="E123" s="9"/>
      <c r="K123" s="9"/>
      <c r="Q123" s="9"/>
    </row>
    <row r="124" ht="14.25" customHeight="1">
      <c r="E124" s="9"/>
      <c r="K124" s="9"/>
      <c r="Q124" s="9"/>
    </row>
    <row r="125" ht="14.25" customHeight="1">
      <c r="E125" s="9"/>
      <c r="K125" s="9"/>
      <c r="Q125" s="9"/>
    </row>
    <row r="126" ht="14.25" customHeight="1">
      <c r="E126" s="9"/>
      <c r="K126" s="9"/>
      <c r="Q126" s="9"/>
    </row>
    <row r="127" ht="14.25" customHeight="1">
      <c r="E127" s="9"/>
      <c r="K127" s="9"/>
      <c r="Q127" s="9"/>
    </row>
    <row r="128" ht="14.25" customHeight="1">
      <c r="E128" s="9"/>
      <c r="K128" s="9"/>
      <c r="Q128" s="9"/>
    </row>
    <row r="129" ht="14.25" customHeight="1">
      <c r="E129" s="9"/>
      <c r="K129" s="9"/>
      <c r="Q129" s="9"/>
    </row>
    <row r="130" ht="14.25" customHeight="1">
      <c r="E130" s="9"/>
      <c r="K130" s="9"/>
      <c r="Q130" s="9"/>
    </row>
    <row r="131" ht="14.25" customHeight="1">
      <c r="E131" s="9"/>
      <c r="K131" s="9"/>
      <c r="Q131" s="9"/>
    </row>
    <row r="132" ht="14.25" customHeight="1">
      <c r="E132" s="9"/>
      <c r="K132" s="9"/>
      <c r="Q132" s="9"/>
    </row>
    <row r="133" ht="14.25" customHeight="1">
      <c r="E133" s="9"/>
      <c r="K133" s="9"/>
      <c r="Q133" s="9"/>
    </row>
    <row r="134" ht="14.25" customHeight="1">
      <c r="E134" s="9"/>
      <c r="K134" s="9"/>
      <c r="Q134" s="9"/>
    </row>
    <row r="135" ht="14.25" customHeight="1">
      <c r="E135" s="9"/>
      <c r="K135" s="9"/>
      <c r="Q135" s="9"/>
    </row>
    <row r="136" ht="14.25" customHeight="1">
      <c r="E136" s="9"/>
      <c r="K136" s="9"/>
      <c r="Q136" s="9"/>
    </row>
    <row r="137" ht="14.25" customHeight="1">
      <c r="E137" s="9"/>
      <c r="K137" s="9"/>
      <c r="Q137" s="9"/>
    </row>
    <row r="138" ht="14.25" customHeight="1">
      <c r="E138" s="9"/>
      <c r="K138" s="9"/>
      <c r="Q138" s="9"/>
    </row>
    <row r="139" ht="14.25" customHeight="1">
      <c r="E139" s="9"/>
      <c r="K139" s="9"/>
      <c r="Q139" s="9"/>
    </row>
    <row r="140" ht="14.25" customHeight="1">
      <c r="E140" s="9"/>
      <c r="K140" s="9"/>
      <c r="Q140" s="9"/>
    </row>
    <row r="141" ht="14.25" customHeight="1">
      <c r="E141" s="9"/>
      <c r="K141" s="9"/>
      <c r="Q141" s="9"/>
    </row>
    <row r="142" ht="14.25" customHeight="1">
      <c r="E142" s="9"/>
      <c r="K142" s="9"/>
      <c r="Q142" s="9"/>
    </row>
    <row r="143" ht="14.25" customHeight="1">
      <c r="E143" s="9"/>
      <c r="K143" s="9"/>
      <c r="Q143" s="9"/>
    </row>
    <row r="144" ht="14.25" customHeight="1">
      <c r="E144" s="9"/>
      <c r="K144" s="9"/>
      <c r="Q144" s="9"/>
    </row>
    <row r="145" ht="14.25" customHeight="1">
      <c r="E145" s="9"/>
      <c r="K145" s="9"/>
      <c r="Q145" s="9"/>
    </row>
    <row r="146" ht="14.25" customHeight="1">
      <c r="E146" s="9"/>
      <c r="K146" s="9"/>
      <c r="Q146" s="9"/>
    </row>
    <row r="147" ht="14.25" customHeight="1">
      <c r="E147" s="9"/>
      <c r="K147" s="9"/>
      <c r="Q147" s="9"/>
    </row>
    <row r="148" ht="14.25" customHeight="1">
      <c r="E148" s="9"/>
      <c r="K148" s="9"/>
      <c r="Q148" s="9"/>
    </row>
    <row r="149" ht="14.25" customHeight="1">
      <c r="E149" s="9"/>
      <c r="K149" s="9"/>
      <c r="Q149" s="9"/>
    </row>
    <row r="150" ht="14.25" customHeight="1">
      <c r="E150" s="9"/>
      <c r="K150" s="9"/>
      <c r="Q150" s="9"/>
    </row>
    <row r="151" ht="14.25" customHeight="1">
      <c r="E151" s="9"/>
      <c r="K151" s="9"/>
      <c r="Q151" s="9"/>
    </row>
    <row r="152" ht="14.25" customHeight="1">
      <c r="E152" s="9"/>
      <c r="K152" s="9"/>
      <c r="Q152" s="9"/>
    </row>
    <row r="153" ht="14.25" customHeight="1">
      <c r="E153" s="9"/>
      <c r="K153" s="9"/>
      <c r="Q153" s="9"/>
    </row>
    <row r="154" ht="14.25" customHeight="1">
      <c r="E154" s="9"/>
      <c r="K154" s="9"/>
      <c r="Q154" s="9"/>
    </row>
    <row r="155" ht="14.25" customHeight="1">
      <c r="E155" s="9"/>
      <c r="K155" s="9"/>
      <c r="Q155" s="9"/>
    </row>
    <row r="156" ht="14.25" customHeight="1">
      <c r="E156" s="9"/>
      <c r="K156" s="9"/>
      <c r="Q156" s="9"/>
    </row>
    <row r="157" ht="14.25" customHeight="1">
      <c r="E157" s="9"/>
      <c r="K157" s="9"/>
      <c r="Q157" s="9"/>
    </row>
    <row r="158" ht="14.25" customHeight="1">
      <c r="E158" s="9"/>
      <c r="K158" s="9"/>
      <c r="Q158" s="9"/>
    </row>
    <row r="159" ht="14.25" customHeight="1">
      <c r="E159" s="9"/>
      <c r="K159" s="9"/>
      <c r="Q159" s="9"/>
    </row>
    <row r="160" ht="14.25" customHeight="1">
      <c r="E160" s="9"/>
      <c r="K160" s="9"/>
      <c r="Q160" s="9"/>
    </row>
    <row r="161" ht="14.25" customHeight="1">
      <c r="E161" s="9"/>
      <c r="K161" s="9"/>
      <c r="Q161" s="9"/>
    </row>
    <row r="162" ht="14.25" customHeight="1">
      <c r="E162" s="9"/>
      <c r="K162" s="9"/>
      <c r="Q162" s="9"/>
    </row>
    <row r="163" ht="14.25" customHeight="1">
      <c r="E163" s="9"/>
      <c r="K163" s="9"/>
      <c r="Q163" s="9"/>
    </row>
    <row r="164" ht="14.25" customHeight="1">
      <c r="E164" s="9"/>
      <c r="K164" s="9"/>
      <c r="Q164" s="9"/>
    </row>
    <row r="165" ht="14.25" customHeight="1">
      <c r="E165" s="9"/>
      <c r="K165" s="9"/>
      <c r="Q165" s="9"/>
    </row>
    <row r="166" ht="14.25" customHeight="1">
      <c r="E166" s="9"/>
      <c r="K166" s="9"/>
      <c r="Q166" s="9"/>
    </row>
    <row r="167" ht="14.25" customHeight="1">
      <c r="E167" s="9"/>
      <c r="K167" s="9"/>
      <c r="Q167" s="9"/>
    </row>
    <row r="168" ht="14.25" customHeight="1">
      <c r="E168" s="9"/>
      <c r="K168" s="9"/>
      <c r="Q168" s="9"/>
    </row>
    <row r="169" ht="14.25" customHeight="1">
      <c r="E169" s="9"/>
      <c r="K169" s="9"/>
      <c r="Q169" s="9"/>
    </row>
    <row r="170" ht="14.25" customHeight="1">
      <c r="E170" s="9"/>
      <c r="K170" s="9"/>
      <c r="Q170" s="9"/>
    </row>
    <row r="171" ht="14.25" customHeight="1">
      <c r="E171" s="9"/>
      <c r="K171" s="9"/>
      <c r="Q171" s="9"/>
    </row>
    <row r="172" ht="14.25" customHeight="1">
      <c r="E172" s="9"/>
      <c r="K172" s="9"/>
      <c r="Q172" s="9"/>
    </row>
    <row r="173" ht="14.25" customHeight="1">
      <c r="E173" s="9"/>
      <c r="K173" s="9"/>
      <c r="Q173" s="9"/>
    </row>
    <row r="174" ht="14.25" customHeight="1">
      <c r="E174" s="9"/>
      <c r="K174" s="9"/>
      <c r="Q174" s="9"/>
    </row>
    <row r="175" ht="14.25" customHeight="1">
      <c r="E175" s="9"/>
      <c r="K175" s="9"/>
      <c r="Q175" s="9"/>
    </row>
    <row r="176" ht="14.25" customHeight="1">
      <c r="E176" s="9"/>
      <c r="K176" s="9"/>
      <c r="Q176" s="9"/>
    </row>
    <row r="177" ht="14.25" customHeight="1">
      <c r="E177" s="9"/>
      <c r="K177" s="9"/>
      <c r="Q177" s="9"/>
    </row>
    <row r="178" ht="14.25" customHeight="1">
      <c r="E178" s="9"/>
      <c r="K178" s="9"/>
      <c r="Q178" s="9"/>
    </row>
    <row r="179" ht="14.25" customHeight="1">
      <c r="E179" s="9"/>
      <c r="K179" s="9"/>
      <c r="Q179" s="9"/>
    </row>
    <row r="180" ht="14.25" customHeight="1">
      <c r="E180" s="9"/>
      <c r="K180" s="9"/>
      <c r="Q180" s="9"/>
    </row>
    <row r="181" ht="14.25" customHeight="1">
      <c r="E181" s="9"/>
      <c r="K181" s="9"/>
      <c r="Q181" s="9"/>
    </row>
    <row r="182" ht="14.25" customHeight="1">
      <c r="E182" s="9"/>
      <c r="K182" s="9"/>
      <c r="Q182" s="9"/>
    </row>
    <row r="183" ht="14.25" customHeight="1">
      <c r="E183" s="9"/>
      <c r="K183" s="9"/>
      <c r="Q183" s="9"/>
    </row>
    <row r="184" ht="14.25" customHeight="1">
      <c r="E184" s="9"/>
      <c r="K184" s="9"/>
      <c r="Q184" s="9"/>
    </row>
    <row r="185" ht="14.25" customHeight="1">
      <c r="E185" s="9"/>
      <c r="K185" s="9"/>
      <c r="Q185" s="9"/>
    </row>
    <row r="186" ht="14.25" customHeight="1">
      <c r="E186" s="9"/>
      <c r="K186" s="9"/>
      <c r="Q186" s="9"/>
    </row>
    <row r="187" ht="14.25" customHeight="1">
      <c r="E187" s="9"/>
      <c r="K187" s="9"/>
      <c r="Q187" s="9"/>
    </row>
    <row r="188" ht="14.25" customHeight="1">
      <c r="E188" s="9"/>
      <c r="K188" s="9"/>
      <c r="Q188" s="9"/>
    </row>
    <row r="189" ht="14.25" customHeight="1">
      <c r="E189" s="9"/>
      <c r="K189" s="9"/>
      <c r="Q189" s="9"/>
    </row>
    <row r="190" ht="14.25" customHeight="1">
      <c r="E190" s="9"/>
      <c r="K190" s="9"/>
      <c r="Q190" s="9"/>
    </row>
    <row r="191" ht="14.25" customHeight="1">
      <c r="E191" s="9"/>
      <c r="K191" s="9"/>
      <c r="Q191" s="9"/>
    </row>
    <row r="192" ht="14.25" customHeight="1">
      <c r="E192" s="9"/>
      <c r="K192" s="9"/>
      <c r="Q192" s="9"/>
    </row>
    <row r="193" ht="14.25" customHeight="1">
      <c r="E193" s="9"/>
      <c r="K193" s="9"/>
      <c r="Q193" s="9"/>
    </row>
    <row r="194" ht="14.25" customHeight="1">
      <c r="E194" s="9"/>
      <c r="K194" s="9"/>
      <c r="Q194" s="9"/>
    </row>
    <row r="195" ht="14.25" customHeight="1">
      <c r="E195" s="9"/>
      <c r="K195" s="9"/>
      <c r="Q195" s="9"/>
    </row>
    <row r="196" ht="14.25" customHeight="1">
      <c r="E196" s="9"/>
      <c r="K196" s="9"/>
      <c r="Q196" s="9"/>
    </row>
    <row r="197" ht="14.25" customHeight="1">
      <c r="E197" s="9"/>
      <c r="K197" s="9"/>
      <c r="Q197" s="9"/>
    </row>
    <row r="198" ht="14.25" customHeight="1">
      <c r="E198" s="9"/>
      <c r="K198" s="9"/>
      <c r="Q198" s="9"/>
    </row>
    <row r="199" ht="14.25" customHeight="1">
      <c r="E199" s="9"/>
      <c r="K199" s="9"/>
      <c r="Q199" s="9"/>
    </row>
    <row r="200" ht="14.25" customHeight="1">
      <c r="E200" s="9"/>
      <c r="K200" s="9"/>
      <c r="Q200" s="9"/>
    </row>
    <row r="201" ht="14.25" customHeight="1">
      <c r="E201" s="9"/>
      <c r="K201" s="9"/>
      <c r="Q201" s="9"/>
    </row>
    <row r="202" ht="14.25" customHeight="1">
      <c r="E202" s="9"/>
      <c r="K202" s="9"/>
      <c r="Q202" s="9"/>
    </row>
    <row r="203" ht="14.25" customHeight="1">
      <c r="E203" s="9"/>
      <c r="K203" s="9"/>
      <c r="Q203" s="9"/>
    </row>
    <row r="204" ht="14.25" customHeight="1">
      <c r="E204" s="9"/>
      <c r="K204" s="9"/>
      <c r="Q204" s="9"/>
    </row>
    <row r="205" ht="14.25" customHeight="1">
      <c r="E205" s="9"/>
      <c r="K205" s="9"/>
      <c r="Q205" s="9"/>
    </row>
    <row r="206" ht="14.25" customHeight="1">
      <c r="E206" s="9"/>
      <c r="K206" s="9"/>
      <c r="Q206" s="9"/>
    </row>
    <row r="207" ht="14.25" customHeight="1">
      <c r="E207" s="9"/>
      <c r="K207" s="9"/>
      <c r="Q207" s="9"/>
    </row>
    <row r="208" ht="14.25" customHeight="1">
      <c r="E208" s="9"/>
      <c r="K208" s="9"/>
      <c r="Q208" s="9"/>
    </row>
    <row r="209" ht="14.25" customHeight="1">
      <c r="E209" s="9"/>
      <c r="K209" s="9"/>
      <c r="Q209" s="9"/>
    </row>
    <row r="210" ht="14.25" customHeight="1">
      <c r="E210" s="9"/>
      <c r="K210" s="9"/>
      <c r="Q210" s="9"/>
    </row>
    <row r="211" ht="14.25" customHeight="1">
      <c r="E211" s="9"/>
      <c r="K211" s="9"/>
      <c r="Q211" s="9"/>
    </row>
    <row r="212" ht="14.25" customHeight="1">
      <c r="E212" s="9"/>
      <c r="K212" s="9"/>
      <c r="Q212" s="9"/>
    </row>
    <row r="213" ht="14.25" customHeight="1">
      <c r="E213" s="9"/>
      <c r="K213" s="9"/>
      <c r="Q213" s="9"/>
    </row>
    <row r="214" ht="14.25" customHeight="1">
      <c r="E214" s="9"/>
      <c r="K214" s="9"/>
      <c r="Q214" s="9"/>
    </row>
    <row r="215" ht="14.25" customHeight="1">
      <c r="E215" s="9"/>
      <c r="K215" s="9"/>
      <c r="Q215" s="9"/>
    </row>
    <row r="216" ht="14.25" customHeight="1">
      <c r="E216" s="9"/>
      <c r="K216" s="9"/>
      <c r="Q216" s="9"/>
    </row>
    <row r="217" ht="14.25" customHeight="1">
      <c r="E217" s="9"/>
      <c r="K217" s="9"/>
      <c r="Q217" s="9"/>
    </row>
    <row r="218" ht="14.25" customHeight="1">
      <c r="E218" s="9"/>
      <c r="K218" s="9"/>
      <c r="Q218" s="9"/>
    </row>
    <row r="219" ht="14.25" customHeight="1">
      <c r="E219" s="9"/>
      <c r="K219" s="9"/>
      <c r="Q219" s="9"/>
    </row>
    <row r="220" ht="14.25" customHeight="1">
      <c r="E220" s="9"/>
      <c r="K220" s="9"/>
      <c r="Q220" s="9"/>
    </row>
    <row r="221" ht="14.25" customHeight="1">
      <c r="E221" s="9"/>
      <c r="K221" s="9"/>
      <c r="Q221" s="9"/>
    </row>
    <row r="222" ht="14.25" customHeight="1">
      <c r="E222" s="9"/>
      <c r="K222" s="9"/>
      <c r="Q222" s="9"/>
    </row>
    <row r="223" ht="14.25" customHeight="1">
      <c r="E223" s="9"/>
      <c r="K223" s="9"/>
      <c r="Q223" s="9"/>
    </row>
    <row r="224" ht="14.25" customHeight="1">
      <c r="E224" s="9"/>
      <c r="K224" s="9"/>
      <c r="Q224" s="9"/>
    </row>
    <row r="225" ht="14.25" customHeight="1">
      <c r="E225" s="9"/>
      <c r="K225" s="9"/>
      <c r="Q225" s="9"/>
    </row>
    <row r="226" ht="14.25" customHeight="1">
      <c r="E226" s="9"/>
      <c r="K226" s="9"/>
      <c r="Q226" s="9"/>
    </row>
    <row r="227" ht="14.25" customHeight="1">
      <c r="E227" s="9"/>
      <c r="K227" s="9"/>
      <c r="Q227" s="9"/>
    </row>
    <row r="228" ht="14.25" customHeight="1">
      <c r="E228" s="9"/>
      <c r="K228" s="9"/>
      <c r="Q228" s="9"/>
    </row>
    <row r="229" ht="14.25" customHeight="1">
      <c r="E229" s="9"/>
      <c r="K229" s="9"/>
      <c r="Q229" s="9"/>
    </row>
    <row r="230" ht="14.25" customHeight="1">
      <c r="E230" s="9"/>
      <c r="K230" s="9"/>
      <c r="Q230" s="9"/>
    </row>
    <row r="231" ht="14.25" customHeight="1">
      <c r="E231" s="9"/>
      <c r="K231" s="9"/>
      <c r="Q231" s="9"/>
    </row>
    <row r="232" ht="14.25" customHeight="1">
      <c r="E232" s="9"/>
      <c r="K232" s="9"/>
      <c r="Q232" s="9"/>
    </row>
    <row r="233" ht="14.25" customHeight="1">
      <c r="E233" s="9"/>
      <c r="K233" s="9"/>
      <c r="Q233" s="9"/>
    </row>
    <row r="234" ht="14.25" customHeight="1">
      <c r="E234" s="9"/>
      <c r="K234" s="9"/>
      <c r="Q234" s="9"/>
    </row>
    <row r="235" ht="14.25" customHeight="1">
      <c r="E235" s="9"/>
      <c r="K235" s="9"/>
      <c r="Q235" s="9"/>
    </row>
    <row r="236" ht="14.25" customHeight="1">
      <c r="E236" s="9"/>
      <c r="K236" s="9"/>
      <c r="Q236" s="9"/>
    </row>
    <row r="237" ht="14.25" customHeight="1">
      <c r="E237" s="9"/>
      <c r="K237" s="9"/>
      <c r="Q237" s="9"/>
    </row>
    <row r="238" ht="14.25" customHeight="1">
      <c r="E238" s="9"/>
      <c r="K238" s="9"/>
      <c r="Q238" s="9"/>
    </row>
    <row r="239" ht="14.25" customHeight="1">
      <c r="E239" s="9"/>
      <c r="K239" s="9"/>
      <c r="Q239" s="9"/>
    </row>
    <row r="240" ht="14.25" customHeight="1">
      <c r="E240" s="9"/>
      <c r="K240" s="9"/>
      <c r="Q240" s="9"/>
    </row>
    <row r="241" ht="14.25" customHeight="1">
      <c r="E241" s="9"/>
      <c r="K241" s="9"/>
      <c r="Q241" s="9"/>
    </row>
    <row r="242" ht="14.25" customHeight="1">
      <c r="E242" s="9"/>
      <c r="K242" s="9"/>
      <c r="Q242" s="9"/>
    </row>
    <row r="243" ht="14.25" customHeight="1">
      <c r="E243" s="9"/>
      <c r="K243" s="9"/>
      <c r="Q243" s="9"/>
    </row>
    <row r="244" ht="14.25" customHeight="1">
      <c r="E244" s="9"/>
      <c r="K244" s="9"/>
      <c r="Q244" s="9"/>
    </row>
    <row r="245" ht="14.25" customHeight="1">
      <c r="E245" s="9"/>
      <c r="K245" s="9"/>
      <c r="Q245" s="9"/>
    </row>
    <row r="246" ht="14.25" customHeight="1">
      <c r="E246" s="9"/>
      <c r="K246" s="9"/>
      <c r="Q246" s="9"/>
    </row>
    <row r="247" ht="14.25" customHeight="1">
      <c r="E247" s="9"/>
      <c r="K247" s="9"/>
      <c r="Q247" s="9"/>
    </row>
    <row r="248" ht="14.25" customHeight="1">
      <c r="E248" s="9"/>
      <c r="K248" s="9"/>
      <c r="Q248" s="9"/>
    </row>
    <row r="249" ht="14.25" customHeight="1">
      <c r="E249" s="9"/>
      <c r="K249" s="9"/>
      <c r="Q249" s="9"/>
    </row>
    <row r="250" ht="14.25" customHeight="1">
      <c r="E250" s="9"/>
      <c r="K250" s="9"/>
      <c r="Q250" s="9"/>
    </row>
    <row r="251" ht="14.25" customHeight="1">
      <c r="E251" s="9"/>
      <c r="K251" s="9"/>
      <c r="Q251" s="9"/>
    </row>
    <row r="252" ht="14.25" customHeight="1">
      <c r="E252" s="9"/>
      <c r="K252" s="9"/>
      <c r="Q252" s="9"/>
    </row>
    <row r="253" ht="14.25" customHeight="1">
      <c r="E253" s="9"/>
      <c r="K253" s="9"/>
      <c r="Q253" s="9"/>
    </row>
    <row r="254" ht="14.25" customHeight="1">
      <c r="E254" s="9"/>
      <c r="K254" s="9"/>
      <c r="Q254" s="9"/>
    </row>
    <row r="255" ht="14.25" customHeight="1">
      <c r="E255" s="9"/>
      <c r="K255" s="9"/>
      <c r="Q255" s="9"/>
    </row>
    <row r="256" ht="14.25" customHeight="1">
      <c r="E256" s="9"/>
      <c r="K256" s="9"/>
      <c r="Q256" s="9"/>
    </row>
    <row r="257" ht="14.25" customHeight="1">
      <c r="E257" s="9"/>
      <c r="K257" s="9"/>
      <c r="Q257" s="9"/>
    </row>
    <row r="258" ht="14.25" customHeight="1">
      <c r="E258" s="9"/>
      <c r="K258" s="9"/>
      <c r="Q258" s="9"/>
    </row>
    <row r="259" ht="14.25" customHeight="1">
      <c r="E259" s="9"/>
      <c r="K259" s="9"/>
      <c r="Q259" s="9"/>
    </row>
    <row r="260" ht="14.25" customHeight="1">
      <c r="E260" s="9"/>
      <c r="K260" s="9"/>
      <c r="Q260" s="9"/>
    </row>
    <row r="261" ht="14.25" customHeight="1">
      <c r="E261" s="9"/>
      <c r="K261" s="9"/>
      <c r="Q261" s="9"/>
    </row>
    <row r="262" ht="14.25" customHeight="1">
      <c r="E262" s="9"/>
      <c r="K262" s="9"/>
      <c r="Q262" s="9"/>
    </row>
    <row r="263" ht="14.25" customHeight="1">
      <c r="E263" s="9"/>
      <c r="K263" s="9"/>
      <c r="Q263" s="9"/>
    </row>
    <row r="264" ht="14.25" customHeight="1">
      <c r="E264" s="9"/>
      <c r="K264" s="9"/>
      <c r="Q264" s="9"/>
    </row>
    <row r="265" ht="14.25" customHeight="1">
      <c r="E265" s="9"/>
      <c r="K265" s="9"/>
      <c r="Q265" s="9"/>
    </row>
    <row r="266" ht="14.25" customHeight="1">
      <c r="E266" s="9"/>
      <c r="K266" s="9"/>
      <c r="Q266" s="9"/>
    </row>
    <row r="267" ht="14.25" customHeight="1">
      <c r="E267" s="9"/>
      <c r="K267" s="9"/>
      <c r="Q267" s="9"/>
    </row>
    <row r="268" ht="14.25" customHeight="1">
      <c r="E268" s="9"/>
      <c r="K268" s="9"/>
      <c r="Q268" s="9"/>
    </row>
    <row r="269" ht="14.25" customHeight="1">
      <c r="E269" s="9"/>
      <c r="K269" s="9"/>
      <c r="Q269" s="9"/>
    </row>
    <row r="270" ht="14.25" customHeight="1">
      <c r="E270" s="9"/>
      <c r="K270" s="9"/>
      <c r="Q270" s="9"/>
    </row>
    <row r="271" ht="14.25" customHeight="1">
      <c r="E271" s="9"/>
      <c r="K271" s="9"/>
      <c r="Q271" s="9"/>
    </row>
    <row r="272" ht="14.25" customHeight="1">
      <c r="E272" s="9"/>
      <c r="K272" s="9"/>
      <c r="Q272" s="9"/>
    </row>
    <row r="273" ht="14.25" customHeight="1">
      <c r="E273" s="9"/>
      <c r="K273" s="9"/>
      <c r="Q273" s="9"/>
    </row>
    <row r="274" ht="14.25" customHeight="1">
      <c r="E274" s="9"/>
      <c r="K274" s="9"/>
      <c r="Q274" s="9"/>
    </row>
    <row r="275" ht="14.25" customHeight="1">
      <c r="E275" s="9"/>
      <c r="K275" s="9"/>
      <c r="Q275" s="9"/>
    </row>
    <row r="276" ht="14.25" customHeight="1">
      <c r="E276" s="9"/>
      <c r="K276" s="9"/>
      <c r="Q276" s="9"/>
    </row>
    <row r="277" ht="14.25" customHeight="1">
      <c r="E277" s="9"/>
      <c r="K277" s="9"/>
      <c r="Q277" s="9"/>
    </row>
    <row r="278" ht="14.25" customHeight="1">
      <c r="E278" s="9"/>
      <c r="K278" s="9"/>
      <c r="Q278" s="9"/>
    </row>
    <row r="279" ht="14.25" customHeight="1">
      <c r="E279" s="9"/>
      <c r="K279" s="9"/>
      <c r="Q279" s="9"/>
    </row>
    <row r="280" ht="14.25" customHeight="1">
      <c r="E280" s="9"/>
      <c r="K280" s="9"/>
      <c r="Q280" s="9"/>
    </row>
    <row r="281" ht="14.25" customHeight="1">
      <c r="E281" s="9"/>
      <c r="K281" s="9"/>
      <c r="Q281" s="9"/>
    </row>
    <row r="282" ht="14.25" customHeight="1">
      <c r="E282" s="9"/>
      <c r="K282" s="9"/>
      <c r="Q282" s="9"/>
    </row>
    <row r="283" ht="14.25" customHeight="1">
      <c r="E283" s="9"/>
      <c r="K283" s="9"/>
      <c r="Q283" s="9"/>
    </row>
    <row r="284" ht="14.25" customHeight="1">
      <c r="E284" s="9"/>
      <c r="K284" s="9"/>
      <c r="Q284" s="9"/>
    </row>
    <row r="285" ht="14.25" customHeight="1">
      <c r="E285" s="9"/>
      <c r="K285" s="9"/>
      <c r="Q285" s="9"/>
    </row>
    <row r="286" ht="14.25" customHeight="1">
      <c r="E286" s="9"/>
      <c r="K286" s="9"/>
      <c r="Q286" s="9"/>
    </row>
    <row r="287" ht="14.25" customHeight="1">
      <c r="E287" s="9"/>
      <c r="K287" s="9"/>
      <c r="Q287" s="9"/>
    </row>
    <row r="288" ht="14.25" customHeight="1">
      <c r="E288" s="9"/>
      <c r="K288" s="9"/>
      <c r="Q288" s="9"/>
    </row>
    <row r="289" ht="14.25" customHeight="1">
      <c r="E289" s="9"/>
      <c r="K289" s="9"/>
      <c r="Q289" s="9"/>
    </row>
    <row r="290" ht="14.25" customHeight="1">
      <c r="E290" s="9"/>
      <c r="K290" s="9"/>
      <c r="Q290" s="9"/>
    </row>
    <row r="291" ht="14.25" customHeight="1">
      <c r="E291" s="9"/>
      <c r="K291" s="9"/>
      <c r="Q291" s="9"/>
    </row>
    <row r="292" ht="14.25" customHeight="1">
      <c r="E292" s="9"/>
      <c r="K292" s="9"/>
      <c r="Q292" s="9"/>
    </row>
    <row r="293" ht="14.25" customHeight="1">
      <c r="E293" s="9"/>
      <c r="K293" s="9"/>
      <c r="Q293" s="9"/>
    </row>
    <row r="294" ht="14.25" customHeight="1">
      <c r="E294" s="9"/>
      <c r="K294" s="9"/>
      <c r="Q294" s="9"/>
    </row>
    <row r="295" ht="14.25" customHeight="1">
      <c r="E295" s="9"/>
      <c r="K295" s="9"/>
      <c r="Q295" s="9"/>
    </row>
    <row r="296" ht="14.25" customHeight="1">
      <c r="E296" s="9"/>
      <c r="K296" s="9"/>
      <c r="Q296" s="9"/>
    </row>
    <row r="297" ht="14.25" customHeight="1">
      <c r="E297" s="9"/>
      <c r="K297" s="9"/>
      <c r="Q297" s="9"/>
    </row>
    <row r="298" ht="14.25" customHeight="1">
      <c r="E298" s="9"/>
      <c r="K298" s="9"/>
      <c r="Q298" s="9"/>
    </row>
    <row r="299" ht="14.25" customHeight="1">
      <c r="E299" s="9"/>
      <c r="K299" s="9"/>
      <c r="Q299" s="9"/>
    </row>
    <row r="300" ht="14.25" customHeight="1">
      <c r="E300" s="9"/>
      <c r="K300" s="9"/>
      <c r="Q300" s="9"/>
    </row>
    <row r="301" ht="14.25" customHeight="1">
      <c r="E301" s="9"/>
      <c r="K301" s="9"/>
      <c r="Q301" s="9"/>
    </row>
    <row r="302" ht="14.25" customHeight="1">
      <c r="E302" s="9"/>
      <c r="K302" s="9"/>
      <c r="Q302" s="9"/>
    </row>
    <row r="303" ht="14.25" customHeight="1">
      <c r="E303" s="9"/>
      <c r="K303" s="9"/>
      <c r="Q303" s="9"/>
    </row>
    <row r="304" ht="14.25" customHeight="1">
      <c r="E304" s="9"/>
      <c r="K304" s="9"/>
      <c r="Q304" s="9"/>
    </row>
    <row r="305" ht="14.25" customHeight="1">
      <c r="E305" s="9"/>
      <c r="K305" s="9"/>
      <c r="Q305" s="9"/>
    </row>
    <row r="306" ht="14.25" customHeight="1">
      <c r="E306" s="9"/>
      <c r="K306" s="9"/>
      <c r="Q306" s="9"/>
    </row>
    <row r="307" ht="14.25" customHeight="1">
      <c r="E307" s="9"/>
      <c r="K307" s="9"/>
      <c r="Q307" s="9"/>
    </row>
    <row r="308" ht="14.25" customHeight="1">
      <c r="E308" s="9"/>
      <c r="K308" s="9"/>
      <c r="Q308" s="9"/>
    </row>
    <row r="309" ht="14.25" customHeight="1">
      <c r="E309" s="9"/>
      <c r="K309" s="9"/>
      <c r="Q309" s="9"/>
    </row>
    <row r="310" ht="14.25" customHeight="1">
      <c r="E310" s="9"/>
      <c r="K310" s="9"/>
      <c r="Q310" s="9"/>
    </row>
    <row r="311" ht="14.25" customHeight="1">
      <c r="E311" s="9"/>
      <c r="K311" s="9"/>
      <c r="Q311" s="9"/>
    </row>
    <row r="312" ht="14.25" customHeight="1">
      <c r="E312" s="9"/>
      <c r="K312" s="9"/>
      <c r="Q312" s="9"/>
    </row>
    <row r="313" ht="14.25" customHeight="1">
      <c r="E313" s="9"/>
      <c r="K313" s="9"/>
      <c r="Q313" s="9"/>
    </row>
    <row r="314" ht="14.25" customHeight="1">
      <c r="E314" s="9"/>
      <c r="K314" s="9"/>
      <c r="Q314" s="9"/>
    </row>
    <row r="315" ht="14.25" customHeight="1">
      <c r="E315" s="9"/>
      <c r="K315" s="9"/>
      <c r="Q315" s="9"/>
    </row>
    <row r="316" ht="14.25" customHeight="1">
      <c r="E316" s="9"/>
      <c r="K316" s="9"/>
      <c r="Q316" s="9"/>
    </row>
    <row r="317" ht="14.25" customHeight="1">
      <c r="E317" s="9"/>
      <c r="K317" s="9"/>
      <c r="Q317" s="9"/>
    </row>
    <row r="318" ht="14.25" customHeight="1">
      <c r="E318" s="9"/>
      <c r="K318" s="9"/>
      <c r="Q318" s="9"/>
    </row>
    <row r="319" ht="14.25" customHeight="1">
      <c r="E319" s="9"/>
      <c r="K319" s="9"/>
      <c r="Q319" s="9"/>
    </row>
    <row r="320" ht="14.25" customHeight="1">
      <c r="E320" s="9"/>
      <c r="K320" s="9"/>
      <c r="Q320" s="9"/>
    </row>
    <row r="321" ht="14.25" customHeight="1">
      <c r="E321" s="9"/>
      <c r="K321" s="9"/>
      <c r="Q321" s="9"/>
    </row>
    <row r="322" ht="14.25" customHeight="1">
      <c r="E322" s="9"/>
      <c r="K322" s="9"/>
      <c r="Q322" s="9"/>
    </row>
    <row r="323" ht="14.25" customHeight="1">
      <c r="E323" s="9"/>
      <c r="K323" s="9"/>
      <c r="Q323" s="9"/>
    </row>
    <row r="324" ht="14.25" customHeight="1">
      <c r="E324" s="9"/>
      <c r="K324" s="9"/>
      <c r="Q324" s="9"/>
    </row>
    <row r="325" ht="14.25" customHeight="1">
      <c r="E325" s="9"/>
      <c r="K325" s="9"/>
      <c r="Q325" s="9"/>
    </row>
    <row r="326" ht="14.25" customHeight="1">
      <c r="E326" s="9"/>
      <c r="K326" s="9"/>
      <c r="Q326" s="9"/>
    </row>
    <row r="327" ht="14.25" customHeight="1">
      <c r="E327" s="9"/>
      <c r="K327" s="9"/>
      <c r="Q327" s="9"/>
    </row>
    <row r="328" ht="14.25" customHeight="1">
      <c r="E328" s="9"/>
      <c r="K328" s="9"/>
      <c r="Q328" s="9"/>
    </row>
    <row r="329" ht="14.25" customHeight="1">
      <c r="E329" s="9"/>
      <c r="K329" s="9"/>
      <c r="Q329" s="9"/>
    </row>
    <row r="330" ht="14.25" customHeight="1">
      <c r="E330" s="9"/>
      <c r="K330" s="9"/>
      <c r="Q330" s="9"/>
    </row>
    <row r="331" ht="14.25" customHeight="1">
      <c r="E331" s="9"/>
      <c r="K331" s="9"/>
      <c r="Q331" s="9"/>
    </row>
    <row r="332" ht="14.25" customHeight="1">
      <c r="E332" s="9"/>
      <c r="K332" s="9"/>
      <c r="Q332" s="9"/>
    </row>
    <row r="333" ht="14.25" customHeight="1">
      <c r="E333" s="9"/>
      <c r="K333" s="9"/>
      <c r="Q333" s="9"/>
    </row>
    <row r="334" ht="14.25" customHeight="1">
      <c r="E334" s="9"/>
      <c r="K334" s="9"/>
      <c r="Q334" s="9"/>
    </row>
    <row r="335" ht="14.25" customHeight="1">
      <c r="E335" s="9"/>
      <c r="K335" s="9"/>
      <c r="Q335" s="9"/>
    </row>
    <row r="336" ht="14.25" customHeight="1">
      <c r="E336" s="9"/>
      <c r="K336" s="9"/>
      <c r="Q336" s="9"/>
    </row>
    <row r="337" ht="14.25" customHeight="1">
      <c r="E337" s="9"/>
      <c r="K337" s="9"/>
      <c r="Q337" s="9"/>
    </row>
    <row r="338" ht="14.25" customHeight="1">
      <c r="E338" s="9"/>
      <c r="K338" s="9"/>
      <c r="Q338" s="9"/>
    </row>
    <row r="339" ht="14.25" customHeight="1">
      <c r="E339" s="9"/>
      <c r="K339" s="9"/>
      <c r="Q339" s="9"/>
    </row>
    <row r="340" ht="14.25" customHeight="1">
      <c r="E340" s="9"/>
      <c r="K340" s="9"/>
      <c r="Q340" s="9"/>
    </row>
    <row r="341" ht="14.25" customHeight="1">
      <c r="E341" s="9"/>
      <c r="K341" s="9"/>
      <c r="Q341" s="9"/>
    </row>
    <row r="342" ht="14.25" customHeight="1">
      <c r="E342" s="9"/>
      <c r="K342" s="9"/>
      <c r="Q342" s="9"/>
    </row>
    <row r="343" ht="14.25" customHeight="1">
      <c r="E343" s="9"/>
      <c r="K343" s="9"/>
      <c r="Q343" s="9"/>
    </row>
    <row r="344" ht="14.25" customHeight="1">
      <c r="E344" s="9"/>
      <c r="K344" s="9"/>
      <c r="Q344" s="9"/>
    </row>
    <row r="345" ht="14.25" customHeight="1">
      <c r="E345" s="9"/>
      <c r="K345" s="9"/>
      <c r="Q345" s="9"/>
    </row>
    <row r="346" ht="14.25" customHeight="1">
      <c r="E346" s="9"/>
      <c r="K346" s="9"/>
      <c r="Q346" s="9"/>
    </row>
    <row r="347" ht="14.25" customHeight="1">
      <c r="E347" s="9"/>
      <c r="K347" s="9"/>
      <c r="Q347" s="9"/>
    </row>
    <row r="348" ht="14.25" customHeight="1">
      <c r="E348" s="9"/>
      <c r="K348" s="9"/>
      <c r="Q348" s="9"/>
    </row>
    <row r="349" ht="14.25" customHeight="1">
      <c r="E349" s="9"/>
      <c r="K349" s="9"/>
      <c r="Q349" s="9"/>
    </row>
    <row r="350" ht="14.25" customHeight="1">
      <c r="E350" s="9"/>
      <c r="K350" s="9"/>
      <c r="Q350" s="9"/>
    </row>
    <row r="351" ht="14.25" customHeight="1">
      <c r="E351" s="9"/>
      <c r="K351" s="9"/>
      <c r="Q351" s="9"/>
    </row>
    <row r="352" ht="14.25" customHeight="1">
      <c r="E352" s="9"/>
      <c r="K352" s="9"/>
      <c r="Q352" s="9"/>
    </row>
    <row r="353" ht="14.25" customHeight="1">
      <c r="E353" s="9"/>
      <c r="K353" s="9"/>
      <c r="Q353" s="9"/>
    </row>
    <row r="354" ht="14.25" customHeight="1">
      <c r="E354" s="9"/>
      <c r="K354" s="9"/>
      <c r="Q354" s="9"/>
    </row>
    <row r="355" ht="14.25" customHeight="1">
      <c r="E355" s="9"/>
      <c r="K355" s="9"/>
      <c r="Q355" s="9"/>
    </row>
    <row r="356" ht="14.25" customHeight="1">
      <c r="E356" s="9"/>
      <c r="K356" s="9"/>
      <c r="Q356" s="9"/>
    </row>
    <row r="357" ht="14.25" customHeight="1">
      <c r="E357" s="9"/>
      <c r="K357" s="9"/>
      <c r="Q357" s="9"/>
    </row>
    <row r="358" ht="14.25" customHeight="1">
      <c r="E358" s="9"/>
      <c r="K358" s="9"/>
      <c r="Q358" s="9"/>
    </row>
    <row r="359" ht="14.25" customHeight="1">
      <c r="E359" s="9"/>
      <c r="K359" s="9"/>
      <c r="Q359" s="9"/>
    </row>
    <row r="360" ht="14.25" customHeight="1">
      <c r="E360" s="9"/>
      <c r="K360" s="9"/>
      <c r="Q360" s="9"/>
    </row>
    <row r="361" ht="14.25" customHeight="1">
      <c r="E361" s="9"/>
      <c r="K361" s="9"/>
      <c r="Q361" s="9"/>
    </row>
    <row r="362" ht="14.25" customHeight="1">
      <c r="E362" s="9"/>
      <c r="K362" s="9"/>
      <c r="Q362" s="9"/>
    </row>
    <row r="363" ht="14.25" customHeight="1">
      <c r="E363" s="9"/>
      <c r="K363" s="9"/>
      <c r="Q363" s="9"/>
    </row>
    <row r="364" ht="14.25" customHeight="1">
      <c r="E364" s="9"/>
      <c r="K364" s="9"/>
      <c r="Q364" s="9"/>
    </row>
    <row r="365" ht="14.25" customHeight="1">
      <c r="E365" s="9"/>
      <c r="K365" s="9"/>
      <c r="Q365" s="9"/>
    </row>
    <row r="366" ht="14.25" customHeight="1">
      <c r="E366" s="9"/>
      <c r="K366" s="9"/>
      <c r="Q366" s="9"/>
    </row>
    <row r="367" ht="14.25" customHeight="1">
      <c r="E367" s="9"/>
      <c r="K367" s="9"/>
      <c r="Q367" s="9"/>
    </row>
    <row r="368" ht="14.25" customHeight="1">
      <c r="E368" s="9"/>
      <c r="K368" s="9"/>
      <c r="Q368" s="9"/>
    </row>
    <row r="369" ht="14.25" customHeight="1">
      <c r="E369" s="9"/>
      <c r="K369" s="9"/>
      <c r="Q369" s="9"/>
    </row>
    <row r="370" ht="14.25" customHeight="1">
      <c r="E370" s="9"/>
      <c r="K370" s="9"/>
      <c r="Q370" s="9"/>
    </row>
    <row r="371" ht="14.25" customHeight="1">
      <c r="E371" s="9"/>
      <c r="K371" s="9"/>
      <c r="Q371" s="9"/>
    </row>
    <row r="372" ht="14.25" customHeight="1">
      <c r="E372" s="9"/>
      <c r="K372" s="9"/>
      <c r="Q372" s="9"/>
    </row>
    <row r="373" ht="14.25" customHeight="1">
      <c r="E373" s="9"/>
      <c r="K373" s="9"/>
      <c r="Q373" s="9"/>
    </row>
    <row r="374" ht="14.25" customHeight="1">
      <c r="E374" s="9"/>
      <c r="K374" s="9"/>
      <c r="Q374" s="9"/>
    </row>
    <row r="375" ht="14.25" customHeight="1">
      <c r="E375" s="9"/>
      <c r="K375" s="9"/>
      <c r="Q375" s="9"/>
    </row>
    <row r="376" ht="14.25" customHeight="1">
      <c r="E376" s="9"/>
      <c r="K376" s="9"/>
      <c r="Q376" s="9"/>
    </row>
    <row r="377" ht="14.25" customHeight="1">
      <c r="E377" s="9"/>
      <c r="K377" s="9"/>
      <c r="Q377" s="9"/>
    </row>
    <row r="378" ht="14.25" customHeight="1">
      <c r="E378" s="9"/>
      <c r="K378" s="9"/>
      <c r="Q378" s="9"/>
    </row>
    <row r="379" ht="14.25" customHeight="1">
      <c r="E379" s="9"/>
      <c r="K379" s="9"/>
      <c r="Q379" s="9"/>
    </row>
    <row r="380" ht="14.25" customHeight="1">
      <c r="E380" s="9"/>
      <c r="K380" s="9"/>
      <c r="Q380" s="9"/>
    </row>
    <row r="381" ht="14.25" customHeight="1">
      <c r="E381" s="9"/>
      <c r="K381" s="9"/>
      <c r="Q381" s="9"/>
    </row>
    <row r="382" ht="14.25" customHeight="1">
      <c r="E382" s="9"/>
      <c r="K382" s="9"/>
      <c r="Q382" s="9"/>
    </row>
    <row r="383" ht="14.25" customHeight="1">
      <c r="E383" s="9"/>
      <c r="K383" s="9"/>
      <c r="Q383" s="9"/>
    </row>
    <row r="384" ht="14.25" customHeight="1">
      <c r="E384" s="9"/>
      <c r="K384" s="9"/>
      <c r="Q384" s="9"/>
    </row>
    <row r="385" ht="14.25" customHeight="1">
      <c r="E385" s="9"/>
      <c r="K385" s="9"/>
      <c r="Q385" s="9"/>
    </row>
    <row r="386" ht="14.25" customHeight="1">
      <c r="E386" s="9"/>
      <c r="K386" s="9"/>
      <c r="Q386" s="9"/>
    </row>
    <row r="387" ht="14.25" customHeight="1">
      <c r="E387" s="9"/>
      <c r="K387" s="9"/>
      <c r="Q387" s="9"/>
    </row>
    <row r="388" ht="14.25" customHeight="1">
      <c r="E388" s="9"/>
      <c r="K388" s="9"/>
      <c r="Q388" s="9"/>
    </row>
    <row r="389" ht="14.25" customHeight="1">
      <c r="E389" s="9"/>
      <c r="K389" s="9"/>
      <c r="Q389" s="9"/>
    </row>
    <row r="390" ht="14.25" customHeight="1">
      <c r="E390" s="9"/>
      <c r="K390" s="9"/>
      <c r="Q390" s="9"/>
    </row>
    <row r="391" ht="14.25" customHeight="1">
      <c r="E391" s="9"/>
      <c r="K391" s="9"/>
      <c r="Q391" s="9"/>
    </row>
    <row r="392" ht="14.25" customHeight="1">
      <c r="E392" s="9"/>
      <c r="K392" s="9"/>
      <c r="Q392" s="9"/>
    </row>
    <row r="393" ht="14.25" customHeight="1">
      <c r="E393" s="9"/>
      <c r="K393" s="9"/>
      <c r="Q393" s="9"/>
    </row>
    <row r="394" ht="14.25" customHeight="1">
      <c r="E394" s="9"/>
      <c r="K394" s="9"/>
      <c r="Q394" s="9"/>
    </row>
    <row r="395" ht="14.25" customHeight="1">
      <c r="E395" s="9"/>
      <c r="K395" s="9"/>
      <c r="Q395" s="9"/>
    </row>
    <row r="396" ht="14.25" customHeight="1">
      <c r="E396" s="9"/>
      <c r="K396" s="9"/>
      <c r="Q396" s="9"/>
    </row>
    <row r="397" ht="14.25" customHeight="1">
      <c r="E397" s="9"/>
      <c r="K397" s="9"/>
      <c r="Q397" s="9"/>
    </row>
    <row r="398" ht="14.25" customHeight="1">
      <c r="E398" s="9"/>
      <c r="K398" s="9"/>
      <c r="Q398" s="9"/>
    </row>
    <row r="399" ht="14.25" customHeight="1">
      <c r="E399" s="9"/>
      <c r="K399" s="9"/>
      <c r="Q399" s="9"/>
    </row>
    <row r="400" ht="14.25" customHeight="1">
      <c r="E400" s="9"/>
      <c r="K400" s="9"/>
      <c r="Q400" s="9"/>
    </row>
    <row r="401" ht="14.25" customHeight="1">
      <c r="E401" s="9"/>
      <c r="K401" s="9"/>
      <c r="Q401" s="9"/>
    </row>
    <row r="402" ht="14.25" customHeight="1">
      <c r="E402" s="9"/>
      <c r="K402" s="9"/>
      <c r="Q402" s="9"/>
    </row>
    <row r="403" ht="14.25" customHeight="1">
      <c r="E403" s="9"/>
      <c r="K403" s="9"/>
      <c r="Q403" s="9"/>
    </row>
    <row r="404" ht="14.25" customHeight="1">
      <c r="E404" s="9"/>
      <c r="K404" s="9"/>
      <c r="Q404" s="9"/>
    </row>
    <row r="405" ht="14.25" customHeight="1">
      <c r="E405" s="9"/>
      <c r="K405" s="9"/>
      <c r="Q405" s="9"/>
    </row>
    <row r="406" ht="14.25" customHeight="1">
      <c r="E406" s="9"/>
      <c r="K406" s="9"/>
      <c r="Q406" s="9"/>
    </row>
    <row r="407" ht="14.25" customHeight="1">
      <c r="E407" s="9"/>
      <c r="K407" s="9"/>
      <c r="Q407" s="9"/>
    </row>
    <row r="408" ht="14.25" customHeight="1">
      <c r="E408" s="9"/>
      <c r="K408" s="9"/>
      <c r="Q408" s="9"/>
    </row>
    <row r="409" ht="14.25" customHeight="1">
      <c r="E409" s="9"/>
      <c r="K409" s="9"/>
      <c r="Q409" s="9"/>
    </row>
    <row r="410" ht="14.25" customHeight="1">
      <c r="E410" s="9"/>
      <c r="K410" s="9"/>
      <c r="Q410" s="9"/>
    </row>
    <row r="411" ht="14.25" customHeight="1">
      <c r="E411" s="9"/>
      <c r="K411" s="9"/>
      <c r="Q411" s="9"/>
    </row>
    <row r="412" ht="14.25" customHeight="1">
      <c r="E412" s="9"/>
      <c r="K412" s="9"/>
      <c r="Q412" s="9"/>
    </row>
    <row r="413" ht="14.25" customHeight="1">
      <c r="E413" s="9"/>
      <c r="K413" s="9"/>
      <c r="Q413" s="9"/>
    </row>
    <row r="414" ht="14.25" customHeight="1">
      <c r="E414" s="9"/>
      <c r="K414" s="9"/>
      <c r="Q414" s="9"/>
    </row>
    <row r="415" ht="14.25" customHeight="1">
      <c r="E415" s="9"/>
      <c r="K415" s="9"/>
      <c r="Q415" s="9"/>
    </row>
    <row r="416" ht="14.25" customHeight="1">
      <c r="E416" s="9"/>
      <c r="K416" s="9"/>
      <c r="Q416" s="9"/>
    </row>
    <row r="417" ht="14.25" customHeight="1">
      <c r="E417" s="9"/>
      <c r="K417" s="9"/>
      <c r="Q417" s="9"/>
    </row>
    <row r="418" ht="14.25" customHeight="1">
      <c r="E418" s="9"/>
      <c r="K418" s="9"/>
      <c r="Q418" s="9"/>
    </row>
    <row r="419" ht="14.25" customHeight="1">
      <c r="E419" s="9"/>
      <c r="K419" s="9"/>
      <c r="Q419" s="9"/>
    </row>
    <row r="420" ht="14.25" customHeight="1">
      <c r="E420" s="9"/>
      <c r="K420" s="9"/>
      <c r="Q420" s="9"/>
    </row>
    <row r="421" ht="14.25" customHeight="1">
      <c r="E421" s="9"/>
      <c r="K421" s="9"/>
      <c r="Q421" s="9"/>
    </row>
    <row r="422" ht="14.25" customHeight="1">
      <c r="E422" s="9"/>
      <c r="K422" s="9"/>
      <c r="Q422" s="9"/>
    </row>
    <row r="423" ht="14.25" customHeight="1">
      <c r="E423" s="9"/>
      <c r="K423" s="9"/>
      <c r="Q423" s="9"/>
    </row>
    <row r="424" ht="14.25" customHeight="1">
      <c r="E424" s="9"/>
      <c r="K424" s="9"/>
      <c r="Q424" s="9"/>
    </row>
    <row r="425" ht="14.25" customHeight="1">
      <c r="E425" s="9"/>
      <c r="K425" s="9"/>
      <c r="Q425" s="9"/>
    </row>
    <row r="426" ht="14.25" customHeight="1">
      <c r="E426" s="9"/>
      <c r="K426" s="9"/>
      <c r="Q426" s="9"/>
    </row>
    <row r="427" ht="14.25" customHeight="1">
      <c r="E427" s="9"/>
      <c r="K427" s="9"/>
      <c r="Q427" s="9"/>
    </row>
    <row r="428" ht="14.25" customHeight="1">
      <c r="E428" s="9"/>
      <c r="K428" s="9"/>
      <c r="Q428" s="9"/>
    </row>
    <row r="429" ht="14.25" customHeight="1">
      <c r="E429" s="9"/>
      <c r="K429" s="9"/>
      <c r="Q429" s="9"/>
    </row>
    <row r="430" ht="14.25" customHeight="1">
      <c r="E430" s="9"/>
      <c r="K430" s="9"/>
      <c r="Q430" s="9"/>
    </row>
    <row r="431" ht="14.25" customHeight="1">
      <c r="E431" s="9"/>
      <c r="K431" s="9"/>
      <c r="Q431" s="9"/>
    </row>
    <row r="432" ht="14.25" customHeight="1">
      <c r="E432" s="9"/>
      <c r="K432" s="9"/>
      <c r="Q432" s="9"/>
    </row>
    <row r="433" ht="14.25" customHeight="1">
      <c r="E433" s="9"/>
      <c r="K433" s="9"/>
      <c r="Q433" s="9"/>
    </row>
    <row r="434" ht="14.25" customHeight="1">
      <c r="E434" s="9"/>
      <c r="K434" s="9"/>
      <c r="Q434" s="9"/>
    </row>
    <row r="435" ht="14.25" customHeight="1">
      <c r="E435" s="9"/>
      <c r="K435" s="9"/>
      <c r="Q435" s="9"/>
    </row>
    <row r="436" ht="14.25" customHeight="1">
      <c r="E436" s="9"/>
      <c r="K436" s="9"/>
      <c r="Q436" s="9"/>
    </row>
    <row r="437" ht="14.25" customHeight="1">
      <c r="E437" s="9"/>
      <c r="K437" s="9"/>
      <c r="Q437" s="9"/>
    </row>
    <row r="438" ht="14.25" customHeight="1">
      <c r="E438" s="9"/>
      <c r="K438" s="9"/>
      <c r="Q438" s="9"/>
    </row>
    <row r="439" ht="14.25" customHeight="1">
      <c r="E439" s="9"/>
      <c r="K439" s="9"/>
      <c r="Q439" s="9"/>
    </row>
    <row r="440" ht="14.25" customHeight="1">
      <c r="E440" s="9"/>
      <c r="K440" s="9"/>
      <c r="Q440" s="9"/>
    </row>
    <row r="441" ht="14.25" customHeight="1">
      <c r="E441" s="9"/>
      <c r="K441" s="9"/>
      <c r="Q441" s="9"/>
    </row>
    <row r="442" ht="14.25" customHeight="1">
      <c r="E442" s="9"/>
      <c r="K442" s="9"/>
      <c r="Q442" s="9"/>
    </row>
    <row r="443" ht="14.25" customHeight="1">
      <c r="E443" s="9"/>
      <c r="K443" s="9"/>
      <c r="Q443" s="9"/>
    </row>
    <row r="444" ht="14.25" customHeight="1">
      <c r="E444" s="9"/>
      <c r="K444" s="9"/>
      <c r="Q444" s="9"/>
    </row>
    <row r="445" ht="14.25" customHeight="1">
      <c r="E445" s="9"/>
      <c r="K445" s="9"/>
      <c r="Q445" s="9"/>
    </row>
    <row r="446" ht="14.25" customHeight="1">
      <c r="E446" s="9"/>
      <c r="K446" s="9"/>
      <c r="Q446" s="9"/>
    </row>
    <row r="447" ht="14.25" customHeight="1">
      <c r="E447" s="9"/>
      <c r="K447" s="9"/>
      <c r="Q447" s="9"/>
    </row>
    <row r="448" ht="14.25" customHeight="1">
      <c r="E448" s="9"/>
      <c r="K448" s="9"/>
      <c r="Q448" s="9"/>
    </row>
    <row r="449" ht="14.25" customHeight="1">
      <c r="E449" s="9"/>
      <c r="K449" s="9"/>
      <c r="Q449" s="9"/>
    </row>
    <row r="450" ht="14.25" customHeight="1">
      <c r="E450" s="9"/>
      <c r="K450" s="9"/>
      <c r="Q450" s="9"/>
    </row>
    <row r="451" ht="14.25" customHeight="1">
      <c r="E451" s="9"/>
      <c r="K451" s="9"/>
      <c r="Q451" s="9"/>
    </row>
    <row r="452" ht="14.25" customHeight="1">
      <c r="E452" s="9"/>
      <c r="K452" s="9"/>
      <c r="Q452" s="9"/>
    </row>
    <row r="453" ht="14.25" customHeight="1">
      <c r="E453" s="9"/>
      <c r="K453" s="9"/>
      <c r="Q453" s="9"/>
    </row>
    <row r="454" ht="14.25" customHeight="1">
      <c r="E454" s="9"/>
      <c r="K454" s="9"/>
      <c r="Q454" s="9"/>
    </row>
    <row r="455" ht="14.25" customHeight="1">
      <c r="E455" s="9"/>
      <c r="K455" s="9"/>
      <c r="Q455" s="9"/>
    </row>
    <row r="456" ht="14.25" customHeight="1">
      <c r="E456" s="9"/>
      <c r="K456" s="9"/>
      <c r="Q456" s="9"/>
    </row>
    <row r="457" ht="14.25" customHeight="1">
      <c r="E457" s="9"/>
      <c r="K457" s="9"/>
      <c r="Q457" s="9"/>
    </row>
    <row r="458" ht="14.25" customHeight="1">
      <c r="E458" s="9"/>
      <c r="K458" s="9"/>
      <c r="Q458" s="9"/>
    </row>
    <row r="459" ht="14.25" customHeight="1">
      <c r="E459" s="9"/>
      <c r="K459" s="9"/>
      <c r="Q459" s="9"/>
    </row>
    <row r="460" ht="14.25" customHeight="1">
      <c r="E460" s="9"/>
      <c r="K460" s="9"/>
      <c r="Q460" s="9"/>
    </row>
    <row r="461" ht="14.25" customHeight="1">
      <c r="E461" s="9"/>
      <c r="K461" s="9"/>
      <c r="Q461" s="9"/>
    </row>
    <row r="462" ht="14.25" customHeight="1">
      <c r="E462" s="9"/>
      <c r="K462" s="9"/>
      <c r="Q462" s="9"/>
    </row>
    <row r="463" ht="14.25" customHeight="1">
      <c r="E463" s="9"/>
      <c r="K463" s="9"/>
      <c r="Q463" s="9"/>
    </row>
    <row r="464" ht="14.25" customHeight="1">
      <c r="E464" s="9"/>
      <c r="K464" s="9"/>
      <c r="Q464" s="9"/>
    </row>
    <row r="465" ht="14.25" customHeight="1">
      <c r="E465" s="9"/>
      <c r="K465" s="9"/>
      <c r="Q465" s="9"/>
    </row>
    <row r="466" ht="14.25" customHeight="1">
      <c r="E466" s="9"/>
      <c r="K466" s="9"/>
      <c r="Q466" s="9"/>
    </row>
    <row r="467" ht="14.25" customHeight="1">
      <c r="E467" s="9"/>
      <c r="K467" s="9"/>
      <c r="Q467" s="9"/>
    </row>
    <row r="468" ht="14.25" customHeight="1">
      <c r="E468" s="9"/>
      <c r="K468" s="9"/>
      <c r="Q468" s="9"/>
    </row>
    <row r="469" ht="14.25" customHeight="1">
      <c r="E469" s="9"/>
      <c r="K469" s="9"/>
      <c r="Q469" s="9"/>
    </row>
    <row r="470" ht="14.25" customHeight="1">
      <c r="E470" s="9"/>
      <c r="K470" s="9"/>
      <c r="Q470" s="9"/>
    </row>
    <row r="471" ht="14.25" customHeight="1">
      <c r="E471" s="9"/>
      <c r="K471" s="9"/>
      <c r="Q471" s="9"/>
    </row>
    <row r="472" ht="14.25" customHeight="1">
      <c r="E472" s="9"/>
      <c r="K472" s="9"/>
      <c r="Q472" s="9"/>
    </row>
    <row r="473" ht="14.25" customHeight="1">
      <c r="E473" s="9"/>
      <c r="K473" s="9"/>
      <c r="Q473" s="9"/>
    </row>
    <row r="474" ht="14.25" customHeight="1">
      <c r="E474" s="9"/>
      <c r="K474" s="9"/>
      <c r="Q474" s="9"/>
    </row>
    <row r="475" ht="14.25" customHeight="1">
      <c r="E475" s="9"/>
      <c r="K475" s="9"/>
      <c r="Q475" s="9"/>
    </row>
    <row r="476" ht="14.25" customHeight="1">
      <c r="E476" s="9"/>
      <c r="K476" s="9"/>
      <c r="Q476" s="9"/>
    </row>
    <row r="477" ht="14.25" customHeight="1">
      <c r="E477" s="9"/>
      <c r="K477" s="9"/>
      <c r="Q477" s="9"/>
    </row>
    <row r="478" ht="14.25" customHeight="1">
      <c r="E478" s="9"/>
      <c r="K478" s="9"/>
      <c r="Q478" s="9"/>
    </row>
    <row r="479" ht="14.25" customHeight="1">
      <c r="E479" s="9"/>
      <c r="K479" s="9"/>
      <c r="Q479" s="9"/>
    </row>
    <row r="480" ht="14.25" customHeight="1">
      <c r="E480" s="9"/>
      <c r="K480" s="9"/>
      <c r="Q480" s="9"/>
    </row>
    <row r="481" ht="14.25" customHeight="1">
      <c r="E481" s="9"/>
      <c r="K481" s="9"/>
      <c r="Q481" s="9"/>
    </row>
    <row r="482" ht="14.25" customHeight="1">
      <c r="E482" s="9"/>
      <c r="K482" s="9"/>
      <c r="Q482" s="9"/>
    </row>
    <row r="483" ht="14.25" customHeight="1">
      <c r="E483" s="9"/>
      <c r="K483" s="9"/>
      <c r="Q483" s="9"/>
    </row>
    <row r="484" ht="14.25" customHeight="1">
      <c r="E484" s="9"/>
      <c r="K484" s="9"/>
      <c r="Q484" s="9"/>
    </row>
    <row r="485" ht="14.25" customHeight="1">
      <c r="E485" s="9"/>
      <c r="K485" s="9"/>
      <c r="Q485" s="9"/>
    </row>
    <row r="486" ht="14.25" customHeight="1">
      <c r="E486" s="9"/>
      <c r="K486" s="9"/>
      <c r="Q486" s="9"/>
    </row>
    <row r="487" ht="14.25" customHeight="1">
      <c r="E487" s="9"/>
      <c r="K487" s="9"/>
      <c r="Q487" s="9"/>
    </row>
    <row r="488" ht="14.25" customHeight="1">
      <c r="E488" s="9"/>
      <c r="K488" s="9"/>
      <c r="Q488" s="9"/>
    </row>
    <row r="489" ht="14.25" customHeight="1">
      <c r="E489" s="9"/>
      <c r="K489" s="9"/>
      <c r="Q489" s="9"/>
    </row>
    <row r="490" ht="14.25" customHeight="1">
      <c r="E490" s="9"/>
      <c r="K490" s="9"/>
      <c r="Q490" s="9"/>
    </row>
    <row r="491" ht="14.25" customHeight="1">
      <c r="E491" s="9"/>
      <c r="K491" s="9"/>
      <c r="Q491" s="9"/>
    </row>
    <row r="492" ht="14.25" customHeight="1">
      <c r="E492" s="9"/>
      <c r="K492" s="9"/>
      <c r="Q492" s="9"/>
    </row>
    <row r="493" ht="14.25" customHeight="1">
      <c r="E493" s="9"/>
      <c r="K493" s="9"/>
      <c r="Q493" s="9"/>
    </row>
    <row r="494" ht="14.25" customHeight="1">
      <c r="E494" s="9"/>
      <c r="K494" s="9"/>
      <c r="Q494" s="9"/>
    </row>
    <row r="495" ht="14.25" customHeight="1">
      <c r="E495" s="9"/>
      <c r="K495" s="9"/>
      <c r="Q495" s="9"/>
    </row>
    <row r="496" ht="14.25" customHeight="1">
      <c r="E496" s="9"/>
      <c r="K496" s="9"/>
      <c r="Q496" s="9"/>
    </row>
    <row r="497" ht="14.25" customHeight="1">
      <c r="E497" s="9"/>
      <c r="K497" s="9"/>
      <c r="Q497" s="9"/>
    </row>
    <row r="498" ht="14.25" customHeight="1">
      <c r="E498" s="9"/>
      <c r="K498" s="9"/>
      <c r="Q498" s="9"/>
    </row>
    <row r="499" ht="14.25" customHeight="1">
      <c r="E499" s="9"/>
      <c r="K499" s="9"/>
      <c r="Q499" s="9"/>
    </row>
    <row r="500" ht="14.25" customHeight="1">
      <c r="E500" s="9"/>
      <c r="K500" s="9"/>
      <c r="Q500" s="9"/>
    </row>
    <row r="501" ht="14.25" customHeight="1">
      <c r="E501" s="9"/>
      <c r="K501" s="9"/>
      <c r="Q501" s="9"/>
    </row>
    <row r="502" ht="14.25" customHeight="1">
      <c r="E502" s="9"/>
      <c r="K502" s="9"/>
      <c r="Q502" s="9"/>
    </row>
    <row r="503" ht="14.25" customHeight="1">
      <c r="E503" s="9"/>
      <c r="K503" s="9"/>
      <c r="Q503" s="9"/>
    </row>
    <row r="504" ht="14.25" customHeight="1">
      <c r="E504" s="9"/>
      <c r="K504" s="9"/>
      <c r="Q504" s="9"/>
    </row>
    <row r="505" ht="14.25" customHeight="1">
      <c r="E505" s="9"/>
      <c r="K505" s="9"/>
      <c r="Q505" s="9"/>
    </row>
    <row r="506" ht="14.25" customHeight="1">
      <c r="E506" s="9"/>
      <c r="K506" s="9"/>
      <c r="Q506" s="9"/>
    </row>
    <row r="507" ht="14.25" customHeight="1">
      <c r="E507" s="9"/>
      <c r="K507" s="9"/>
      <c r="Q507" s="9"/>
    </row>
    <row r="508" ht="14.25" customHeight="1">
      <c r="E508" s="9"/>
      <c r="K508" s="9"/>
      <c r="Q508" s="9"/>
    </row>
    <row r="509" ht="14.25" customHeight="1">
      <c r="E509" s="9"/>
      <c r="K509" s="9"/>
      <c r="Q509" s="9"/>
    </row>
    <row r="510" ht="14.25" customHeight="1">
      <c r="E510" s="9"/>
      <c r="K510" s="9"/>
      <c r="Q510" s="9"/>
    </row>
    <row r="511" ht="14.25" customHeight="1">
      <c r="E511" s="9"/>
      <c r="K511" s="9"/>
      <c r="Q511" s="9"/>
    </row>
    <row r="512" ht="14.25" customHeight="1">
      <c r="E512" s="9"/>
      <c r="K512" s="9"/>
      <c r="Q512" s="9"/>
    </row>
    <row r="513" ht="14.25" customHeight="1">
      <c r="E513" s="9"/>
      <c r="K513" s="9"/>
      <c r="Q513" s="9"/>
    </row>
    <row r="514" ht="14.25" customHeight="1">
      <c r="E514" s="9"/>
      <c r="K514" s="9"/>
      <c r="Q514" s="9"/>
    </row>
    <row r="515" ht="14.25" customHeight="1">
      <c r="E515" s="9"/>
      <c r="K515" s="9"/>
      <c r="Q515" s="9"/>
    </row>
    <row r="516" ht="14.25" customHeight="1">
      <c r="E516" s="9"/>
      <c r="K516" s="9"/>
      <c r="Q516" s="9"/>
    </row>
    <row r="517" ht="14.25" customHeight="1">
      <c r="E517" s="9"/>
      <c r="K517" s="9"/>
      <c r="Q517" s="9"/>
    </row>
    <row r="518" ht="14.25" customHeight="1">
      <c r="E518" s="9"/>
      <c r="K518" s="9"/>
      <c r="Q518" s="9"/>
    </row>
    <row r="519" ht="14.25" customHeight="1">
      <c r="E519" s="9"/>
      <c r="K519" s="9"/>
      <c r="Q519" s="9"/>
    </row>
    <row r="520" ht="14.25" customHeight="1">
      <c r="E520" s="9"/>
      <c r="K520" s="9"/>
      <c r="Q520" s="9"/>
    </row>
    <row r="521" ht="14.25" customHeight="1">
      <c r="E521" s="9"/>
      <c r="K521" s="9"/>
      <c r="Q521" s="9"/>
    </row>
    <row r="522" ht="14.25" customHeight="1">
      <c r="E522" s="9"/>
      <c r="K522" s="9"/>
      <c r="Q522" s="9"/>
    </row>
    <row r="523" ht="14.25" customHeight="1">
      <c r="E523" s="9"/>
      <c r="K523" s="9"/>
      <c r="Q523" s="9"/>
    </row>
    <row r="524" ht="14.25" customHeight="1">
      <c r="E524" s="9"/>
      <c r="K524" s="9"/>
      <c r="Q524" s="9"/>
    </row>
    <row r="525" ht="14.25" customHeight="1">
      <c r="E525" s="9"/>
      <c r="K525" s="9"/>
      <c r="Q525" s="9"/>
    </row>
    <row r="526" ht="14.25" customHeight="1">
      <c r="E526" s="9"/>
      <c r="K526" s="9"/>
      <c r="Q526" s="9"/>
    </row>
    <row r="527" ht="14.25" customHeight="1">
      <c r="E527" s="9"/>
      <c r="K527" s="9"/>
      <c r="Q527" s="9"/>
    </row>
    <row r="528" ht="14.25" customHeight="1">
      <c r="E528" s="9"/>
      <c r="K528" s="9"/>
      <c r="Q528" s="9"/>
    </row>
    <row r="529" ht="14.25" customHeight="1">
      <c r="E529" s="9"/>
      <c r="K529" s="9"/>
      <c r="Q529" s="9"/>
    </row>
    <row r="530" ht="14.25" customHeight="1">
      <c r="E530" s="9"/>
      <c r="K530" s="9"/>
      <c r="Q530" s="9"/>
    </row>
    <row r="531" ht="14.25" customHeight="1">
      <c r="E531" s="9"/>
      <c r="K531" s="9"/>
      <c r="Q531" s="9"/>
    </row>
    <row r="532" ht="14.25" customHeight="1">
      <c r="E532" s="9"/>
      <c r="K532" s="9"/>
      <c r="Q532" s="9"/>
    </row>
    <row r="533" ht="14.25" customHeight="1">
      <c r="E533" s="9"/>
      <c r="K533" s="9"/>
      <c r="Q533" s="9"/>
    </row>
    <row r="534" ht="14.25" customHeight="1">
      <c r="E534" s="9"/>
      <c r="K534" s="9"/>
      <c r="Q534" s="9"/>
    </row>
    <row r="535" ht="14.25" customHeight="1">
      <c r="E535" s="9"/>
      <c r="K535" s="9"/>
      <c r="Q535" s="9"/>
    </row>
    <row r="536" ht="14.25" customHeight="1">
      <c r="E536" s="9"/>
      <c r="K536" s="9"/>
      <c r="Q536" s="9"/>
    </row>
    <row r="537" ht="14.25" customHeight="1">
      <c r="E537" s="9"/>
      <c r="K537" s="9"/>
      <c r="Q537" s="9"/>
    </row>
    <row r="538" ht="14.25" customHeight="1">
      <c r="E538" s="9"/>
      <c r="K538" s="9"/>
      <c r="Q538" s="9"/>
    </row>
    <row r="539" ht="14.25" customHeight="1">
      <c r="E539" s="9"/>
      <c r="K539" s="9"/>
      <c r="Q539" s="9"/>
    </row>
    <row r="540" ht="14.25" customHeight="1">
      <c r="E540" s="9"/>
      <c r="K540" s="9"/>
      <c r="Q540" s="9"/>
    </row>
    <row r="541" ht="14.25" customHeight="1">
      <c r="E541" s="9"/>
      <c r="K541" s="9"/>
      <c r="Q541" s="9"/>
    </row>
    <row r="542" ht="14.25" customHeight="1">
      <c r="E542" s="9"/>
      <c r="K542" s="9"/>
      <c r="Q542" s="9"/>
    </row>
    <row r="543" ht="14.25" customHeight="1">
      <c r="E543" s="9"/>
      <c r="K543" s="9"/>
      <c r="Q543" s="9"/>
    </row>
    <row r="544" ht="14.25" customHeight="1">
      <c r="E544" s="9"/>
      <c r="K544" s="9"/>
      <c r="Q544" s="9"/>
    </row>
    <row r="545" ht="14.25" customHeight="1">
      <c r="E545" s="9"/>
      <c r="K545" s="9"/>
      <c r="Q545" s="9"/>
    </row>
    <row r="546" ht="14.25" customHeight="1">
      <c r="E546" s="9"/>
      <c r="K546" s="9"/>
      <c r="Q546" s="9"/>
    </row>
    <row r="547" ht="14.25" customHeight="1">
      <c r="E547" s="9"/>
      <c r="K547" s="9"/>
      <c r="Q547" s="9"/>
    </row>
    <row r="548" ht="14.25" customHeight="1">
      <c r="E548" s="9"/>
      <c r="K548" s="9"/>
      <c r="Q548" s="9"/>
    </row>
    <row r="549" ht="14.25" customHeight="1">
      <c r="E549" s="9"/>
      <c r="K549" s="9"/>
      <c r="Q549" s="9"/>
    </row>
    <row r="550" ht="14.25" customHeight="1">
      <c r="E550" s="9"/>
      <c r="K550" s="9"/>
      <c r="Q550" s="9"/>
    </row>
    <row r="551" ht="14.25" customHeight="1">
      <c r="E551" s="9"/>
      <c r="K551" s="9"/>
      <c r="Q551" s="9"/>
    </row>
    <row r="552" ht="14.25" customHeight="1">
      <c r="E552" s="9"/>
      <c r="K552" s="9"/>
      <c r="Q552" s="9"/>
    </row>
    <row r="553" ht="14.25" customHeight="1">
      <c r="E553" s="9"/>
      <c r="K553" s="9"/>
      <c r="Q553" s="9"/>
    </row>
    <row r="554" ht="14.25" customHeight="1">
      <c r="E554" s="9"/>
      <c r="K554" s="9"/>
      <c r="Q554" s="9"/>
    </row>
    <row r="555" ht="14.25" customHeight="1">
      <c r="E555" s="9"/>
      <c r="K555" s="9"/>
      <c r="Q555" s="9"/>
    </row>
    <row r="556" ht="14.25" customHeight="1">
      <c r="E556" s="9"/>
      <c r="K556" s="9"/>
      <c r="Q556" s="9"/>
    </row>
    <row r="557" ht="14.25" customHeight="1">
      <c r="E557" s="9"/>
      <c r="K557" s="9"/>
      <c r="Q557" s="9"/>
    </row>
    <row r="558" ht="14.25" customHeight="1">
      <c r="E558" s="9"/>
      <c r="K558" s="9"/>
      <c r="Q558" s="9"/>
    </row>
    <row r="559" ht="14.25" customHeight="1">
      <c r="E559" s="9"/>
      <c r="K559" s="9"/>
      <c r="Q559" s="9"/>
    </row>
    <row r="560" ht="14.25" customHeight="1">
      <c r="E560" s="9"/>
      <c r="K560" s="9"/>
      <c r="Q560" s="9"/>
    </row>
    <row r="561" ht="14.25" customHeight="1">
      <c r="E561" s="9"/>
      <c r="K561" s="9"/>
      <c r="Q561" s="9"/>
    </row>
    <row r="562" ht="14.25" customHeight="1">
      <c r="E562" s="9"/>
      <c r="K562" s="9"/>
      <c r="Q562" s="9"/>
    </row>
    <row r="563" ht="14.25" customHeight="1">
      <c r="E563" s="9"/>
      <c r="K563" s="9"/>
      <c r="Q563" s="9"/>
    </row>
    <row r="564" ht="14.25" customHeight="1">
      <c r="E564" s="9"/>
      <c r="K564" s="9"/>
      <c r="Q564" s="9"/>
    </row>
    <row r="565" ht="14.25" customHeight="1">
      <c r="E565" s="9"/>
      <c r="K565" s="9"/>
      <c r="Q565" s="9"/>
    </row>
    <row r="566" ht="14.25" customHeight="1">
      <c r="E566" s="9"/>
      <c r="K566" s="9"/>
      <c r="Q566" s="9"/>
    </row>
    <row r="567" ht="14.25" customHeight="1">
      <c r="E567" s="9"/>
      <c r="K567" s="9"/>
      <c r="Q567" s="9"/>
    </row>
    <row r="568" ht="14.25" customHeight="1">
      <c r="E568" s="9"/>
      <c r="K568" s="9"/>
      <c r="Q568" s="9"/>
    </row>
    <row r="569" ht="14.25" customHeight="1">
      <c r="E569" s="9"/>
      <c r="K569" s="9"/>
      <c r="Q569" s="9"/>
    </row>
    <row r="570" ht="14.25" customHeight="1">
      <c r="E570" s="9"/>
      <c r="K570" s="9"/>
      <c r="Q570" s="9"/>
    </row>
    <row r="571" ht="14.25" customHeight="1">
      <c r="E571" s="9"/>
      <c r="K571" s="9"/>
      <c r="Q571" s="9"/>
    </row>
    <row r="572" ht="14.25" customHeight="1">
      <c r="E572" s="9"/>
      <c r="K572" s="9"/>
      <c r="Q572" s="9"/>
    </row>
    <row r="573" ht="14.25" customHeight="1">
      <c r="E573" s="9"/>
      <c r="K573" s="9"/>
      <c r="Q573" s="9"/>
    </row>
    <row r="574" ht="14.25" customHeight="1">
      <c r="E574" s="9"/>
      <c r="K574" s="9"/>
      <c r="Q574" s="9"/>
    </row>
    <row r="575" ht="14.25" customHeight="1">
      <c r="E575" s="9"/>
      <c r="K575" s="9"/>
      <c r="Q575" s="9"/>
    </row>
    <row r="576" ht="14.25" customHeight="1">
      <c r="E576" s="9"/>
      <c r="K576" s="9"/>
      <c r="Q576" s="9"/>
    </row>
    <row r="577" ht="14.25" customHeight="1">
      <c r="E577" s="9"/>
      <c r="K577" s="9"/>
      <c r="Q577" s="9"/>
    </row>
    <row r="578" ht="14.25" customHeight="1">
      <c r="E578" s="9"/>
      <c r="K578" s="9"/>
      <c r="Q578" s="9"/>
    </row>
    <row r="579" ht="14.25" customHeight="1">
      <c r="E579" s="9"/>
      <c r="K579" s="9"/>
      <c r="Q579" s="9"/>
    </row>
    <row r="580" ht="14.25" customHeight="1">
      <c r="E580" s="9"/>
      <c r="K580" s="9"/>
      <c r="Q580" s="9"/>
    </row>
    <row r="581" ht="14.25" customHeight="1">
      <c r="E581" s="9"/>
      <c r="K581" s="9"/>
      <c r="Q581" s="9"/>
    </row>
    <row r="582" ht="14.25" customHeight="1">
      <c r="E582" s="9"/>
      <c r="K582" s="9"/>
      <c r="Q582" s="9"/>
    </row>
    <row r="583" ht="14.25" customHeight="1">
      <c r="E583" s="9"/>
      <c r="K583" s="9"/>
      <c r="Q583" s="9"/>
    </row>
    <row r="584" ht="14.25" customHeight="1">
      <c r="E584" s="9"/>
      <c r="K584" s="9"/>
      <c r="Q584" s="9"/>
    </row>
    <row r="585" ht="14.25" customHeight="1">
      <c r="E585" s="9"/>
      <c r="K585" s="9"/>
      <c r="Q585" s="9"/>
    </row>
    <row r="586" ht="14.25" customHeight="1">
      <c r="E586" s="9"/>
      <c r="K586" s="9"/>
      <c r="Q586" s="9"/>
    </row>
    <row r="587" ht="14.25" customHeight="1">
      <c r="E587" s="9"/>
      <c r="K587" s="9"/>
      <c r="Q587" s="9"/>
    </row>
    <row r="588" ht="14.25" customHeight="1">
      <c r="E588" s="9"/>
      <c r="K588" s="9"/>
      <c r="Q588" s="9"/>
    </row>
    <row r="589" ht="14.25" customHeight="1">
      <c r="E589" s="9"/>
      <c r="K589" s="9"/>
      <c r="Q589" s="9"/>
    </row>
    <row r="590" ht="14.25" customHeight="1">
      <c r="E590" s="9"/>
      <c r="K590" s="9"/>
      <c r="Q590" s="9"/>
    </row>
    <row r="591" ht="14.25" customHeight="1">
      <c r="E591" s="9"/>
      <c r="K591" s="9"/>
      <c r="Q591" s="9"/>
    </row>
    <row r="592" ht="14.25" customHeight="1">
      <c r="E592" s="9"/>
      <c r="K592" s="9"/>
      <c r="Q592" s="9"/>
    </row>
    <row r="593" ht="14.25" customHeight="1">
      <c r="E593" s="9"/>
      <c r="K593" s="9"/>
      <c r="Q593" s="9"/>
    </row>
    <row r="594" ht="14.25" customHeight="1">
      <c r="E594" s="9"/>
      <c r="K594" s="9"/>
      <c r="Q594" s="9"/>
    </row>
    <row r="595" ht="14.25" customHeight="1">
      <c r="E595" s="9"/>
      <c r="K595" s="9"/>
      <c r="Q595" s="9"/>
    </row>
    <row r="596" ht="14.25" customHeight="1">
      <c r="E596" s="9"/>
      <c r="K596" s="9"/>
      <c r="Q596" s="9"/>
    </row>
    <row r="597" ht="14.25" customHeight="1">
      <c r="E597" s="9"/>
      <c r="K597" s="9"/>
      <c r="Q597" s="9"/>
    </row>
    <row r="598" ht="14.25" customHeight="1">
      <c r="E598" s="9"/>
      <c r="K598" s="9"/>
      <c r="Q598" s="9"/>
    </row>
    <row r="599" ht="14.25" customHeight="1">
      <c r="E599" s="9"/>
      <c r="K599" s="9"/>
      <c r="Q599" s="9"/>
    </row>
    <row r="600" ht="14.25" customHeight="1">
      <c r="E600" s="9"/>
      <c r="K600" s="9"/>
      <c r="Q600" s="9"/>
    </row>
    <row r="601" ht="14.25" customHeight="1">
      <c r="E601" s="9"/>
      <c r="K601" s="9"/>
      <c r="Q601" s="9"/>
    </row>
    <row r="602" ht="14.25" customHeight="1">
      <c r="E602" s="9"/>
      <c r="K602" s="9"/>
      <c r="Q602" s="9"/>
    </row>
    <row r="603" ht="14.25" customHeight="1">
      <c r="E603" s="9"/>
      <c r="K603" s="9"/>
      <c r="Q603" s="9"/>
    </row>
    <row r="604" ht="14.25" customHeight="1">
      <c r="E604" s="9"/>
      <c r="K604" s="9"/>
      <c r="Q604" s="9"/>
    </row>
    <row r="605" ht="14.25" customHeight="1">
      <c r="E605" s="9"/>
      <c r="K605" s="9"/>
      <c r="Q605" s="9"/>
    </row>
    <row r="606" ht="14.25" customHeight="1">
      <c r="E606" s="9"/>
      <c r="K606" s="9"/>
      <c r="Q606" s="9"/>
    </row>
    <row r="607" ht="14.25" customHeight="1">
      <c r="E607" s="9"/>
      <c r="K607" s="9"/>
      <c r="Q607" s="9"/>
    </row>
    <row r="608" ht="14.25" customHeight="1">
      <c r="E608" s="9"/>
      <c r="K608" s="9"/>
      <c r="Q608" s="9"/>
    </row>
    <row r="609" ht="14.25" customHeight="1">
      <c r="E609" s="9"/>
      <c r="K609" s="9"/>
      <c r="Q609" s="9"/>
    </row>
    <row r="610" ht="14.25" customHeight="1">
      <c r="E610" s="9"/>
      <c r="K610" s="9"/>
      <c r="Q610" s="9"/>
    </row>
    <row r="611" ht="14.25" customHeight="1">
      <c r="E611" s="9"/>
      <c r="K611" s="9"/>
      <c r="Q611" s="9"/>
    </row>
    <row r="612" ht="14.25" customHeight="1">
      <c r="E612" s="9"/>
      <c r="K612" s="9"/>
      <c r="Q612" s="9"/>
    </row>
    <row r="613" ht="14.25" customHeight="1">
      <c r="E613" s="9"/>
      <c r="K613" s="9"/>
      <c r="Q613" s="9"/>
    </row>
    <row r="614" ht="14.25" customHeight="1">
      <c r="E614" s="9"/>
      <c r="K614" s="9"/>
      <c r="Q614" s="9"/>
    </row>
    <row r="615" ht="14.25" customHeight="1">
      <c r="E615" s="9"/>
      <c r="K615" s="9"/>
      <c r="Q615" s="9"/>
    </row>
    <row r="616" ht="14.25" customHeight="1">
      <c r="E616" s="9"/>
      <c r="K616" s="9"/>
      <c r="Q616" s="9"/>
    </row>
    <row r="617" ht="14.25" customHeight="1">
      <c r="E617" s="9"/>
      <c r="K617" s="9"/>
      <c r="Q617" s="9"/>
    </row>
    <row r="618" ht="14.25" customHeight="1">
      <c r="E618" s="9"/>
      <c r="K618" s="9"/>
      <c r="Q618" s="9"/>
    </row>
    <row r="619" ht="14.25" customHeight="1">
      <c r="E619" s="9"/>
      <c r="K619" s="9"/>
      <c r="Q619" s="9"/>
    </row>
    <row r="620" ht="14.25" customHeight="1">
      <c r="E620" s="9"/>
      <c r="K620" s="9"/>
      <c r="Q620" s="9"/>
    </row>
    <row r="621" ht="14.25" customHeight="1">
      <c r="E621" s="9"/>
      <c r="K621" s="9"/>
      <c r="Q621" s="9"/>
    </row>
    <row r="622" ht="14.25" customHeight="1">
      <c r="E622" s="9"/>
      <c r="K622" s="9"/>
      <c r="Q622" s="9"/>
    </row>
    <row r="623" ht="14.25" customHeight="1">
      <c r="E623" s="9"/>
      <c r="K623" s="9"/>
      <c r="Q623" s="9"/>
    </row>
    <row r="624" ht="14.25" customHeight="1">
      <c r="E624" s="9"/>
      <c r="K624" s="9"/>
      <c r="Q624" s="9"/>
    </row>
    <row r="625" ht="14.25" customHeight="1">
      <c r="E625" s="9"/>
      <c r="K625" s="9"/>
      <c r="Q625" s="9"/>
    </row>
    <row r="626" ht="14.25" customHeight="1">
      <c r="E626" s="9"/>
      <c r="K626" s="9"/>
      <c r="Q626" s="9"/>
    </row>
    <row r="627" ht="14.25" customHeight="1">
      <c r="E627" s="9"/>
      <c r="K627" s="9"/>
      <c r="Q627" s="9"/>
    </row>
    <row r="628" ht="14.25" customHeight="1">
      <c r="E628" s="9"/>
      <c r="K628" s="9"/>
      <c r="Q628" s="9"/>
    </row>
    <row r="629" ht="14.25" customHeight="1">
      <c r="E629" s="9"/>
      <c r="K629" s="9"/>
      <c r="Q629" s="9"/>
    </row>
    <row r="630" ht="14.25" customHeight="1">
      <c r="E630" s="9"/>
      <c r="K630" s="9"/>
      <c r="Q630" s="9"/>
    </row>
    <row r="631" ht="14.25" customHeight="1">
      <c r="E631" s="9"/>
      <c r="K631" s="9"/>
      <c r="Q631" s="9"/>
    </row>
    <row r="632" ht="14.25" customHeight="1">
      <c r="E632" s="9"/>
      <c r="K632" s="9"/>
      <c r="Q632" s="9"/>
    </row>
    <row r="633" ht="14.25" customHeight="1">
      <c r="E633" s="9"/>
      <c r="K633" s="9"/>
      <c r="Q633" s="9"/>
    </row>
    <row r="634" ht="14.25" customHeight="1">
      <c r="E634" s="9"/>
      <c r="K634" s="9"/>
      <c r="Q634" s="9"/>
    </row>
    <row r="635" ht="14.25" customHeight="1">
      <c r="E635" s="9"/>
      <c r="K635" s="9"/>
      <c r="Q635" s="9"/>
    </row>
    <row r="636" ht="14.25" customHeight="1">
      <c r="E636" s="9"/>
      <c r="K636" s="9"/>
      <c r="Q636" s="9"/>
    </row>
    <row r="637" ht="14.25" customHeight="1">
      <c r="E637" s="9"/>
      <c r="K637" s="9"/>
      <c r="Q637" s="9"/>
    </row>
    <row r="638" ht="14.25" customHeight="1">
      <c r="E638" s="9"/>
      <c r="K638" s="9"/>
      <c r="Q638" s="9"/>
    </row>
    <row r="639" ht="14.25" customHeight="1">
      <c r="E639" s="9"/>
      <c r="K639" s="9"/>
      <c r="Q639" s="9"/>
    </row>
    <row r="640" ht="14.25" customHeight="1">
      <c r="E640" s="9"/>
      <c r="K640" s="9"/>
      <c r="Q640" s="9"/>
    </row>
    <row r="641" ht="14.25" customHeight="1">
      <c r="E641" s="9"/>
      <c r="K641" s="9"/>
      <c r="Q641" s="9"/>
    </row>
    <row r="642" ht="14.25" customHeight="1">
      <c r="E642" s="9"/>
      <c r="K642" s="9"/>
      <c r="Q642" s="9"/>
    </row>
    <row r="643" ht="14.25" customHeight="1">
      <c r="E643" s="9"/>
      <c r="K643" s="9"/>
      <c r="Q643" s="9"/>
    </row>
    <row r="644" ht="14.25" customHeight="1">
      <c r="E644" s="9"/>
      <c r="K644" s="9"/>
      <c r="Q644" s="9"/>
    </row>
    <row r="645" ht="14.25" customHeight="1">
      <c r="E645" s="9"/>
      <c r="K645" s="9"/>
      <c r="Q645" s="9"/>
    </row>
    <row r="646" ht="14.25" customHeight="1">
      <c r="E646" s="9"/>
      <c r="K646" s="9"/>
      <c r="Q646" s="9"/>
    </row>
    <row r="647" ht="14.25" customHeight="1">
      <c r="E647" s="9"/>
      <c r="K647" s="9"/>
      <c r="Q647" s="9"/>
    </row>
    <row r="648" ht="14.25" customHeight="1">
      <c r="E648" s="9"/>
      <c r="K648" s="9"/>
      <c r="Q648" s="9"/>
    </row>
    <row r="649" ht="14.25" customHeight="1">
      <c r="E649" s="9"/>
      <c r="K649" s="9"/>
      <c r="Q649" s="9"/>
    </row>
    <row r="650" ht="14.25" customHeight="1">
      <c r="E650" s="9"/>
      <c r="K650" s="9"/>
      <c r="Q650" s="9"/>
    </row>
    <row r="651" ht="14.25" customHeight="1">
      <c r="E651" s="9"/>
      <c r="K651" s="9"/>
      <c r="Q651" s="9"/>
    </row>
    <row r="652" ht="14.25" customHeight="1">
      <c r="E652" s="9"/>
      <c r="K652" s="9"/>
      <c r="Q652" s="9"/>
    </row>
    <row r="653" ht="14.25" customHeight="1">
      <c r="E653" s="9"/>
      <c r="K653" s="9"/>
      <c r="Q653" s="9"/>
    </row>
    <row r="654" ht="14.25" customHeight="1">
      <c r="E654" s="9"/>
      <c r="K654" s="9"/>
      <c r="Q654" s="9"/>
    </row>
    <row r="655" ht="14.25" customHeight="1">
      <c r="E655" s="9"/>
      <c r="K655" s="9"/>
      <c r="Q655" s="9"/>
    </row>
    <row r="656" ht="14.25" customHeight="1">
      <c r="E656" s="9"/>
      <c r="K656" s="9"/>
      <c r="Q656" s="9"/>
    </row>
    <row r="657" ht="14.25" customHeight="1">
      <c r="E657" s="9"/>
      <c r="K657" s="9"/>
      <c r="Q657" s="9"/>
    </row>
    <row r="658" ht="14.25" customHeight="1">
      <c r="E658" s="9"/>
      <c r="K658" s="9"/>
      <c r="Q658" s="9"/>
    </row>
    <row r="659" ht="14.25" customHeight="1">
      <c r="E659" s="9"/>
      <c r="K659" s="9"/>
      <c r="Q659" s="9"/>
    </row>
    <row r="660" ht="14.25" customHeight="1">
      <c r="E660" s="9"/>
      <c r="K660" s="9"/>
      <c r="Q660" s="9"/>
    </row>
    <row r="661" ht="14.25" customHeight="1">
      <c r="E661" s="9"/>
      <c r="K661" s="9"/>
      <c r="Q661" s="9"/>
    </row>
    <row r="662" ht="14.25" customHeight="1">
      <c r="E662" s="9"/>
      <c r="K662" s="9"/>
      <c r="Q662" s="9"/>
    </row>
    <row r="663" ht="14.25" customHeight="1">
      <c r="E663" s="9"/>
      <c r="K663" s="9"/>
      <c r="Q663" s="9"/>
    </row>
    <row r="664" ht="14.25" customHeight="1">
      <c r="E664" s="9"/>
      <c r="K664" s="9"/>
      <c r="Q664" s="9"/>
    </row>
    <row r="665" ht="14.25" customHeight="1">
      <c r="E665" s="9"/>
      <c r="K665" s="9"/>
      <c r="Q665" s="9"/>
    </row>
    <row r="666" ht="14.25" customHeight="1">
      <c r="E666" s="9"/>
      <c r="K666" s="9"/>
      <c r="Q666" s="9"/>
    </row>
    <row r="667" ht="14.25" customHeight="1">
      <c r="E667" s="9"/>
      <c r="K667" s="9"/>
      <c r="Q667" s="9"/>
    </row>
    <row r="668" ht="14.25" customHeight="1">
      <c r="E668" s="9"/>
      <c r="K668" s="9"/>
      <c r="Q668" s="9"/>
    </row>
    <row r="669" ht="14.25" customHeight="1">
      <c r="E669" s="9"/>
      <c r="K669" s="9"/>
      <c r="Q669" s="9"/>
    </row>
    <row r="670" ht="14.25" customHeight="1">
      <c r="E670" s="9"/>
      <c r="K670" s="9"/>
      <c r="Q670" s="9"/>
    </row>
    <row r="671" ht="14.25" customHeight="1">
      <c r="E671" s="9"/>
      <c r="K671" s="9"/>
      <c r="Q671" s="9"/>
    </row>
    <row r="672" ht="14.25" customHeight="1">
      <c r="E672" s="9"/>
      <c r="K672" s="9"/>
      <c r="Q672" s="9"/>
    </row>
    <row r="673" ht="14.25" customHeight="1">
      <c r="E673" s="9"/>
      <c r="K673" s="9"/>
      <c r="Q673" s="9"/>
    </row>
    <row r="674" ht="14.25" customHeight="1">
      <c r="E674" s="9"/>
      <c r="K674" s="9"/>
      <c r="Q674" s="9"/>
    </row>
    <row r="675" ht="14.25" customHeight="1">
      <c r="E675" s="9"/>
      <c r="K675" s="9"/>
      <c r="Q675" s="9"/>
    </row>
    <row r="676" ht="14.25" customHeight="1">
      <c r="E676" s="9"/>
      <c r="K676" s="9"/>
      <c r="Q676" s="9"/>
    </row>
    <row r="677" ht="14.25" customHeight="1">
      <c r="E677" s="9"/>
      <c r="K677" s="9"/>
      <c r="Q677" s="9"/>
    </row>
    <row r="678" ht="14.25" customHeight="1">
      <c r="E678" s="9"/>
      <c r="K678" s="9"/>
      <c r="Q678" s="9"/>
    </row>
    <row r="679" ht="14.25" customHeight="1">
      <c r="E679" s="9"/>
      <c r="K679" s="9"/>
      <c r="Q679" s="9"/>
    </row>
    <row r="680" ht="14.25" customHeight="1">
      <c r="E680" s="9"/>
      <c r="K680" s="9"/>
      <c r="Q680" s="9"/>
    </row>
    <row r="681" ht="14.25" customHeight="1">
      <c r="E681" s="9"/>
      <c r="K681" s="9"/>
      <c r="Q681" s="9"/>
    </row>
    <row r="682" ht="14.25" customHeight="1">
      <c r="E682" s="9"/>
      <c r="K682" s="9"/>
      <c r="Q682" s="9"/>
    </row>
    <row r="683" ht="14.25" customHeight="1">
      <c r="E683" s="9"/>
      <c r="K683" s="9"/>
      <c r="Q683" s="9"/>
    </row>
    <row r="684" ht="14.25" customHeight="1">
      <c r="E684" s="9"/>
      <c r="K684" s="9"/>
      <c r="Q684" s="9"/>
    </row>
    <row r="685" ht="14.25" customHeight="1">
      <c r="E685" s="9"/>
      <c r="K685" s="9"/>
      <c r="Q685" s="9"/>
    </row>
    <row r="686" ht="14.25" customHeight="1">
      <c r="E686" s="9"/>
      <c r="K686" s="9"/>
      <c r="Q686" s="9"/>
    </row>
    <row r="687" ht="14.25" customHeight="1">
      <c r="E687" s="9"/>
      <c r="K687" s="9"/>
      <c r="Q687" s="9"/>
    </row>
    <row r="688" ht="14.25" customHeight="1">
      <c r="E688" s="9"/>
      <c r="K688" s="9"/>
      <c r="Q688" s="9"/>
    </row>
    <row r="689" ht="14.25" customHeight="1">
      <c r="E689" s="9"/>
      <c r="K689" s="9"/>
      <c r="Q689" s="9"/>
    </row>
    <row r="690" ht="14.25" customHeight="1">
      <c r="E690" s="9"/>
      <c r="K690" s="9"/>
      <c r="Q690" s="9"/>
    </row>
    <row r="691" ht="14.25" customHeight="1">
      <c r="E691" s="9"/>
      <c r="K691" s="9"/>
      <c r="Q691" s="9"/>
    </row>
    <row r="692" ht="14.25" customHeight="1">
      <c r="E692" s="9"/>
      <c r="K692" s="9"/>
      <c r="Q692" s="9"/>
    </row>
    <row r="693" ht="14.25" customHeight="1">
      <c r="E693" s="9"/>
      <c r="K693" s="9"/>
      <c r="Q693" s="9"/>
    </row>
    <row r="694" ht="14.25" customHeight="1">
      <c r="E694" s="9"/>
      <c r="K694" s="9"/>
      <c r="Q694" s="9"/>
    </row>
    <row r="695" ht="14.25" customHeight="1">
      <c r="E695" s="9"/>
      <c r="K695" s="9"/>
      <c r="Q695" s="9"/>
    </row>
    <row r="696" ht="14.25" customHeight="1">
      <c r="E696" s="9"/>
      <c r="K696" s="9"/>
      <c r="Q696" s="9"/>
    </row>
    <row r="697" ht="14.25" customHeight="1">
      <c r="E697" s="9"/>
      <c r="K697" s="9"/>
      <c r="Q697" s="9"/>
    </row>
    <row r="698" ht="14.25" customHeight="1">
      <c r="E698" s="9"/>
      <c r="K698" s="9"/>
      <c r="Q698" s="9"/>
    </row>
    <row r="699" ht="14.25" customHeight="1">
      <c r="E699" s="9"/>
      <c r="K699" s="9"/>
      <c r="Q699" s="9"/>
    </row>
    <row r="700" ht="14.25" customHeight="1">
      <c r="E700" s="9"/>
      <c r="K700" s="9"/>
      <c r="Q700" s="9"/>
    </row>
    <row r="701" ht="14.25" customHeight="1">
      <c r="E701" s="9"/>
      <c r="K701" s="9"/>
      <c r="Q701" s="9"/>
    </row>
    <row r="702" ht="14.25" customHeight="1">
      <c r="E702" s="9"/>
      <c r="K702" s="9"/>
      <c r="Q702" s="9"/>
    </row>
    <row r="703" ht="14.25" customHeight="1">
      <c r="E703" s="9"/>
      <c r="K703" s="9"/>
      <c r="Q703" s="9"/>
    </row>
    <row r="704" ht="14.25" customHeight="1">
      <c r="E704" s="9"/>
      <c r="K704" s="9"/>
      <c r="Q704" s="9"/>
    </row>
    <row r="705" ht="14.25" customHeight="1">
      <c r="E705" s="9"/>
      <c r="K705" s="9"/>
      <c r="Q705" s="9"/>
    </row>
    <row r="706" ht="14.25" customHeight="1">
      <c r="E706" s="9"/>
      <c r="K706" s="9"/>
      <c r="Q706" s="9"/>
    </row>
    <row r="707" ht="14.25" customHeight="1">
      <c r="E707" s="9"/>
      <c r="K707" s="9"/>
      <c r="Q707" s="9"/>
    </row>
    <row r="708" ht="14.25" customHeight="1">
      <c r="E708" s="9"/>
      <c r="K708" s="9"/>
      <c r="Q708" s="9"/>
    </row>
    <row r="709" ht="14.25" customHeight="1">
      <c r="E709" s="9"/>
      <c r="K709" s="9"/>
      <c r="Q709" s="9"/>
    </row>
    <row r="710" ht="14.25" customHeight="1">
      <c r="E710" s="9"/>
      <c r="K710" s="9"/>
      <c r="Q710" s="9"/>
    </row>
    <row r="711" ht="14.25" customHeight="1">
      <c r="E711" s="9"/>
      <c r="K711" s="9"/>
      <c r="Q711" s="9"/>
    </row>
    <row r="712" ht="14.25" customHeight="1">
      <c r="E712" s="9"/>
      <c r="K712" s="9"/>
      <c r="Q712" s="9"/>
    </row>
    <row r="713" ht="14.25" customHeight="1">
      <c r="E713" s="9"/>
      <c r="K713" s="9"/>
      <c r="Q713" s="9"/>
    </row>
    <row r="714" ht="14.25" customHeight="1">
      <c r="E714" s="9"/>
      <c r="K714" s="9"/>
      <c r="Q714" s="9"/>
    </row>
    <row r="715" ht="14.25" customHeight="1">
      <c r="E715" s="9"/>
      <c r="K715" s="9"/>
      <c r="Q715" s="9"/>
    </row>
    <row r="716" ht="14.25" customHeight="1">
      <c r="E716" s="9"/>
      <c r="K716" s="9"/>
      <c r="Q716" s="9"/>
    </row>
    <row r="717" ht="14.25" customHeight="1">
      <c r="E717" s="9"/>
      <c r="K717" s="9"/>
      <c r="Q717" s="9"/>
    </row>
    <row r="718" ht="14.25" customHeight="1">
      <c r="E718" s="9"/>
      <c r="K718" s="9"/>
      <c r="Q718" s="9"/>
    </row>
    <row r="719" ht="14.25" customHeight="1">
      <c r="E719" s="9"/>
      <c r="K719" s="9"/>
      <c r="Q719" s="9"/>
    </row>
    <row r="720" ht="14.25" customHeight="1">
      <c r="E720" s="9"/>
      <c r="K720" s="9"/>
      <c r="Q720" s="9"/>
    </row>
    <row r="721" ht="14.25" customHeight="1">
      <c r="E721" s="9"/>
      <c r="K721" s="9"/>
      <c r="Q721" s="9"/>
    </row>
    <row r="722" ht="14.25" customHeight="1">
      <c r="E722" s="9"/>
      <c r="K722" s="9"/>
      <c r="Q722" s="9"/>
    </row>
    <row r="723" ht="14.25" customHeight="1">
      <c r="E723" s="9"/>
      <c r="K723" s="9"/>
      <c r="Q723" s="9"/>
    </row>
    <row r="724" ht="14.25" customHeight="1">
      <c r="E724" s="9"/>
      <c r="K724" s="9"/>
      <c r="Q724" s="9"/>
    </row>
    <row r="725" ht="14.25" customHeight="1">
      <c r="E725" s="9"/>
      <c r="K725" s="9"/>
      <c r="Q725" s="9"/>
    </row>
    <row r="726" ht="14.25" customHeight="1">
      <c r="E726" s="9"/>
      <c r="K726" s="9"/>
      <c r="Q726" s="9"/>
    </row>
    <row r="727" ht="14.25" customHeight="1">
      <c r="E727" s="9"/>
      <c r="K727" s="9"/>
      <c r="Q727" s="9"/>
    </row>
    <row r="728" ht="14.25" customHeight="1">
      <c r="E728" s="9"/>
      <c r="K728" s="9"/>
      <c r="Q728" s="9"/>
    </row>
    <row r="729" ht="14.25" customHeight="1">
      <c r="E729" s="9"/>
      <c r="K729" s="9"/>
      <c r="Q729" s="9"/>
    </row>
    <row r="730" ht="14.25" customHeight="1">
      <c r="E730" s="9"/>
      <c r="K730" s="9"/>
      <c r="Q730" s="9"/>
    </row>
    <row r="731" ht="14.25" customHeight="1">
      <c r="E731" s="9"/>
      <c r="K731" s="9"/>
      <c r="Q731" s="9"/>
    </row>
    <row r="732" ht="14.25" customHeight="1">
      <c r="E732" s="9"/>
      <c r="K732" s="9"/>
      <c r="Q732" s="9"/>
    </row>
    <row r="733" ht="14.25" customHeight="1">
      <c r="E733" s="9"/>
      <c r="K733" s="9"/>
      <c r="Q733" s="9"/>
    </row>
    <row r="734" ht="14.25" customHeight="1">
      <c r="E734" s="9"/>
      <c r="K734" s="9"/>
      <c r="Q734" s="9"/>
    </row>
    <row r="735" ht="14.25" customHeight="1">
      <c r="E735" s="9"/>
      <c r="K735" s="9"/>
      <c r="Q735" s="9"/>
    </row>
    <row r="736" ht="14.25" customHeight="1">
      <c r="E736" s="9"/>
      <c r="K736" s="9"/>
      <c r="Q736" s="9"/>
    </row>
    <row r="737" ht="14.25" customHeight="1">
      <c r="E737" s="9"/>
      <c r="K737" s="9"/>
      <c r="Q737" s="9"/>
    </row>
    <row r="738" ht="14.25" customHeight="1">
      <c r="E738" s="9"/>
      <c r="K738" s="9"/>
      <c r="Q738" s="9"/>
    </row>
    <row r="739" ht="14.25" customHeight="1">
      <c r="E739" s="9"/>
      <c r="K739" s="9"/>
      <c r="Q739" s="9"/>
    </row>
    <row r="740" ht="14.25" customHeight="1">
      <c r="E740" s="9"/>
      <c r="K740" s="9"/>
      <c r="Q740" s="9"/>
    </row>
    <row r="741" ht="14.25" customHeight="1">
      <c r="E741" s="9"/>
      <c r="K741" s="9"/>
      <c r="Q741" s="9"/>
    </row>
    <row r="742" ht="14.25" customHeight="1">
      <c r="E742" s="9"/>
      <c r="K742" s="9"/>
      <c r="Q742" s="9"/>
    </row>
    <row r="743" ht="14.25" customHeight="1">
      <c r="E743" s="9"/>
      <c r="K743" s="9"/>
      <c r="Q743" s="9"/>
    </row>
    <row r="744" ht="14.25" customHeight="1">
      <c r="E744" s="9"/>
      <c r="K744" s="9"/>
      <c r="Q744" s="9"/>
    </row>
    <row r="745" ht="14.25" customHeight="1">
      <c r="E745" s="9"/>
      <c r="K745" s="9"/>
      <c r="Q745" s="9"/>
    </row>
    <row r="746" ht="14.25" customHeight="1">
      <c r="E746" s="9"/>
      <c r="K746" s="9"/>
      <c r="Q746" s="9"/>
    </row>
    <row r="747" ht="14.25" customHeight="1">
      <c r="E747" s="9"/>
      <c r="K747" s="9"/>
      <c r="Q747" s="9"/>
    </row>
    <row r="748" ht="14.25" customHeight="1">
      <c r="E748" s="9"/>
      <c r="K748" s="9"/>
      <c r="Q748" s="9"/>
    </row>
    <row r="749" ht="14.25" customHeight="1">
      <c r="E749" s="9"/>
      <c r="K749" s="9"/>
      <c r="Q749" s="9"/>
    </row>
    <row r="750" ht="14.25" customHeight="1">
      <c r="E750" s="9"/>
      <c r="K750" s="9"/>
      <c r="Q750" s="9"/>
    </row>
    <row r="751" ht="14.25" customHeight="1">
      <c r="E751" s="9"/>
      <c r="K751" s="9"/>
      <c r="Q751" s="9"/>
    </row>
    <row r="752" ht="14.25" customHeight="1">
      <c r="E752" s="9"/>
      <c r="K752" s="9"/>
      <c r="Q752" s="9"/>
    </row>
    <row r="753" ht="14.25" customHeight="1">
      <c r="E753" s="9"/>
      <c r="K753" s="9"/>
      <c r="Q753" s="9"/>
    </row>
    <row r="754" ht="14.25" customHeight="1">
      <c r="E754" s="9"/>
      <c r="K754" s="9"/>
      <c r="Q754" s="9"/>
    </row>
    <row r="755" ht="14.25" customHeight="1">
      <c r="E755" s="9"/>
      <c r="K755" s="9"/>
      <c r="Q755" s="9"/>
    </row>
    <row r="756" ht="14.25" customHeight="1">
      <c r="E756" s="9"/>
      <c r="K756" s="9"/>
      <c r="Q756" s="9"/>
    </row>
    <row r="757" ht="14.25" customHeight="1">
      <c r="E757" s="9"/>
      <c r="K757" s="9"/>
      <c r="Q757" s="9"/>
    </row>
    <row r="758" ht="14.25" customHeight="1">
      <c r="E758" s="9"/>
      <c r="K758" s="9"/>
      <c r="Q758" s="9"/>
    </row>
    <row r="759" ht="14.25" customHeight="1">
      <c r="E759" s="9"/>
      <c r="K759" s="9"/>
      <c r="Q759" s="9"/>
    </row>
    <row r="760" ht="14.25" customHeight="1">
      <c r="E760" s="9"/>
      <c r="K760" s="9"/>
      <c r="Q760" s="9"/>
    </row>
    <row r="761" ht="14.25" customHeight="1">
      <c r="E761" s="9"/>
      <c r="K761" s="9"/>
      <c r="Q761" s="9"/>
    </row>
    <row r="762" ht="14.25" customHeight="1">
      <c r="E762" s="9"/>
      <c r="K762" s="9"/>
      <c r="Q762" s="9"/>
    </row>
    <row r="763" ht="14.25" customHeight="1">
      <c r="E763" s="9"/>
      <c r="K763" s="9"/>
      <c r="Q763" s="9"/>
    </row>
    <row r="764" ht="14.25" customHeight="1">
      <c r="E764" s="9"/>
      <c r="K764" s="9"/>
      <c r="Q764" s="9"/>
    </row>
    <row r="765" ht="14.25" customHeight="1">
      <c r="E765" s="9"/>
      <c r="K765" s="9"/>
      <c r="Q765" s="9"/>
    </row>
    <row r="766" ht="14.25" customHeight="1">
      <c r="E766" s="9"/>
      <c r="K766" s="9"/>
      <c r="Q766" s="9"/>
    </row>
    <row r="767" ht="14.25" customHeight="1">
      <c r="E767" s="9"/>
      <c r="K767" s="9"/>
      <c r="Q767" s="9"/>
    </row>
    <row r="768" ht="14.25" customHeight="1">
      <c r="E768" s="9"/>
      <c r="K768" s="9"/>
      <c r="Q768" s="9"/>
    </row>
    <row r="769" ht="14.25" customHeight="1">
      <c r="E769" s="9"/>
      <c r="K769" s="9"/>
      <c r="Q769" s="9"/>
    </row>
    <row r="770" ht="14.25" customHeight="1">
      <c r="E770" s="9"/>
      <c r="K770" s="9"/>
      <c r="Q770" s="9"/>
    </row>
    <row r="771" ht="14.25" customHeight="1">
      <c r="E771" s="9"/>
      <c r="K771" s="9"/>
      <c r="Q771" s="9"/>
    </row>
    <row r="772" ht="14.25" customHeight="1">
      <c r="E772" s="9"/>
      <c r="K772" s="9"/>
      <c r="Q772" s="9"/>
    </row>
    <row r="773" ht="14.25" customHeight="1">
      <c r="E773" s="9"/>
      <c r="K773" s="9"/>
      <c r="Q773" s="9"/>
    </row>
    <row r="774" ht="14.25" customHeight="1">
      <c r="E774" s="9"/>
      <c r="K774" s="9"/>
      <c r="Q774" s="9"/>
    </row>
    <row r="775" ht="14.25" customHeight="1">
      <c r="E775" s="9"/>
      <c r="K775" s="9"/>
      <c r="Q775" s="9"/>
    </row>
    <row r="776" ht="14.25" customHeight="1">
      <c r="E776" s="9"/>
      <c r="K776" s="9"/>
      <c r="Q776" s="9"/>
    </row>
    <row r="777" ht="14.25" customHeight="1">
      <c r="E777" s="9"/>
      <c r="K777" s="9"/>
      <c r="Q777" s="9"/>
    </row>
    <row r="778" ht="14.25" customHeight="1">
      <c r="E778" s="9"/>
      <c r="K778" s="9"/>
      <c r="Q778" s="9"/>
    </row>
    <row r="779" ht="14.25" customHeight="1">
      <c r="E779" s="9"/>
      <c r="K779" s="9"/>
      <c r="Q779" s="9"/>
    </row>
    <row r="780" ht="14.25" customHeight="1">
      <c r="E780" s="9"/>
      <c r="K780" s="9"/>
      <c r="Q780" s="9"/>
    </row>
    <row r="781" ht="14.25" customHeight="1">
      <c r="E781" s="9"/>
      <c r="K781" s="9"/>
      <c r="Q781" s="9"/>
    </row>
    <row r="782" ht="14.25" customHeight="1">
      <c r="E782" s="9"/>
      <c r="K782" s="9"/>
      <c r="Q782" s="9"/>
    </row>
    <row r="783" ht="14.25" customHeight="1">
      <c r="E783" s="9"/>
      <c r="K783" s="9"/>
      <c r="Q783" s="9"/>
    </row>
    <row r="784" ht="14.25" customHeight="1">
      <c r="E784" s="9"/>
      <c r="K784" s="9"/>
      <c r="Q784" s="9"/>
    </row>
    <row r="785" ht="14.25" customHeight="1">
      <c r="E785" s="9"/>
      <c r="K785" s="9"/>
      <c r="Q785" s="9"/>
    </row>
    <row r="786" ht="14.25" customHeight="1">
      <c r="E786" s="9"/>
      <c r="K786" s="9"/>
      <c r="Q786" s="9"/>
    </row>
    <row r="787" ht="14.25" customHeight="1">
      <c r="E787" s="9"/>
      <c r="K787" s="9"/>
      <c r="Q787" s="9"/>
    </row>
    <row r="788" ht="14.25" customHeight="1">
      <c r="E788" s="9"/>
      <c r="K788" s="9"/>
      <c r="Q788" s="9"/>
    </row>
    <row r="789" ht="14.25" customHeight="1">
      <c r="E789" s="9"/>
      <c r="K789" s="9"/>
      <c r="Q789" s="9"/>
    </row>
    <row r="790" ht="14.25" customHeight="1">
      <c r="E790" s="9"/>
      <c r="K790" s="9"/>
      <c r="Q790" s="9"/>
    </row>
    <row r="791" ht="14.25" customHeight="1">
      <c r="E791" s="9"/>
      <c r="K791" s="9"/>
      <c r="Q791" s="9"/>
    </row>
    <row r="792" ht="14.25" customHeight="1">
      <c r="E792" s="9"/>
      <c r="K792" s="9"/>
      <c r="Q792" s="9"/>
    </row>
    <row r="793" ht="14.25" customHeight="1">
      <c r="E793" s="9"/>
      <c r="K793" s="9"/>
      <c r="Q793" s="9"/>
    </row>
    <row r="794" ht="14.25" customHeight="1">
      <c r="E794" s="9"/>
      <c r="K794" s="9"/>
      <c r="Q794" s="9"/>
    </row>
    <row r="795" ht="14.25" customHeight="1">
      <c r="E795" s="9"/>
      <c r="K795" s="9"/>
      <c r="Q795" s="9"/>
    </row>
    <row r="796" ht="14.25" customHeight="1">
      <c r="E796" s="9"/>
      <c r="K796" s="9"/>
      <c r="Q796" s="9"/>
    </row>
    <row r="797" ht="14.25" customHeight="1">
      <c r="E797" s="9"/>
      <c r="K797" s="9"/>
      <c r="Q797" s="9"/>
    </row>
    <row r="798" ht="14.25" customHeight="1">
      <c r="E798" s="9"/>
      <c r="K798" s="9"/>
      <c r="Q798" s="9"/>
    </row>
    <row r="799" ht="14.25" customHeight="1">
      <c r="E799" s="9"/>
      <c r="K799" s="9"/>
      <c r="Q799" s="9"/>
    </row>
    <row r="800" ht="14.25" customHeight="1">
      <c r="E800" s="9"/>
      <c r="K800" s="9"/>
      <c r="Q800" s="9"/>
    </row>
    <row r="801" ht="14.25" customHeight="1">
      <c r="E801" s="9"/>
      <c r="K801" s="9"/>
      <c r="Q801" s="9"/>
    </row>
    <row r="802" ht="14.25" customHeight="1">
      <c r="E802" s="9"/>
      <c r="K802" s="9"/>
      <c r="Q802" s="9"/>
    </row>
    <row r="803" ht="14.25" customHeight="1">
      <c r="E803" s="9"/>
      <c r="K803" s="9"/>
      <c r="Q803" s="9"/>
    </row>
    <row r="804" ht="14.25" customHeight="1">
      <c r="E804" s="9"/>
      <c r="K804" s="9"/>
      <c r="Q804" s="9"/>
    </row>
    <row r="805" ht="14.25" customHeight="1">
      <c r="E805" s="9"/>
      <c r="K805" s="9"/>
      <c r="Q805" s="9"/>
    </row>
    <row r="806" ht="14.25" customHeight="1">
      <c r="E806" s="9"/>
      <c r="K806" s="9"/>
      <c r="Q806" s="9"/>
    </row>
    <row r="807" ht="14.25" customHeight="1">
      <c r="E807" s="9"/>
      <c r="K807" s="9"/>
      <c r="Q807" s="9"/>
    </row>
    <row r="808" ht="14.25" customHeight="1">
      <c r="E808" s="9"/>
      <c r="K808" s="9"/>
      <c r="Q808" s="9"/>
    </row>
    <row r="809" ht="14.25" customHeight="1">
      <c r="E809" s="9"/>
      <c r="K809" s="9"/>
      <c r="Q809" s="9"/>
    </row>
    <row r="810" ht="14.25" customHeight="1">
      <c r="E810" s="9"/>
      <c r="K810" s="9"/>
      <c r="Q810" s="9"/>
    </row>
    <row r="811" ht="14.25" customHeight="1">
      <c r="E811" s="9"/>
      <c r="K811" s="9"/>
      <c r="Q811" s="9"/>
    </row>
    <row r="812" ht="14.25" customHeight="1">
      <c r="E812" s="9"/>
      <c r="K812" s="9"/>
      <c r="Q812" s="9"/>
    </row>
    <row r="813" ht="14.25" customHeight="1">
      <c r="E813" s="9"/>
      <c r="K813" s="9"/>
      <c r="Q813" s="9"/>
    </row>
    <row r="814" ht="14.25" customHeight="1">
      <c r="E814" s="9"/>
      <c r="K814" s="9"/>
      <c r="Q814" s="9"/>
    </row>
    <row r="815" ht="14.25" customHeight="1">
      <c r="E815" s="9"/>
      <c r="K815" s="9"/>
      <c r="Q815" s="9"/>
    </row>
    <row r="816" ht="14.25" customHeight="1">
      <c r="E816" s="9"/>
      <c r="K816" s="9"/>
      <c r="Q816" s="9"/>
    </row>
    <row r="817" ht="14.25" customHeight="1">
      <c r="E817" s="9"/>
      <c r="K817" s="9"/>
      <c r="Q817" s="9"/>
    </row>
    <row r="818" ht="14.25" customHeight="1">
      <c r="E818" s="9"/>
      <c r="K818" s="9"/>
      <c r="Q818" s="9"/>
    </row>
    <row r="819" ht="14.25" customHeight="1">
      <c r="E819" s="9"/>
      <c r="K819" s="9"/>
      <c r="Q819" s="9"/>
    </row>
    <row r="820" ht="14.25" customHeight="1">
      <c r="E820" s="9"/>
      <c r="K820" s="9"/>
      <c r="Q820" s="9"/>
    </row>
    <row r="821" ht="14.25" customHeight="1">
      <c r="E821" s="9"/>
      <c r="K821" s="9"/>
      <c r="Q821" s="9"/>
    </row>
    <row r="822" ht="14.25" customHeight="1">
      <c r="E822" s="9"/>
      <c r="K822" s="9"/>
      <c r="Q822" s="9"/>
    </row>
    <row r="823" ht="14.25" customHeight="1">
      <c r="E823" s="9"/>
      <c r="K823" s="9"/>
      <c r="Q823" s="9"/>
    </row>
    <row r="824" ht="14.25" customHeight="1">
      <c r="E824" s="9"/>
      <c r="K824" s="9"/>
      <c r="Q824" s="9"/>
    </row>
    <row r="825" ht="14.25" customHeight="1">
      <c r="E825" s="9"/>
      <c r="K825" s="9"/>
      <c r="Q825" s="9"/>
    </row>
    <row r="826" ht="14.25" customHeight="1">
      <c r="E826" s="9"/>
      <c r="K826" s="9"/>
      <c r="Q826" s="9"/>
    </row>
    <row r="827" ht="14.25" customHeight="1">
      <c r="E827" s="9"/>
      <c r="K827" s="9"/>
      <c r="Q827" s="9"/>
    </row>
    <row r="828" ht="14.25" customHeight="1">
      <c r="E828" s="9"/>
      <c r="K828" s="9"/>
      <c r="Q828" s="9"/>
    </row>
    <row r="829" ht="14.25" customHeight="1">
      <c r="E829" s="9"/>
      <c r="K829" s="9"/>
      <c r="Q829" s="9"/>
    </row>
    <row r="830" ht="14.25" customHeight="1">
      <c r="E830" s="9"/>
      <c r="K830" s="9"/>
      <c r="Q830" s="9"/>
    </row>
    <row r="831" ht="14.25" customHeight="1">
      <c r="E831" s="9"/>
      <c r="K831" s="9"/>
      <c r="Q831" s="9"/>
    </row>
    <row r="832" ht="14.25" customHeight="1">
      <c r="E832" s="9"/>
      <c r="K832" s="9"/>
      <c r="Q832" s="9"/>
    </row>
    <row r="833" ht="14.25" customHeight="1">
      <c r="E833" s="9"/>
      <c r="K833" s="9"/>
      <c r="Q833" s="9"/>
    </row>
    <row r="834" ht="14.25" customHeight="1">
      <c r="E834" s="9"/>
      <c r="K834" s="9"/>
      <c r="Q834" s="9"/>
    </row>
    <row r="835" ht="14.25" customHeight="1">
      <c r="E835" s="9"/>
      <c r="K835" s="9"/>
      <c r="Q835" s="9"/>
    </row>
    <row r="836" ht="14.25" customHeight="1">
      <c r="E836" s="9"/>
      <c r="K836" s="9"/>
      <c r="Q836" s="9"/>
    </row>
    <row r="837" ht="14.25" customHeight="1">
      <c r="E837" s="9"/>
      <c r="K837" s="9"/>
      <c r="Q837" s="9"/>
    </row>
    <row r="838" ht="14.25" customHeight="1">
      <c r="E838" s="9"/>
      <c r="K838" s="9"/>
      <c r="Q838" s="9"/>
    </row>
    <row r="839" ht="14.25" customHeight="1">
      <c r="E839" s="9"/>
      <c r="K839" s="9"/>
      <c r="Q839" s="9"/>
    </row>
    <row r="840" ht="14.25" customHeight="1">
      <c r="E840" s="9"/>
      <c r="K840" s="9"/>
      <c r="Q840" s="9"/>
    </row>
    <row r="841" ht="14.25" customHeight="1">
      <c r="E841" s="9"/>
      <c r="K841" s="9"/>
      <c r="Q841" s="9"/>
    </row>
    <row r="842" ht="14.25" customHeight="1">
      <c r="E842" s="9"/>
      <c r="K842" s="9"/>
      <c r="Q842" s="9"/>
    </row>
    <row r="843" ht="14.25" customHeight="1">
      <c r="E843" s="9"/>
      <c r="K843" s="9"/>
      <c r="Q843" s="9"/>
    </row>
    <row r="844" ht="14.25" customHeight="1">
      <c r="E844" s="9"/>
      <c r="K844" s="9"/>
      <c r="Q844" s="9"/>
    </row>
    <row r="845" ht="14.25" customHeight="1">
      <c r="E845" s="9"/>
      <c r="K845" s="9"/>
      <c r="Q845" s="9"/>
    </row>
    <row r="846" ht="14.25" customHeight="1">
      <c r="E846" s="9"/>
      <c r="K846" s="9"/>
      <c r="Q846" s="9"/>
    </row>
    <row r="847" ht="14.25" customHeight="1">
      <c r="E847" s="9"/>
      <c r="K847" s="9"/>
      <c r="Q847" s="9"/>
    </row>
    <row r="848" ht="14.25" customHeight="1">
      <c r="E848" s="9"/>
      <c r="K848" s="9"/>
      <c r="Q848" s="9"/>
    </row>
    <row r="849" ht="14.25" customHeight="1">
      <c r="E849" s="9"/>
      <c r="K849" s="9"/>
      <c r="Q849" s="9"/>
    </row>
    <row r="850" ht="14.25" customHeight="1">
      <c r="E850" s="9"/>
      <c r="K850" s="9"/>
      <c r="Q850" s="9"/>
    </row>
    <row r="851" ht="14.25" customHeight="1">
      <c r="E851" s="9"/>
      <c r="K851" s="9"/>
      <c r="Q851" s="9"/>
    </row>
    <row r="852" ht="14.25" customHeight="1">
      <c r="E852" s="9"/>
      <c r="K852" s="9"/>
      <c r="Q852" s="9"/>
    </row>
    <row r="853" ht="14.25" customHeight="1">
      <c r="E853" s="9"/>
      <c r="K853" s="9"/>
      <c r="Q853" s="9"/>
    </row>
    <row r="854" ht="14.25" customHeight="1">
      <c r="E854" s="9"/>
      <c r="K854" s="9"/>
      <c r="Q854" s="9"/>
    </row>
    <row r="855" ht="14.25" customHeight="1">
      <c r="E855" s="9"/>
      <c r="K855" s="9"/>
      <c r="Q855" s="9"/>
    </row>
    <row r="856" ht="14.25" customHeight="1">
      <c r="E856" s="9"/>
      <c r="K856" s="9"/>
      <c r="Q856" s="9"/>
    </row>
    <row r="857" ht="14.25" customHeight="1">
      <c r="E857" s="9"/>
      <c r="K857" s="9"/>
      <c r="Q857" s="9"/>
    </row>
    <row r="858" ht="14.25" customHeight="1">
      <c r="E858" s="9"/>
      <c r="K858" s="9"/>
      <c r="Q858" s="9"/>
    </row>
    <row r="859" ht="14.25" customHeight="1">
      <c r="E859" s="9"/>
      <c r="K859" s="9"/>
      <c r="Q859" s="9"/>
    </row>
    <row r="860" ht="14.25" customHeight="1">
      <c r="E860" s="9"/>
      <c r="K860" s="9"/>
      <c r="Q860" s="9"/>
    </row>
    <row r="861" ht="14.25" customHeight="1">
      <c r="E861" s="9"/>
      <c r="K861" s="9"/>
      <c r="Q861" s="9"/>
    </row>
    <row r="862" ht="14.25" customHeight="1">
      <c r="E862" s="9"/>
      <c r="K862" s="9"/>
      <c r="Q862" s="9"/>
    </row>
    <row r="863" ht="14.25" customHeight="1">
      <c r="E863" s="9"/>
      <c r="K863" s="9"/>
      <c r="Q863" s="9"/>
    </row>
    <row r="864" ht="14.25" customHeight="1">
      <c r="E864" s="9"/>
      <c r="K864" s="9"/>
      <c r="Q864" s="9"/>
    </row>
    <row r="865" ht="14.25" customHeight="1">
      <c r="E865" s="9"/>
      <c r="K865" s="9"/>
      <c r="Q865" s="9"/>
    </row>
    <row r="866" ht="14.25" customHeight="1">
      <c r="E866" s="9"/>
      <c r="K866" s="9"/>
      <c r="Q866" s="9"/>
    </row>
    <row r="867" ht="14.25" customHeight="1">
      <c r="E867" s="9"/>
      <c r="K867" s="9"/>
      <c r="Q867" s="9"/>
    </row>
    <row r="868" ht="14.25" customHeight="1">
      <c r="E868" s="9"/>
      <c r="K868" s="9"/>
      <c r="Q868" s="9"/>
    </row>
    <row r="869" ht="14.25" customHeight="1">
      <c r="E869" s="9"/>
      <c r="K869" s="9"/>
      <c r="Q869" s="9"/>
    </row>
    <row r="870" ht="14.25" customHeight="1">
      <c r="E870" s="9"/>
      <c r="K870" s="9"/>
      <c r="Q870" s="9"/>
    </row>
    <row r="871" ht="14.25" customHeight="1">
      <c r="E871" s="9"/>
      <c r="K871" s="9"/>
      <c r="Q871" s="9"/>
    </row>
    <row r="872" ht="14.25" customHeight="1">
      <c r="E872" s="9"/>
      <c r="K872" s="9"/>
      <c r="Q872" s="9"/>
    </row>
    <row r="873" ht="14.25" customHeight="1">
      <c r="E873" s="9"/>
      <c r="K873" s="9"/>
      <c r="Q873" s="9"/>
    </row>
    <row r="874" ht="14.25" customHeight="1">
      <c r="E874" s="9"/>
      <c r="K874" s="9"/>
      <c r="Q874" s="9"/>
    </row>
    <row r="875" ht="14.25" customHeight="1">
      <c r="E875" s="9"/>
      <c r="K875" s="9"/>
      <c r="Q875" s="9"/>
    </row>
    <row r="876" ht="14.25" customHeight="1">
      <c r="E876" s="9"/>
      <c r="K876" s="9"/>
      <c r="Q876" s="9"/>
    </row>
    <row r="877" ht="14.25" customHeight="1">
      <c r="E877" s="9"/>
      <c r="K877" s="9"/>
      <c r="Q877" s="9"/>
    </row>
    <row r="878" ht="14.25" customHeight="1">
      <c r="E878" s="9"/>
      <c r="K878" s="9"/>
      <c r="Q878" s="9"/>
    </row>
    <row r="879" ht="14.25" customHeight="1">
      <c r="E879" s="9"/>
      <c r="K879" s="9"/>
      <c r="Q879" s="9"/>
    </row>
    <row r="880" ht="14.25" customHeight="1">
      <c r="E880" s="9"/>
      <c r="K880" s="9"/>
      <c r="Q880" s="9"/>
    </row>
    <row r="881" ht="14.25" customHeight="1">
      <c r="E881" s="9"/>
      <c r="K881" s="9"/>
      <c r="Q881" s="9"/>
    </row>
    <row r="882" ht="14.25" customHeight="1">
      <c r="E882" s="9"/>
      <c r="K882" s="9"/>
      <c r="Q882" s="9"/>
    </row>
    <row r="883" ht="14.25" customHeight="1">
      <c r="E883" s="9"/>
      <c r="K883" s="9"/>
      <c r="Q883" s="9"/>
    </row>
    <row r="884" ht="14.25" customHeight="1">
      <c r="E884" s="9"/>
      <c r="K884" s="9"/>
      <c r="Q884" s="9"/>
    </row>
    <row r="885" ht="14.25" customHeight="1">
      <c r="E885" s="9"/>
      <c r="K885" s="9"/>
      <c r="Q885" s="9"/>
    </row>
    <row r="886" ht="14.25" customHeight="1">
      <c r="E886" s="9"/>
      <c r="K886" s="9"/>
      <c r="Q886" s="9"/>
    </row>
    <row r="887" ht="14.25" customHeight="1">
      <c r="E887" s="9"/>
      <c r="K887" s="9"/>
      <c r="Q887" s="9"/>
    </row>
    <row r="888" ht="14.25" customHeight="1">
      <c r="E888" s="9"/>
      <c r="K888" s="9"/>
      <c r="Q888" s="9"/>
    </row>
    <row r="889" ht="14.25" customHeight="1">
      <c r="E889" s="9"/>
      <c r="K889" s="9"/>
      <c r="Q889" s="9"/>
    </row>
    <row r="890" ht="14.25" customHeight="1">
      <c r="E890" s="9"/>
      <c r="K890" s="9"/>
      <c r="Q890" s="9"/>
    </row>
    <row r="891" ht="14.25" customHeight="1">
      <c r="E891" s="9"/>
      <c r="K891" s="9"/>
      <c r="Q891" s="9"/>
    </row>
    <row r="892" ht="14.25" customHeight="1">
      <c r="E892" s="9"/>
      <c r="K892" s="9"/>
      <c r="Q892" s="9"/>
    </row>
    <row r="893" ht="14.25" customHeight="1">
      <c r="E893" s="9"/>
      <c r="K893" s="9"/>
      <c r="Q893" s="9"/>
    </row>
    <row r="894" ht="14.25" customHeight="1">
      <c r="E894" s="9"/>
      <c r="K894" s="9"/>
      <c r="Q894" s="9"/>
    </row>
    <row r="895" ht="14.25" customHeight="1">
      <c r="E895" s="9"/>
      <c r="K895" s="9"/>
      <c r="Q895" s="9"/>
    </row>
    <row r="896" ht="14.25" customHeight="1">
      <c r="E896" s="9"/>
      <c r="K896" s="9"/>
      <c r="Q896" s="9"/>
    </row>
    <row r="897" ht="14.25" customHeight="1">
      <c r="E897" s="9"/>
      <c r="K897" s="9"/>
      <c r="Q897" s="9"/>
    </row>
    <row r="898" ht="14.25" customHeight="1">
      <c r="E898" s="9"/>
      <c r="K898" s="9"/>
      <c r="Q898" s="9"/>
    </row>
    <row r="899" ht="14.25" customHeight="1">
      <c r="E899" s="9"/>
      <c r="K899" s="9"/>
      <c r="Q899" s="9"/>
    </row>
    <row r="900" ht="14.25" customHeight="1">
      <c r="E900" s="9"/>
      <c r="K900" s="9"/>
      <c r="Q900" s="9"/>
    </row>
    <row r="901" ht="14.25" customHeight="1">
      <c r="E901" s="9"/>
      <c r="K901" s="9"/>
      <c r="Q901" s="9"/>
    </row>
    <row r="902" ht="14.25" customHeight="1">
      <c r="E902" s="9"/>
      <c r="K902" s="9"/>
      <c r="Q902" s="9"/>
    </row>
    <row r="903" ht="14.25" customHeight="1">
      <c r="E903" s="9"/>
      <c r="K903" s="9"/>
      <c r="Q903" s="9"/>
    </row>
    <row r="904" ht="14.25" customHeight="1">
      <c r="E904" s="9"/>
      <c r="K904" s="9"/>
      <c r="Q904" s="9"/>
    </row>
    <row r="905" ht="14.25" customHeight="1">
      <c r="E905" s="9"/>
      <c r="K905" s="9"/>
      <c r="Q905" s="9"/>
    </row>
    <row r="906" ht="14.25" customHeight="1">
      <c r="E906" s="9"/>
      <c r="K906" s="9"/>
      <c r="Q906" s="9"/>
    </row>
    <row r="907" ht="14.25" customHeight="1">
      <c r="E907" s="9"/>
      <c r="K907" s="9"/>
      <c r="Q907" s="9"/>
    </row>
    <row r="908" ht="14.25" customHeight="1">
      <c r="E908" s="9"/>
      <c r="K908" s="9"/>
      <c r="Q908" s="9"/>
    </row>
    <row r="909" ht="14.25" customHeight="1">
      <c r="E909" s="9"/>
      <c r="K909" s="9"/>
      <c r="Q909" s="9"/>
    </row>
    <row r="910" ht="14.25" customHeight="1">
      <c r="E910" s="9"/>
      <c r="K910" s="9"/>
      <c r="Q910" s="9"/>
    </row>
    <row r="911" ht="14.25" customHeight="1">
      <c r="E911" s="9"/>
      <c r="K911" s="9"/>
      <c r="Q911" s="9"/>
    </row>
    <row r="912" ht="14.25" customHeight="1">
      <c r="E912" s="9"/>
      <c r="K912" s="9"/>
      <c r="Q912" s="9"/>
    </row>
    <row r="913" ht="14.25" customHeight="1">
      <c r="E913" s="9"/>
      <c r="K913" s="9"/>
      <c r="Q913" s="9"/>
    </row>
    <row r="914" ht="14.25" customHeight="1">
      <c r="E914" s="9"/>
      <c r="K914" s="9"/>
      <c r="Q914" s="9"/>
    </row>
    <row r="915" ht="14.25" customHeight="1">
      <c r="E915" s="9"/>
      <c r="K915" s="9"/>
      <c r="Q915" s="9"/>
    </row>
    <row r="916" ht="14.25" customHeight="1">
      <c r="E916" s="9"/>
      <c r="K916" s="9"/>
      <c r="Q916" s="9"/>
    </row>
    <row r="917" ht="14.25" customHeight="1">
      <c r="E917" s="9"/>
      <c r="K917" s="9"/>
      <c r="Q917" s="9"/>
    </row>
    <row r="918" ht="14.25" customHeight="1">
      <c r="E918" s="9"/>
      <c r="K918" s="9"/>
      <c r="Q918" s="9"/>
    </row>
    <row r="919" ht="14.25" customHeight="1">
      <c r="E919" s="9"/>
      <c r="K919" s="9"/>
      <c r="Q919" s="9"/>
    </row>
    <row r="920" ht="14.25" customHeight="1">
      <c r="E920" s="9"/>
      <c r="K920" s="9"/>
      <c r="Q920" s="9"/>
    </row>
    <row r="921" ht="14.25" customHeight="1">
      <c r="E921" s="9"/>
      <c r="K921" s="9"/>
      <c r="Q921" s="9"/>
    </row>
    <row r="922" ht="14.25" customHeight="1">
      <c r="E922" s="9"/>
      <c r="K922" s="9"/>
      <c r="Q922" s="9"/>
    </row>
    <row r="923" ht="14.25" customHeight="1">
      <c r="E923" s="9"/>
      <c r="K923" s="9"/>
      <c r="Q923" s="9"/>
    </row>
    <row r="924" ht="14.25" customHeight="1">
      <c r="E924" s="9"/>
      <c r="K924" s="9"/>
      <c r="Q924" s="9"/>
    </row>
    <row r="925" ht="14.25" customHeight="1">
      <c r="E925" s="9"/>
      <c r="K925" s="9"/>
      <c r="Q925" s="9"/>
    </row>
    <row r="926" ht="14.25" customHeight="1">
      <c r="E926" s="9"/>
      <c r="K926" s="9"/>
      <c r="Q926" s="9"/>
    </row>
    <row r="927" ht="14.25" customHeight="1">
      <c r="E927" s="9"/>
      <c r="K927" s="9"/>
      <c r="Q927" s="9"/>
    </row>
    <row r="928" ht="14.25" customHeight="1">
      <c r="E928" s="9"/>
      <c r="K928" s="9"/>
      <c r="Q928" s="9"/>
    </row>
    <row r="929" ht="14.25" customHeight="1">
      <c r="E929" s="9"/>
      <c r="K929" s="9"/>
      <c r="Q929" s="9"/>
    </row>
    <row r="930" ht="14.25" customHeight="1">
      <c r="E930" s="9"/>
      <c r="K930" s="9"/>
      <c r="Q930" s="9"/>
    </row>
    <row r="931" ht="14.25" customHeight="1">
      <c r="E931" s="9"/>
      <c r="K931" s="9"/>
      <c r="Q931" s="9"/>
    </row>
    <row r="932" ht="14.25" customHeight="1">
      <c r="E932" s="9"/>
      <c r="K932" s="9"/>
      <c r="Q932" s="9"/>
    </row>
    <row r="933" ht="14.25" customHeight="1">
      <c r="E933" s="9"/>
      <c r="K933" s="9"/>
      <c r="Q933" s="9"/>
    </row>
    <row r="934" ht="14.25" customHeight="1">
      <c r="E934" s="9"/>
      <c r="K934" s="9"/>
      <c r="Q934" s="9"/>
    </row>
    <row r="935" ht="14.25" customHeight="1">
      <c r="E935" s="9"/>
      <c r="K935" s="9"/>
      <c r="Q935" s="9"/>
    </row>
    <row r="936" ht="14.25" customHeight="1">
      <c r="E936" s="9"/>
      <c r="K936" s="9"/>
      <c r="Q936" s="9"/>
    </row>
    <row r="937" ht="14.25" customHeight="1">
      <c r="E937" s="9"/>
      <c r="K937" s="9"/>
      <c r="Q937" s="9"/>
    </row>
    <row r="938" ht="14.25" customHeight="1">
      <c r="E938" s="9"/>
      <c r="K938" s="9"/>
      <c r="Q938" s="9"/>
    </row>
    <row r="939" ht="14.25" customHeight="1">
      <c r="E939" s="9"/>
      <c r="K939" s="9"/>
      <c r="Q939" s="9"/>
    </row>
    <row r="940" ht="14.25" customHeight="1">
      <c r="E940" s="9"/>
      <c r="K940" s="9"/>
      <c r="Q940" s="9"/>
    </row>
    <row r="941" ht="14.25" customHeight="1">
      <c r="E941" s="9"/>
      <c r="K941" s="9"/>
      <c r="Q941" s="9"/>
    </row>
    <row r="942" ht="14.25" customHeight="1">
      <c r="E942" s="9"/>
      <c r="K942" s="9"/>
      <c r="Q942" s="9"/>
    </row>
    <row r="943" ht="14.25" customHeight="1">
      <c r="E943" s="9"/>
      <c r="K943" s="9"/>
      <c r="Q943" s="9"/>
    </row>
    <row r="944" ht="14.25" customHeight="1">
      <c r="E944" s="9"/>
      <c r="K944" s="9"/>
      <c r="Q944" s="9"/>
    </row>
    <row r="945" ht="14.25" customHeight="1">
      <c r="E945" s="9"/>
      <c r="K945" s="9"/>
      <c r="Q945" s="9"/>
    </row>
    <row r="946" ht="14.25" customHeight="1">
      <c r="E946" s="9"/>
      <c r="K946" s="9"/>
      <c r="Q946" s="9"/>
    </row>
    <row r="947" ht="14.25" customHeight="1">
      <c r="E947" s="9"/>
      <c r="K947" s="9"/>
      <c r="Q947" s="9"/>
    </row>
    <row r="948" ht="14.25" customHeight="1">
      <c r="E948" s="9"/>
      <c r="K948" s="9"/>
      <c r="Q948" s="9"/>
    </row>
    <row r="949" ht="14.25" customHeight="1">
      <c r="E949" s="9"/>
      <c r="K949" s="9"/>
      <c r="Q949" s="9"/>
    </row>
    <row r="950" ht="14.25" customHeight="1">
      <c r="E950" s="9"/>
      <c r="K950" s="9"/>
      <c r="Q950" s="9"/>
    </row>
    <row r="951" ht="14.25" customHeight="1">
      <c r="E951" s="9"/>
      <c r="K951" s="9"/>
      <c r="Q951" s="9"/>
    </row>
    <row r="952" ht="14.25" customHeight="1">
      <c r="E952" s="9"/>
      <c r="K952" s="9"/>
      <c r="Q952" s="9"/>
    </row>
    <row r="953" ht="14.25" customHeight="1">
      <c r="E953" s="9"/>
      <c r="K953" s="9"/>
      <c r="Q953" s="9"/>
    </row>
    <row r="954" ht="14.25" customHeight="1">
      <c r="E954" s="9"/>
      <c r="K954" s="9"/>
      <c r="Q954" s="9"/>
    </row>
    <row r="955" ht="14.25" customHeight="1">
      <c r="E955" s="9"/>
      <c r="K955" s="9"/>
      <c r="Q955" s="9"/>
    </row>
    <row r="956" ht="14.25" customHeight="1">
      <c r="E956" s="9"/>
      <c r="K956" s="9"/>
      <c r="Q956" s="9"/>
    </row>
    <row r="957" ht="14.25" customHeight="1">
      <c r="E957" s="9"/>
      <c r="K957" s="9"/>
      <c r="Q957" s="9"/>
    </row>
    <row r="958" ht="14.25" customHeight="1">
      <c r="E958" s="9"/>
      <c r="K958" s="9"/>
      <c r="Q958" s="9"/>
    </row>
    <row r="959" ht="14.25" customHeight="1">
      <c r="E959" s="9"/>
      <c r="K959" s="9"/>
      <c r="Q959" s="9"/>
    </row>
    <row r="960" ht="14.25" customHeight="1">
      <c r="E960" s="9"/>
      <c r="K960" s="9"/>
      <c r="Q960" s="9"/>
    </row>
    <row r="961" ht="14.25" customHeight="1">
      <c r="E961" s="9"/>
      <c r="K961" s="9"/>
      <c r="Q961" s="9"/>
    </row>
    <row r="962" ht="14.25" customHeight="1">
      <c r="E962" s="9"/>
      <c r="K962" s="9"/>
      <c r="Q962" s="9"/>
    </row>
    <row r="963" ht="14.25" customHeight="1">
      <c r="E963" s="9"/>
      <c r="K963" s="9"/>
      <c r="Q963" s="9"/>
    </row>
    <row r="964" ht="14.25" customHeight="1">
      <c r="E964" s="9"/>
      <c r="K964" s="9"/>
      <c r="Q964" s="9"/>
    </row>
    <row r="965" ht="14.25" customHeight="1">
      <c r="E965" s="9"/>
      <c r="K965" s="9"/>
      <c r="Q965" s="9"/>
    </row>
    <row r="966" ht="14.25" customHeight="1">
      <c r="E966" s="9"/>
      <c r="K966" s="9"/>
      <c r="Q966" s="9"/>
    </row>
    <row r="967" ht="14.25" customHeight="1">
      <c r="E967" s="9"/>
      <c r="K967" s="9"/>
      <c r="Q967" s="9"/>
    </row>
    <row r="968" ht="14.25" customHeight="1">
      <c r="E968" s="9"/>
      <c r="K968" s="9"/>
      <c r="Q968" s="9"/>
    </row>
    <row r="969" ht="14.25" customHeight="1">
      <c r="E969" s="9"/>
      <c r="K969" s="9"/>
      <c r="Q969" s="9"/>
    </row>
    <row r="970" ht="14.25" customHeight="1">
      <c r="E970" s="9"/>
      <c r="K970" s="9"/>
      <c r="Q970" s="9"/>
    </row>
    <row r="971" ht="14.25" customHeight="1">
      <c r="E971" s="9"/>
      <c r="K971" s="9"/>
      <c r="Q971" s="9"/>
    </row>
    <row r="972" ht="14.25" customHeight="1">
      <c r="E972" s="9"/>
      <c r="K972" s="9"/>
      <c r="Q972" s="9"/>
    </row>
    <row r="973" ht="14.25" customHeight="1">
      <c r="E973" s="9"/>
      <c r="K973" s="9"/>
      <c r="Q973" s="9"/>
    </row>
    <row r="974" ht="14.25" customHeight="1">
      <c r="E974" s="9"/>
      <c r="K974" s="9"/>
      <c r="Q974" s="9"/>
    </row>
    <row r="975" ht="14.25" customHeight="1">
      <c r="E975" s="9"/>
      <c r="K975" s="9"/>
      <c r="Q975" s="9"/>
    </row>
    <row r="976" ht="14.25" customHeight="1">
      <c r="E976" s="9"/>
      <c r="K976" s="9"/>
      <c r="Q976" s="9"/>
    </row>
    <row r="977" ht="14.25" customHeight="1">
      <c r="E977" s="9"/>
      <c r="K977" s="9"/>
      <c r="Q977" s="9"/>
    </row>
    <row r="978" ht="14.25" customHeight="1">
      <c r="E978" s="9"/>
      <c r="K978" s="9"/>
      <c r="Q978" s="9"/>
    </row>
    <row r="979" ht="14.25" customHeight="1">
      <c r="E979" s="9"/>
      <c r="K979" s="9"/>
      <c r="Q979" s="9"/>
    </row>
    <row r="980" ht="14.25" customHeight="1">
      <c r="E980" s="9"/>
      <c r="K980" s="9"/>
      <c r="Q980" s="9"/>
    </row>
    <row r="981" ht="14.25" customHeight="1">
      <c r="E981" s="9"/>
      <c r="K981" s="9"/>
      <c r="Q981" s="9"/>
    </row>
    <row r="982" ht="14.25" customHeight="1">
      <c r="E982" s="9"/>
      <c r="K982" s="9"/>
      <c r="Q982" s="9"/>
    </row>
    <row r="983" ht="14.25" customHeight="1">
      <c r="E983" s="9"/>
      <c r="K983" s="9"/>
      <c r="Q983" s="9"/>
    </row>
    <row r="984" ht="14.25" customHeight="1">
      <c r="E984" s="9"/>
      <c r="K984" s="9"/>
      <c r="Q984" s="9"/>
    </row>
    <row r="985" ht="14.25" customHeight="1">
      <c r="E985" s="9"/>
      <c r="K985" s="9"/>
      <c r="Q985" s="9"/>
    </row>
    <row r="986" ht="14.25" customHeight="1">
      <c r="E986" s="9"/>
      <c r="K986" s="9"/>
      <c r="Q986" s="9"/>
    </row>
    <row r="987" ht="14.25" customHeight="1">
      <c r="E987" s="9"/>
      <c r="K987" s="9"/>
      <c r="Q987" s="9"/>
    </row>
    <row r="988" ht="14.25" customHeight="1">
      <c r="E988" s="9"/>
      <c r="K988" s="9"/>
      <c r="Q988" s="9"/>
    </row>
    <row r="989" ht="14.25" customHeight="1">
      <c r="E989" s="9"/>
      <c r="K989" s="9"/>
      <c r="Q989" s="9"/>
    </row>
    <row r="990" ht="14.25" customHeight="1">
      <c r="E990" s="9"/>
      <c r="K990" s="9"/>
      <c r="Q990" s="9"/>
    </row>
    <row r="991" ht="14.25" customHeight="1">
      <c r="E991" s="9"/>
      <c r="K991" s="9"/>
      <c r="Q991" s="9"/>
    </row>
    <row r="992" ht="14.25" customHeight="1">
      <c r="E992" s="9"/>
      <c r="K992" s="9"/>
      <c r="Q992" s="9"/>
    </row>
    <row r="993" ht="14.25" customHeight="1">
      <c r="E993" s="9"/>
      <c r="K993" s="9"/>
      <c r="Q993" s="9"/>
    </row>
    <row r="994" ht="14.25" customHeight="1">
      <c r="E994" s="9"/>
      <c r="K994" s="9"/>
      <c r="Q994" s="9"/>
    </row>
    <row r="995" ht="14.25" customHeight="1">
      <c r="E995" s="9"/>
      <c r="K995" s="9"/>
      <c r="Q995" s="9"/>
    </row>
    <row r="996" ht="14.25" customHeight="1">
      <c r="E996" s="9"/>
      <c r="K996" s="9"/>
      <c r="Q996" s="9"/>
    </row>
    <row r="997" ht="14.25" customHeight="1">
      <c r="E997" s="9"/>
      <c r="K997" s="9"/>
      <c r="Q997" s="9"/>
    </row>
    <row r="998" ht="14.25" customHeight="1">
      <c r="E998" s="9"/>
      <c r="K998" s="9"/>
      <c r="Q998" s="9"/>
    </row>
    <row r="999" ht="14.25" customHeight="1">
      <c r="E999" s="9"/>
      <c r="K999" s="9"/>
      <c r="Q999" s="9"/>
    </row>
    <row r="1000" ht="14.25" customHeight="1">
      <c r="E1000" s="9"/>
      <c r="K1000" s="9"/>
      <c r="Q1000" s="9"/>
    </row>
  </sheetData>
  <mergeCells count="2">
    <mergeCell ref="A1:D1"/>
    <mergeCell ref="F1:P1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9.86"/>
    <col customWidth="1" min="4" max="4" width="18.57"/>
    <col customWidth="1" min="5" max="7" width="17.0"/>
    <col customWidth="1" min="8" max="8" width="18.0"/>
    <col customWidth="1" min="9" max="9" width="0.86"/>
    <col customWidth="1" min="10" max="10" width="23.43"/>
    <col customWidth="1" min="11" max="11" width="16.43"/>
    <col customWidth="1" min="12" max="13" width="15.86"/>
    <col customWidth="1" min="14" max="14" width="22.29"/>
    <col customWidth="1" min="15" max="15" width="0.86"/>
    <col customWidth="1" min="16" max="16" width="20.86"/>
    <col customWidth="1" min="17" max="21" width="8.71"/>
    <col customWidth="1" min="22" max="22" width="0.86"/>
    <col customWidth="1" min="23" max="23" width="8.71"/>
    <col customWidth="1" min="24" max="24" width="11.86"/>
    <col customWidth="1" min="25" max="25" width="11.43"/>
    <col customWidth="1" min="26" max="27" width="11.86"/>
    <col customWidth="1" min="28" max="28" width="8.71"/>
    <col customWidth="1" min="29" max="29" width="0.86"/>
    <col customWidth="1" min="30" max="30" width="23.43"/>
    <col customWidth="1" min="31" max="31" width="8.71"/>
    <col customWidth="1" min="32" max="32" width="20.57"/>
    <col customWidth="1" min="33" max="33" width="0.86"/>
    <col customWidth="1" min="34" max="34" width="8.71"/>
    <col customWidth="1" min="35" max="38" width="11.86"/>
    <col customWidth="1" min="39" max="39" width="0.86"/>
    <col customWidth="1" min="40" max="40" width="12.57"/>
  </cols>
  <sheetData>
    <row r="1" ht="14.25" customHeight="1">
      <c r="A1" s="6" t="s">
        <v>302</v>
      </c>
      <c r="B1" s="7"/>
      <c r="C1" s="7"/>
      <c r="D1" s="7"/>
      <c r="E1" s="7"/>
      <c r="F1" s="7"/>
      <c r="G1" s="7"/>
      <c r="H1" s="8"/>
      <c r="I1" s="9"/>
      <c r="J1" s="10" t="s">
        <v>303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/>
      <c r="AM1" s="9"/>
      <c r="AN1" s="11" t="s">
        <v>304</v>
      </c>
    </row>
    <row r="2" ht="14.25" customHeight="1">
      <c r="I2" s="9"/>
      <c r="O2" s="9"/>
      <c r="V2" s="9"/>
      <c r="AC2" s="9"/>
      <c r="AG2" s="9"/>
      <c r="AM2" s="9"/>
    </row>
    <row r="3" ht="14.25" customHeight="1">
      <c r="A3" s="12" t="s">
        <v>0</v>
      </c>
      <c r="B3" s="12" t="s">
        <v>1</v>
      </c>
      <c r="C3" s="12" t="s">
        <v>321</v>
      </c>
      <c r="D3" s="12" t="s">
        <v>198</v>
      </c>
      <c r="E3" s="12" t="s">
        <v>199</v>
      </c>
      <c r="F3" s="12" t="s">
        <v>200</v>
      </c>
      <c r="G3" s="12" t="s">
        <v>201</v>
      </c>
      <c r="H3" s="12" t="s">
        <v>202</v>
      </c>
      <c r="I3" s="9"/>
      <c r="J3" s="13" t="s">
        <v>322</v>
      </c>
      <c r="K3" s="13" t="s">
        <v>327</v>
      </c>
      <c r="L3" s="13" t="s">
        <v>328</v>
      </c>
      <c r="M3" s="13" t="s">
        <v>305</v>
      </c>
      <c r="N3" s="13" t="s">
        <v>324</v>
      </c>
      <c r="O3" s="9"/>
      <c r="P3" s="16" t="s">
        <v>329</v>
      </c>
      <c r="Q3" s="13">
        <f t="array" ref="Q3:U3">TRANSPOSE(P4:P8)</f>
        <v>0.5</v>
      </c>
      <c r="R3" s="13">
        <v>1.0</v>
      </c>
      <c r="S3" s="13">
        <v>3.0</v>
      </c>
      <c r="T3" s="13">
        <v>5.0</v>
      </c>
      <c r="U3" s="13">
        <v>10.0</v>
      </c>
      <c r="V3" s="9"/>
      <c r="W3" s="16" t="s">
        <v>242</v>
      </c>
      <c r="X3" s="13">
        <f t="array" ref="X3:AB3">TRANSPOSE(W4:W8)</f>
        <v>0.5</v>
      </c>
      <c r="Y3" s="13">
        <v>1.0</v>
      </c>
      <c r="Z3" s="13">
        <v>3.0</v>
      </c>
      <c r="AA3" s="13">
        <v>5.0</v>
      </c>
      <c r="AB3" s="13">
        <v>10.0</v>
      </c>
      <c r="AC3" s="9"/>
      <c r="AD3" s="13" t="s">
        <v>322</v>
      </c>
      <c r="AE3" s="13" t="s">
        <v>330</v>
      </c>
      <c r="AF3" s="13" t="s">
        <v>325</v>
      </c>
      <c r="AG3" s="9"/>
      <c r="AH3" s="13"/>
      <c r="AI3" s="13" t="str">
        <f t="array" ref="AI3:AL3">TRANSPOSE(AH4:AH7)</f>
        <v>EUR/USD</v>
      </c>
      <c r="AJ3" s="13" t="s">
        <v>243</v>
      </c>
      <c r="AK3" s="13" t="s">
        <v>244</v>
      </c>
      <c r="AL3" s="13" t="s">
        <v>245</v>
      </c>
      <c r="AM3" s="9"/>
      <c r="AN3" s="14" t="s">
        <v>331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IF(STG_INSTRUMENT_CONTRACT_MASTER!I3="","",STG_INSTRUMENT_CONTRACT_MASTER!H2&amp;"/"&amp;STG_INSTRUMENT_CONTRACT_MASTER!I2)</f>
        <v/>
      </c>
      <c r="D4" s="1" t="str">
        <f>STG_SENSITIVITIES_FX!E2</f>
        <v/>
      </c>
      <c r="E4" s="1" t="str">
        <f>STG_SENSITIVITIES_FX!F2</f>
        <v/>
      </c>
      <c r="F4" s="1" t="str">
        <f>STG_SENSITIVITIES_FX!G2</f>
        <v/>
      </c>
      <c r="G4" s="1" t="str">
        <f>STG_SENSITIVITIES_FX!H2</f>
        <v/>
      </c>
      <c r="H4" s="1" t="str">
        <f>STG_SENSITIVITIES_FX!I2</f>
        <v/>
      </c>
      <c r="I4" s="9"/>
      <c r="J4" s="1" t="s">
        <v>242</v>
      </c>
      <c r="K4" s="1">
        <v>0.5</v>
      </c>
      <c r="L4" s="1">
        <f>SUMIF(C:C,J4,D:D)</f>
        <v>-128945.3024</v>
      </c>
      <c r="M4" s="17">
        <v>1.0</v>
      </c>
      <c r="N4" s="18">
        <f t="shared" ref="N4:N23" si="4">L4*M4</f>
        <v>-128945.3024</v>
      </c>
      <c r="O4" s="9"/>
      <c r="P4" s="13">
        <v>0.5</v>
      </c>
      <c r="Q4" s="1">
        <f t="shared" ref="Q4:U4" si="1">IF(Q$3=$P4,1,MIN(EXP(-1%*ABS($P4-Q$3)/MIN($P4,Q$3)),1))</f>
        <v>1</v>
      </c>
      <c r="R4" s="1">
        <f t="shared" si="1"/>
        <v>0.9900498337</v>
      </c>
      <c r="S4" s="1">
        <f t="shared" si="1"/>
        <v>0.9512294245</v>
      </c>
      <c r="T4" s="1">
        <f t="shared" si="1"/>
        <v>0.9139311853</v>
      </c>
      <c r="U4" s="1">
        <f t="shared" si="1"/>
        <v>0.8269591339</v>
      </c>
      <c r="V4" s="9"/>
      <c r="W4" s="13">
        <v>0.5</v>
      </c>
      <c r="X4" s="1">
        <f t="shared" ref="X4:AB4" si="2">SUMIFS($N:$N,$J:$J,$W$3,$K:$K,X$3)*SUMIFS($N:$N,$J:$J,$W$3,$K:$K,$W4)*Q4</f>
        <v>16626891008</v>
      </c>
      <c r="Y4" s="1">
        <f t="shared" si="2"/>
        <v>-1501923939</v>
      </c>
      <c r="Z4" s="1">
        <f t="shared" si="2"/>
        <v>67503000314</v>
      </c>
      <c r="AA4" s="1">
        <f t="shared" si="2"/>
        <v>295970190.4</v>
      </c>
      <c r="AB4" s="1">
        <f t="shared" si="2"/>
        <v>0</v>
      </c>
      <c r="AC4" s="9"/>
      <c r="AD4" s="19" t="s">
        <v>242</v>
      </c>
      <c r="AE4" s="1">
        <f>SQRT(SUM(X4:AB8))</f>
        <v>665009.5898</v>
      </c>
      <c r="AF4" s="1">
        <v>0.6</v>
      </c>
      <c r="AG4" s="9"/>
      <c r="AH4" s="13" t="s">
        <v>242</v>
      </c>
      <c r="AI4" s="1">
        <f t="shared" ref="AI4:AL4" si="3">INDEX($AE:$AE,MATCH(AI$3,$AD:$AD,0))*INDEX($AE:$AE,MATCH($AH4,$AD:$AD,0))*IF(AI$3=$AH4,1,$AF$4)</f>
        <v>442237754571</v>
      </c>
      <c r="AJ4" s="1">
        <f t="shared" si="3"/>
        <v>112430303077</v>
      </c>
      <c r="AK4" s="1">
        <f t="shared" si="3"/>
        <v>0</v>
      </c>
      <c r="AL4" s="1">
        <f t="shared" si="3"/>
        <v>136211882574</v>
      </c>
      <c r="AM4" s="9"/>
      <c r="AN4" s="5">
        <f>SQRT(SUM(AI4:AL7))</f>
        <v>1118431.812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IF(STG_INSTRUMENT_CONTRACT_MASTER!I4="","",STG_INSTRUMENT_CONTRACT_MASTER!H3&amp;"/"&amp;STG_INSTRUMENT_CONTRACT_MASTER!I3)</f>
        <v/>
      </c>
      <c r="D5" s="1" t="str">
        <f>STG_SENSITIVITIES_FX!E3</f>
        <v/>
      </c>
      <c r="E5" s="1" t="str">
        <f>STG_SENSITIVITIES_FX!F3</f>
        <v/>
      </c>
      <c r="F5" s="1" t="str">
        <f>STG_SENSITIVITIES_FX!G3</f>
        <v/>
      </c>
      <c r="G5" s="1" t="str">
        <f>STG_SENSITIVITIES_FX!H3</f>
        <v/>
      </c>
      <c r="H5" s="1" t="str">
        <f>STG_SENSITIVITIES_FX!I3</f>
        <v/>
      </c>
      <c r="I5" s="9"/>
      <c r="J5" s="1" t="s">
        <v>242</v>
      </c>
      <c r="K5" s="1">
        <v>1.0</v>
      </c>
      <c r="L5" s="1">
        <f>SUMIF(C:C,J5,E:E)</f>
        <v>11764.82196</v>
      </c>
      <c r="M5" s="17">
        <v>1.0</v>
      </c>
      <c r="N5" s="18">
        <f t="shared" si="4"/>
        <v>11764.82196</v>
      </c>
      <c r="O5" s="9"/>
      <c r="P5" s="13">
        <v>1.0</v>
      </c>
      <c r="Q5" s="1">
        <f t="shared" ref="Q5:U5" si="5">IF(Q$3=$P5,1,MIN(EXP(-1%*ABS($P5-Q$3)/MIN($P5,Q$3)),1))</f>
        <v>0.9900498337</v>
      </c>
      <c r="R5" s="1">
        <f t="shared" si="5"/>
        <v>1</v>
      </c>
      <c r="S5" s="1">
        <f t="shared" si="5"/>
        <v>0.9801986733</v>
      </c>
      <c r="T5" s="1">
        <f t="shared" si="5"/>
        <v>0.9607894392</v>
      </c>
      <c r="U5" s="1">
        <f t="shared" si="5"/>
        <v>0.9139311853</v>
      </c>
      <c r="V5" s="9"/>
      <c r="W5" s="13">
        <v>1.0</v>
      </c>
      <c r="X5" s="1">
        <f t="shared" ref="X5:AB5" si="6">SUMIFS($N:$N,$J:$J,$W$3,$K:$K,X$3)*SUMIFS($N:$N,$J:$J,$W$3,$K:$K,$W5)*Q5</f>
        <v>-1501923939</v>
      </c>
      <c r="Y5" s="1">
        <f t="shared" si="6"/>
        <v>138411035.8</v>
      </c>
      <c r="Z5" s="1">
        <f t="shared" si="6"/>
        <v>-6346462895</v>
      </c>
      <c r="AA5" s="1">
        <f t="shared" si="6"/>
        <v>-28388505.53</v>
      </c>
      <c r="AB5" s="1">
        <f t="shared" si="6"/>
        <v>0</v>
      </c>
      <c r="AC5" s="9"/>
      <c r="AD5" s="19" t="s">
        <v>243</v>
      </c>
      <c r="AE5" s="1">
        <f>SQRT(SUM(X11:AB15))</f>
        <v>281776.1448</v>
      </c>
      <c r="AF5" s="1">
        <f>1.25*AF4</f>
        <v>0.75</v>
      </c>
      <c r="AG5" s="9"/>
      <c r="AH5" s="13" t="s">
        <v>243</v>
      </c>
      <c r="AI5" s="1">
        <f t="shared" ref="AI5:AL5" si="7">INDEX($AE:$AE,MATCH(AI$3,$AD:$AD,0))*INDEX($AE:$AE,MATCH($AH5,$AD:$AD,0))*IF(AI$3=$AH5,1,$AF$4)</f>
        <v>112430303077</v>
      </c>
      <c r="AJ5" s="1">
        <f t="shared" si="7"/>
        <v>79397795765</v>
      </c>
      <c r="AK5" s="1">
        <f t="shared" si="7"/>
        <v>0</v>
      </c>
      <c r="AL5" s="1">
        <f t="shared" si="7"/>
        <v>57715346863</v>
      </c>
      <c r="AM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IF(STG_INSTRUMENT_CONTRACT_MASTER!I5="","",STG_INSTRUMENT_CONTRACT_MASTER!H4&amp;"/"&amp;STG_INSTRUMENT_CONTRACT_MASTER!I4)</f>
        <v/>
      </c>
      <c r="D6" s="1" t="str">
        <f>STG_SENSITIVITIES_FX!E4</f>
        <v/>
      </c>
      <c r="E6" s="1" t="str">
        <f>STG_SENSITIVITIES_FX!F4</f>
        <v/>
      </c>
      <c r="F6" s="1" t="str">
        <f>STG_SENSITIVITIES_FX!G4</f>
        <v/>
      </c>
      <c r="G6" s="1" t="str">
        <f>STG_SENSITIVITIES_FX!H4</f>
        <v/>
      </c>
      <c r="H6" s="1" t="str">
        <f>STG_SENSITIVITIES_FX!I4</f>
        <v/>
      </c>
      <c r="I6" s="9"/>
      <c r="J6" s="1" t="s">
        <v>242</v>
      </c>
      <c r="K6" s="1">
        <v>3.0</v>
      </c>
      <c r="L6" s="1">
        <f>SUMIF(C:C,J6,F:F)</f>
        <v>-550341.5156</v>
      </c>
      <c r="M6" s="17">
        <v>1.0</v>
      </c>
      <c r="N6" s="18">
        <f t="shared" si="4"/>
        <v>-550341.5156</v>
      </c>
      <c r="O6" s="9"/>
      <c r="P6" s="13">
        <v>3.0</v>
      </c>
      <c r="Q6" s="1">
        <f t="shared" ref="Q6:U6" si="8">IF(Q$3=$P6,1,MIN(EXP(-1%*ABS($P6-Q$3)/MIN($P6,Q$3)),1))</f>
        <v>0.9512294245</v>
      </c>
      <c r="R6" s="1">
        <f t="shared" si="8"/>
        <v>0.9801986733</v>
      </c>
      <c r="S6" s="1">
        <f t="shared" si="8"/>
        <v>1</v>
      </c>
      <c r="T6" s="1">
        <f t="shared" si="8"/>
        <v>0.9933555063</v>
      </c>
      <c r="U6" s="1">
        <f t="shared" si="8"/>
        <v>0.9769367839</v>
      </c>
      <c r="V6" s="9"/>
      <c r="W6" s="13">
        <v>3.0</v>
      </c>
      <c r="X6" s="1">
        <f t="shared" ref="X6:AB6" si="9">SUMIFS($N:$N,$J:$J,$W$3,$K:$K,X$3)*SUMIFS($N:$N,$J:$J,$W$3,$K:$K,$W6)*Q6</f>
        <v>67503000314</v>
      </c>
      <c r="Y6" s="1">
        <f t="shared" si="9"/>
        <v>-6346462895</v>
      </c>
      <c r="Z6" s="1">
        <f t="shared" si="9"/>
        <v>302875783823</v>
      </c>
      <c r="AA6" s="1">
        <f t="shared" si="9"/>
        <v>1372985432</v>
      </c>
      <c r="AB6" s="1">
        <f t="shared" si="9"/>
        <v>0</v>
      </c>
      <c r="AC6" s="9"/>
      <c r="AD6" s="19" t="s">
        <v>244</v>
      </c>
      <c r="AE6" s="1">
        <f>SQRT(SUM(X18:AB22))</f>
        <v>0</v>
      </c>
      <c r="AG6" s="9"/>
      <c r="AH6" s="13" t="s">
        <v>244</v>
      </c>
      <c r="AI6" s="1">
        <f t="shared" ref="AI6:AL6" si="10">INDEX($AE:$AE,MATCH(AI$3,$AD:$AD,0))*INDEX($AE:$AE,MATCH($AH6,$AD:$AD,0))*IF(AI$3=$AH6,1,$AF$4)</f>
        <v>0</v>
      </c>
      <c r="AJ6" s="1">
        <f t="shared" si="10"/>
        <v>0</v>
      </c>
      <c r="AK6" s="1">
        <f t="shared" si="10"/>
        <v>0</v>
      </c>
      <c r="AL6" s="1">
        <f t="shared" si="10"/>
        <v>0</v>
      </c>
      <c r="AM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IF(STG_INSTRUMENT_CONTRACT_MASTER!I6="","",STG_INSTRUMENT_CONTRACT_MASTER!H5&amp;"/"&amp;STG_INSTRUMENT_CONTRACT_MASTER!I5)</f>
        <v/>
      </c>
      <c r="D7" s="1" t="str">
        <f>STG_SENSITIVITIES_FX!E5</f>
        <v/>
      </c>
      <c r="E7" s="1" t="str">
        <f>STG_SENSITIVITIES_FX!F5</f>
        <v/>
      </c>
      <c r="F7" s="1" t="str">
        <f>STG_SENSITIVITIES_FX!G5</f>
        <v/>
      </c>
      <c r="G7" s="1" t="str">
        <f>STG_SENSITIVITIES_FX!H5</f>
        <v/>
      </c>
      <c r="H7" s="1" t="str">
        <f>STG_SENSITIVITIES_FX!I5</f>
        <v/>
      </c>
      <c r="I7" s="9"/>
      <c r="J7" s="1" t="s">
        <v>242</v>
      </c>
      <c r="K7" s="1">
        <v>5.0</v>
      </c>
      <c r="L7" s="1">
        <f>SUMIF(C:C,J7,G:G)</f>
        <v>-2511.475526</v>
      </c>
      <c r="M7" s="17">
        <v>1.0</v>
      </c>
      <c r="N7" s="18">
        <f t="shared" si="4"/>
        <v>-2511.475526</v>
      </c>
      <c r="O7" s="9"/>
      <c r="P7" s="13">
        <v>5.0</v>
      </c>
      <c r="Q7" s="1">
        <f t="shared" ref="Q7:U7" si="11">IF(Q$3=$P7,1,MIN(EXP(-1%*ABS($P7-Q$3)/MIN($P7,Q$3)),1))</f>
        <v>0.9139311853</v>
      </c>
      <c r="R7" s="1">
        <f t="shared" si="11"/>
        <v>0.9607894392</v>
      </c>
      <c r="S7" s="1">
        <f t="shared" si="11"/>
        <v>0.9933555063</v>
      </c>
      <c r="T7" s="1">
        <f t="shared" si="11"/>
        <v>1</v>
      </c>
      <c r="U7" s="1">
        <f t="shared" si="11"/>
        <v>0.9900498337</v>
      </c>
      <c r="V7" s="9"/>
      <c r="W7" s="13">
        <v>5.0</v>
      </c>
      <c r="X7" s="1">
        <f t="shared" ref="X7:AB7" si="12">SUMIFS($N:$N,$J:$J,$W$3,$K:$K,X$3)*SUMIFS($N:$N,$J:$J,$W$3,$K:$K,$W7)*Q7</f>
        <v>295970190.4</v>
      </c>
      <c r="Y7" s="1">
        <f t="shared" si="12"/>
        <v>-28388505.53</v>
      </c>
      <c r="Z7" s="1">
        <f t="shared" si="12"/>
        <v>1372985432</v>
      </c>
      <c r="AA7" s="1">
        <f t="shared" si="12"/>
        <v>6307509.316</v>
      </c>
      <c r="AB7" s="1">
        <f t="shared" si="12"/>
        <v>0</v>
      </c>
      <c r="AC7" s="9"/>
      <c r="AD7" s="19" t="s">
        <v>245</v>
      </c>
      <c r="AE7" s="1">
        <f>SQRT(SUM(X25:AB29))</f>
        <v>341378.2414</v>
      </c>
      <c r="AG7" s="9"/>
      <c r="AH7" s="13" t="s">
        <v>245</v>
      </c>
      <c r="AI7" s="1">
        <f t="shared" ref="AI7:AL7" si="13">INDEX($AE:$AE,MATCH(AI$3,$AD:$AD,0))*INDEX($AE:$AE,MATCH($AH7,$AD:$AD,0))*IF(AI$3=$AH7,1,$AF$4)</f>
        <v>136211882574</v>
      </c>
      <c r="AJ7" s="1">
        <f t="shared" si="13"/>
        <v>57715346863</v>
      </c>
      <c r="AK7" s="1">
        <f t="shared" si="13"/>
        <v>0</v>
      </c>
      <c r="AL7" s="1">
        <f t="shared" si="13"/>
        <v>116539103699</v>
      </c>
      <c r="AM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IF(STG_INSTRUMENT_CONTRACT_MASTER!I7="","",STG_INSTRUMENT_CONTRACT_MASTER!H6&amp;"/"&amp;STG_INSTRUMENT_CONTRACT_MASTER!I6)</f>
        <v/>
      </c>
      <c r="D8" s="1" t="str">
        <f>STG_SENSITIVITIES_FX!E6</f>
        <v/>
      </c>
      <c r="E8" s="1" t="str">
        <f>STG_SENSITIVITIES_FX!F6</f>
        <v/>
      </c>
      <c r="F8" s="1" t="str">
        <f>STG_SENSITIVITIES_FX!G6</f>
        <v/>
      </c>
      <c r="G8" s="1" t="str">
        <f>STG_SENSITIVITIES_FX!H6</f>
        <v/>
      </c>
      <c r="H8" s="1" t="str">
        <f>STG_SENSITIVITIES_FX!I6</f>
        <v/>
      </c>
      <c r="I8" s="9"/>
      <c r="J8" s="1" t="s">
        <v>242</v>
      </c>
      <c r="K8" s="1">
        <v>10.0</v>
      </c>
      <c r="L8" s="1">
        <f>SUMIF(C:C,J8,H:H)</f>
        <v>0</v>
      </c>
      <c r="M8" s="17">
        <v>1.0</v>
      </c>
      <c r="N8" s="18">
        <f t="shared" si="4"/>
        <v>0</v>
      </c>
      <c r="O8" s="9"/>
      <c r="P8" s="13">
        <v>10.0</v>
      </c>
      <c r="Q8" s="1">
        <f t="shared" ref="Q8:U8" si="14">IF(Q$3=$P8,1,MIN(EXP(-1%*ABS($P8-Q$3)/MIN($P8,Q$3)),1))</f>
        <v>0.8269591339</v>
      </c>
      <c r="R8" s="1">
        <f t="shared" si="14"/>
        <v>0.9139311853</v>
      </c>
      <c r="S8" s="1">
        <f t="shared" si="14"/>
        <v>0.9769367839</v>
      </c>
      <c r="T8" s="1">
        <f t="shared" si="14"/>
        <v>0.9900498337</v>
      </c>
      <c r="U8" s="1">
        <f t="shared" si="14"/>
        <v>1</v>
      </c>
      <c r="V8" s="9"/>
      <c r="W8" s="13">
        <v>10.0</v>
      </c>
      <c r="X8" s="1">
        <f t="shared" ref="X8:AB8" si="15">SUMIFS($N:$N,$J:$J,$W$3,$K:$K,X$3)*SUMIFS($N:$N,$J:$J,$W$3,$K:$K,$W8)*Q8</f>
        <v>0</v>
      </c>
      <c r="Y8" s="1">
        <f t="shared" si="15"/>
        <v>0</v>
      </c>
      <c r="Z8" s="1">
        <f t="shared" si="15"/>
        <v>0</v>
      </c>
      <c r="AA8" s="1">
        <f t="shared" si="15"/>
        <v>0</v>
      </c>
      <c r="AB8" s="1">
        <f t="shared" si="15"/>
        <v>0</v>
      </c>
      <c r="AC8" s="9"/>
      <c r="AG8" s="9"/>
      <c r="AM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IF(STG_INSTRUMENT_CONTRACT_MASTER!I8="","",STG_INSTRUMENT_CONTRACT_MASTER!H7&amp;"/"&amp;STG_INSTRUMENT_CONTRACT_MASTER!I7)</f>
        <v/>
      </c>
      <c r="D9" s="1" t="str">
        <f>STG_SENSITIVITIES_FX!E7</f>
        <v/>
      </c>
      <c r="E9" s="1" t="str">
        <f>STG_SENSITIVITIES_FX!F7</f>
        <v/>
      </c>
      <c r="F9" s="1" t="str">
        <f>STG_SENSITIVITIES_FX!G7</f>
        <v/>
      </c>
      <c r="G9" s="1" t="str">
        <f>STG_SENSITIVITIES_FX!H7</f>
        <v/>
      </c>
      <c r="H9" s="1" t="str">
        <f>STG_SENSITIVITIES_FX!I7</f>
        <v/>
      </c>
      <c r="I9" s="9"/>
      <c r="J9" s="1" t="s">
        <v>243</v>
      </c>
      <c r="K9" s="1">
        <v>0.5</v>
      </c>
      <c r="L9" s="1">
        <f>SUMIF(C:C,J9,D:D)</f>
        <v>-277093.0339</v>
      </c>
      <c r="M9" s="17">
        <v>1.0</v>
      </c>
      <c r="N9" s="18">
        <f t="shared" si="4"/>
        <v>-277093.0339</v>
      </c>
      <c r="O9" s="9"/>
      <c r="V9" s="9"/>
      <c r="AC9" s="9"/>
      <c r="AG9" s="9"/>
      <c r="AM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IF(STG_INSTRUMENT_CONTRACT_MASTER!I9="","",STG_INSTRUMENT_CONTRACT_MASTER!H8&amp;"/"&amp;STG_INSTRUMENT_CONTRACT_MASTER!I8)</f>
        <v/>
      </c>
      <c r="D10" s="1" t="str">
        <f>STG_SENSITIVITIES_FX!E8</f>
        <v/>
      </c>
      <c r="E10" s="1" t="str">
        <f>STG_SENSITIVITIES_FX!F8</f>
        <v/>
      </c>
      <c r="F10" s="1" t="str">
        <f>STG_SENSITIVITIES_FX!G8</f>
        <v/>
      </c>
      <c r="G10" s="1" t="str">
        <f>STG_SENSITIVITIES_FX!H8</f>
        <v/>
      </c>
      <c r="H10" s="1" t="str">
        <f>STG_SENSITIVITIES_FX!I8</f>
        <v/>
      </c>
      <c r="I10" s="9"/>
      <c r="J10" s="1" t="s">
        <v>243</v>
      </c>
      <c r="K10" s="1">
        <v>1.0</v>
      </c>
      <c r="L10" s="1">
        <f>SUMIF(C:C,J10,E:E)</f>
        <v>-4729.383083</v>
      </c>
      <c r="M10" s="17">
        <v>1.0</v>
      </c>
      <c r="N10" s="18">
        <f t="shared" si="4"/>
        <v>-4729.383083</v>
      </c>
      <c r="O10" s="9"/>
      <c r="P10" s="20"/>
      <c r="V10" s="9"/>
      <c r="W10" s="16" t="s">
        <v>243</v>
      </c>
      <c r="X10" s="13">
        <f t="array" ref="X10:AB10">TRANSPOSE(W11:W15)</f>
        <v>0.5</v>
      </c>
      <c r="Y10" s="13">
        <v>1.0</v>
      </c>
      <c r="Z10" s="13">
        <v>3.0</v>
      </c>
      <c r="AA10" s="13">
        <v>5.0</v>
      </c>
      <c r="AB10" s="13">
        <v>10.0</v>
      </c>
      <c r="AC10" s="9"/>
      <c r="AG10" s="9"/>
      <c r="AM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IF(STG_INSTRUMENT_CONTRACT_MASTER!I10="","",STG_INSTRUMENT_CONTRACT_MASTER!H9&amp;"/"&amp;STG_INSTRUMENT_CONTRACT_MASTER!I9)</f>
        <v/>
      </c>
      <c r="D11" s="1" t="str">
        <f>STG_SENSITIVITIES_FX!E9</f>
        <v/>
      </c>
      <c r="E11" s="1" t="str">
        <f>STG_SENSITIVITIES_FX!F9</f>
        <v/>
      </c>
      <c r="F11" s="1" t="str">
        <f>STG_SENSITIVITIES_FX!G9</f>
        <v/>
      </c>
      <c r="G11" s="1" t="str">
        <f>STG_SENSITIVITIES_FX!H9</f>
        <v/>
      </c>
      <c r="H11" s="1" t="str">
        <f>STG_SENSITIVITIES_FX!I9</f>
        <v/>
      </c>
      <c r="I11" s="9"/>
      <c r="J11" s="1" t="s">
        <v>243</v>
      </c>
      <c r="K11" s="1">
        <v>3.0</v>
      </c>
      <c r="L11" s="1">
        <f>SUMIF(C:C,J11,F:F)</f>
        <v>0</v>
      </c>
      <c r="M11" s="17">
        <v>1.0</v>
      </c>
      <c r="N11" s="18">
        <f t="shared" si="4"/>
        <v>0</v>
      </c>
      <c r="O11" s="9"/>
      <c r="V11" s="9"/>
      <c r="W11" s="13">
        <v>0.5</v>
      </c>
      <c r="X11" s="1">
        <f t="shared" ref="X11:AB11" si="16">SUMIFS($N:$N,$J:$J,$W$10,$K:$K,X$10)*SUMIFS($N:$N,$J:$J,$W$10,$K:$K,$W11)*Q4</f>
        <v>76780549456</v>
      </c>
      <c r="Y11" s="1">
        <f t="shared" si="16"/>
        <v>1297439622</v>
      </c>
      <c r="Z11" s="1">
        <f t="shared" si="16"/>
        <v>0</v>
      </c>
      <c r="AA11" s="1">
        <f t="shared" si="16"/>
        <v>0</v>
      </c>
      <c r="AB11" s="1">
        <f t="shared" si="16"/>
        <v>0</v>
      </c>
      <c r="AC11" s="9"/>
      <c r="AG11" s="9"/>
      <c r="AM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IF(STG_INSTRUMENT_CONTRACT_MASTER!I11="","",STG_INSTRUMENT_CONTRACT_MASTER!H10&amp;"/"&amp;STG_INSTRUMENT_CONTRACT_MASTER!I10)</f>
        <v/>
      </c>
      <c r="D12" s="1" t="str">
        <f>STG_SENSITIVITIES_FX!E10</f>
        <v/>
      </c>
      <c r="E12" s="1" t="str">
        <f>STG_SENSITIVITIES_FX!F10</f>
        <v/>
      </c>
      <c r="F12" s="1" t="str">
        <f>STG_SENSITIVITIES_FX!G10</f>
        <v/>
      </c>
      <c r="G12" s="1" t="str">
        <f>STG_SENSITIVITIES_FX!H10</f>
        <v/>
      </c>
      <c r="H12" s="1" t="str">
        <f>STG_SENSITIVITIES_FX!I10</f>
        <v/>
      </c>
      <c r="I12" s="9"/>
      <c r="J12" s="1" t="s">
        <v>243</v>
      </c>
      <c r="K12" s="1">
        <v>5.0</v>
      </c>
      <c r="L12" s="1">
        <f>SUMIF(C:C,J12,G:G)</f>
        <v>0</v>
      </c>
      <c r="M12" s="17">
        <v>1.0</v>
      </c>
      <c r="N12" s="18">
        <f t="shared" si="4"/>
        <v>0</v>
      </c>
      <c r="O12" s="9"/>
      <c r="V12" s="9"/>
      <c r="W12" s="13">
        <v>1.0</v>
      </c>
      <c r="X12" s="1">
        <f t="shared" ref="X12:AB12" si="17">SUMIFS($N:$N,$J:$J,$W$10,$K:$K,X$10)*SUMIFS($N:$N,$J:$J,$W$10,$K:$K,$W12)*Q5</f>
        <v>1297439622</v>
      </c>
      <c r="Y12" s="1">
        <f t="shared" si="17"/>
        <v>22367064.34</v>
      </c>
      <c r="Z12" s="1">
        <f t="shared" si="17"/>
        <v>0</v>
      </c>
      <c r="AA12" s="1">
        <f t="shared" si="17"/>
        <v>0</v>
      </c>
      <c r="AB12" s="1">
        <f t="shared" si="17"/>
        <v>0</v>
      </c>
      <c r="AC12" s="9"/>
      <c r="AG12" s="9"/>
      <c r="AM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IF(STG_INSTRUMENT_CONTRACT_MASTER!I12="","",STG_INSTRUMENT_CONTRACT_MASTER!H11&amp;"/"&amp;STG_INSTRUMENT_CONTRACT_MASTER!I11)</f>
        <v/>
      </c>
      <c r="D13" s="1" t="str">
        <f>STG_SENSITIVITIES_FX!E11</f>
        <v/>
      </c>
      <c r="E13" s="1" t="str">
        <f>STG_SENSITIVITIES_FX!F11</f>
        <v/>
      </c>
      <c r="F13" s="1" t="str">
        <f>STG_SENSITIVITIES_FX!G11</f>
        <v/>
      </c>
      <c r="G13" s="1" t="str">
        <f>STG_SENSITIVITIES_FX!H11</f>
        <v/>
      </c>
      <c r="H13" s="1" t="str">
        <f>STG_SENSITIVITIES_FX!I11</f>
        <v/>
      </c>
      <c r="I13" s="9"/>
      <c r="J13" s="1" t="s">
        <v>243</v>
      </c>
      <c r="K13" s="1">
        <v>10.0</v>
      </c>
      <c r="L13" s="1">
        <f>SUMIF(C:C,J13,H:H)</f>
        <v>0</v>
      </c>
      <c r="M13" s="17">
        <v>1.0</v>
      </c>
      <c r="N13" s="18">
        <f t="shared" si="4"/>
        <v>0</v>
      </c>
      <c r="O13" s="9"/>
      <c r="V13" s="9"/>
      <c r="W13" s="13">
        <v>3.0</v>
      </c>
      <c r="X13" s="1">
        <f t="shared" ref="X13:AB13" si="18">SUMIFS($N:$N,$J:$J,$W$10,$K:$K,X$10)*SUMIFS($N:$N,$J:$J,$W$10,$K:$K,$W13)*Q6</f>
        <v>0</v>
      </c>
      <c r="Y13" s="1">
        <f t="shared" si="18"/>
        <v>0</v>
      </c>
      <c r="Z13" s="1">
        <f t="shared" si="18"/>
        <v>0</v>
      </c>
      <c r="AA13" s="1">
        <f t="shared" si="18"/>
        <v>0</v>
      </c>
      <c r="AB13" s="1">
        <f t="shared" si="18"/>
        <v>0</v>
      </c>
      <c r="AC13" s="9"/>
      <c r="AG13" s="9"/>
      <c r="AM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IF(STG_INSTRUMENT_CONTRACT_MASTER!I13="","",STG_INSTRUMENT_CONTRACT_MASTER!H12&amp;"/"&amp;STG_INSTRUMENT_CONTRACT_MASTER!I12)</f>
        <v/>
      </c>
      <c r="D14" s="1" t="str">
        <f>STG_SENSITIVITIES_FX!E12</f>
        <v/>
      </c>
      <c r="E14" s="1" t="str">
        <f>STG_SENSITIVITIES_FX!F12</f>
        <v/>
      </c>
      <c r="F14" s="1" t="str">
        <f>STG_SENSITIVITIES_FX!G12</f>
        <v/>
      </c>
      <c r="G14" s="1" t="str">
        <f>STG_SENSITIVITIES_FX!H12</f>
        <v/>
      </c>
      <c r="H14" s="1" t="str">
        <f>STG_SENSITIVITIES_FX!I12</f>
        <v/>
      </c>
      <c r="I14" s="9"/>
      <c r="J14" s="1" t="s">
        <v>244</v>
      </c>
      <c r="K14" s="1">
        <v>0.5</v>
      </c>
      <c r="L14" s="1">
        <f>SUMIF(C:C,J14,D:D)</f>
        <v>0</v>
      </c>
      <c r="M14" s="17">
        <v>1.0</v>
      </c>
      <c r="N14" s="18">
        <f t="shared" si="4"/>
        <v>0</v>
      </c>
      <c r="O14" s="9"/>
      <c r="V14" s="9"/>
      <c r="W14" s="13">
        <v>5.0</v>
      </c>
      <c r="X14" s="1">
        <f t="shared" ref="X14:AB14" si="19">SUMIFS($N:$N,$J:$J,$W$10,$K:$K,X$10)*SUMIFS($N:$N,$J:$J,$W$10,$K:$K,$W14)*Q7</f>
        <v>0</v>
      </c>
      <c r="Y14" s="1">
        <f t="shared" si="19"/>
        <v>0</v>
      </c>
      <c r="Z14" s="1">
        <f t="shared" si="19"/>
        <v>0</v>
      </c>
      <c r="AA14" s="1">
        <f t="shared" si="19"/>
        <v>0</v>
      </c>
      <c r="AB14" s="1">
        <f t="shared" si="19"/>
        <v>0</v>
      </c>
      <c r="AC14" s="9"/>
      <c r="AG14" s="9"/>
      <c r="AM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IF(STG_INSTRUMENT_CONTRACT_MASTER!I14="","",STG_INSTRUMENT_CONTRACT_MASTER!H13&amp;"/"&amp;STG_INSTRUMENT_CONTRACT_MASTER!I13)</f>
        <v/>
      </c>
      <c r="D15" s="1" t="str">
        <f>STG_SENSITIVITIES_FX!E13</f>
        <v/>
      </c>
      <c r="E15" s="1" t="str">
        <f>STG_SENSITIVITIES_FX!F13</f>
        <v/>
      </c>
      <c r="F15" s="1" t="str">
        <f>STG_SENSITIVITIES_FX!G13</f>
        <v/>
      </c>
      <c r="G15" s="1" t="str">
        <f>STG_SENSITIVITIES_FX!H13</f>
        <v/>
      </c>
      <c r="H15" s="1" t="str">
        <f>STG_SENSITIVITIES_FX!I13</f>
        <v/>
      </c>
      <c r="I15" s="9"/>
      <c r="J15" s="1" t="s">
        <v>244</v>
      </c>
      <c r="K15" s="1">
        <v>1.0</v>
      </c>
      <c r="L15" s="1">
        <f>SUMIF(C:C,J15,E:E)</f>
        <v>0</v>
      </c>
      <c r="M15" s="17">
        <v>1.0</v>
      </c>
      <c r="N15" s="18">
        <f t="shared" si="4"/>
        <v>0</v>
      </c>
      <c r="O15" s="9"/>
      <c r="V15" s="9"/>
      <c r="W15" s="13">
        <v>10.0</v>
      </c>
      <c r="X15" s="1">
        <f t="shared" ref="X15:AB15" si="20">SUMIFS($N:$N,$J:$J,$W$10,$K:$K,X$10)*SUMIFS($N:$N,$J:$J,$W$10,$K:$K,$W15)*Q8</f>
        <v>0</v>
      </c>
      <c r="Y15" s="1">
        <f t="shared" si="20"/>
        <v>0</v>
      </c>
      <c r="Z15" s="1">
        <f t="shared" si="20"/>
        <v>0</v>
      </c>
      <c r="AA15" s="1">
        <f t="shared" si="20"/>
        <v>0</v>
      </c>
      <c r="AB15" s="1">
        <f t="shared" si="20"/>
        <v>0</v>
      </c>
      <c r="AC15" s="9"/>
      <c r="AG15" s="9"/>
      <c r="AM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IF(STG_INSTRUMENT_CONTRACT_MASTER!I15="","",STG_INSTRUMENT_CONTRACT_MASTER!H14&amp;"/"&amp;STG_INSTRUMENT_CONTRACT_MASTER!I14)</f>
        <v/>
      </c>
      <c r="D16" s="1" t="str">
        <f>STG_SENSITIVITIES_FX!E14</f>
        <v/>
      </c>
      <c r="E16" s="1" t="str">
        <f>STG_SENSITIVITIES_FX!F14</f>
        <v/>
      </c>
      <c r="F16" s="1" t="str">
        <f>STG_SENSITIVITIES_FX!G14</f>
        <v/>
      </c>
      <c r="G16" s="1" t="str">
        <f>STG_SENSITIVITIES_FX!H14</f>
        <v/>
      </c>
      <c r="H16" s="1" t="str">
        <f>STG_SENSITIVITIES_FX!I14</f>
        <v/>
      </c>
      <c r="I16" s="9"/>
      <c r="J16" s="1" t="s">
        <v>244</v>
      </c>
      <c r="K16" s="1">
        <v>3.0</v>
      </c>
      <c r="L16" s="1">
        <f>SUMIF(C:C,J16,F:F)</f>
        <v>0</v>
      </c>
      <c r="M16" s="17">
        <v>1.0</v>
      </c>
      <c r="N16" s="18">
        <f t="shared" si="4"/>
        <v>0</v>
      </c>
      <c r="O16" s="9"/>
      <c r="V16" s="9"/>
      <c r="AC16" s="9"/>
      <c r="AG16" s="9"/>
      <c r="AM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IF(STG_INSTRUMENT_CONTRACT_MASTER!I16="","",STG_INSTRUMENT_CONTRACT_MASTER!H15&amp;"/"&amp;STG_INSTRUMENT_CONTRACT_MASTER!I15)</f>
        <v/>
      </c>
      <c r="D17" s="1" t="str">
        <f>STG_SENSITIVITIES_FX!E15</f>
        <v/>
      </c>
      <c r="E17" s="1" t="str">
        <f>STG_SENSITIVITIES_FX!F15</f>
        <v/>
      </c>
      <c r="F17" s="1" t="str">
        <f>STG_SENSITIVITIES_FX!G15</f>
        <v/>
      </c>
      <c r="G17" s="1" t="str">
        <f>STG_SENSITIVITIES_FX!H15</f>
        <v/>
      </c>
      <c r="H17" s="1" t="str">
        <f>STG_SENSITIVITIES_FX!I15</f>
        <v/>
      </c>
      <c r="I17" s="9"/>
      <c r="J17" s="1" t="s">
        <v>244</v>
      </c>
      <c r="K17" s="1">
        <v>5.0</v>
      </c>
      <c r="L17" s="1">
        <f>SUMIF(C:C,J17,G:G)</f>
        <v>0</v>
      </c>
      <c r="M17" s="17">
        <v>1.0</v>
      </c>
      <c r="N17" s="18">
        <f t="shared" si="4"/>
        <v>0</v>
      </c>
      <c r="O17" s="9"/>
      <c r="P17" s="20"/>
      <c r="V17" s="9"/>
      <c r="W17" s="16" t="s">
        <v>244</v>
      </c>
      <c r="X17" s="13">
        <f t="array" ref="X17:AB17">TRANSPOSE(W18:W22)</f>
        <v>0.5</v>
      </c>
      <c r="Y17" s="13">
        <v>1.0</v>
      </c>
      <c r="Z17" s="13">
        <v>3.0</v>
      </c>
      <c r="AA17" s="13">
        <v>5.0</v>
      </c>
      <c r="AB17" s="13">
        <v>10.0</v>
      </c>
      <c r="AC17" s="9"/>
      <c r="AG17" s="9"/>
      <c r="AM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IF(STG_INSTRUMENT_CONTRACT_MASTER!I17="","",STG_INSTRUMENT_CONTRACT_MASTER!H16&amp;"/"&amp;STG_INSTRUMENT_CONTRACT_MASTER!I16)</f>
        <v/>
      </c>
      <c r="D18" s="1" t="str">
        <f>STG_SENSITIVITIES_FX!E16</f>
        <v/>
      </c>
      <c r="E18" s="1" t="str">
        <f>STG_SENSITIVITIES_FX!F16</f>
        <v/>
      </c>
      <c r="F18" s="1" t="str">
        <f>STG_SENSITIVITIES_FX!G16</f>
        <v/>
      </c>
      <c r="G18" s="1" t="str">
        <f>STG_SENSITIVITIES_FX!H16</f>
        <v/>
      </c>
      <c r="H18" s="1" t="str">
        <f>STG_SENSITIVITIES_FX!I16</f>
        <v/>
      </c>
      <c r="I18" s="9"/>
      <c r="J18" s="1" t="s">
        <v>244</v>
      </c>
      <c r="K18" s="1">
        <v>10.0</v>
      </c>
      <c r="L18" s="1">
        <f>SUMIF(C:C,J18,H:H)</f>
        <v>0</v>
      </c>
      <c r="M18" s="17">
        <v>1.0</v>
      </c>
      <c r="N18" s="18">
        <f t="shared" si="4"/>
        <v>0</v>
      </c>
      <c r="O18" s="9"/>
      <c r="V18" s="9"/>
      <c r="W18" s="13">
        <v>0.5</v>
      </c>
      <c r="X18" s="1">
        <f t="shared" ref="X18:AB18" si="21">SUMIFS($N:$N,$J:$J,$W$17,$K:$K,X$17)*SUMIFS($N:$N,$J:$J,$W$17,$K:$K,$W18)*Q4</f>
        <v>0</v>
      </c>
      <c r="Y18" s="1">
        <f t="shared" si="21"/>
        <v>0</v>
      </c>
      <c r="Z18" s="1">
        <f t="shared" si="21"/>
        <v>0</v>
      </c>
      <c r="AA18" s="1">
        <f t="shared" si="21"/>
        <v>0</v>
      </c>
      <c r="AB18" s="1">
        <f t="shared" si="21"/>
        <v>0</v>
      </c>
      <c r="AC18" s="9"/>
      <c r="AG18" s="9"/>
      <c r="AM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IF(STG_INSTRUMENT_CONTRACT_MASTER!I18="","",STG_INSTRUMENT_CONTRACT_MASTER!H17&amp;"/"&amp;STG_INSTRUMENT_CONTRACT_MASTER!I17)</f>
        <v/>
      </c>
      <c r="D19" s="1" t="str">
        <f>STG_SENSITIVITIES_FX!E17</f>
        <v/>
      </c>
      <c r="E19" s="1" t="str">
        <f>STG_SENSITIVITIES_FX!F17</f>
        <v/>
      </c>
      <c r="F19" s="1" t="str">
        <f>STG_SENSITIVITIES_FX!G17</f>
        <v/>
      </c>
      <c r="G19" s="1" t="str">
        <f>STG_SENSITIVITIES_FX!H17</f>
        <v/>
      </c>
      <c r="H19" s="1" t="str">
        <f>STG_SENSITIVITIES_FX!I17</f>
        <v/>
      </c>
      <c r="I19" s="9"/>
      <c r="J19" s="1" t="s">
        <v>245</v>
      </c>
      <c r="K19" s="1">
        <v>0.5</v>
      </c>
      <c r="L19" s="1">
        <f>SUMIF(C:C,J19,D:D)</f>
        <v>165236.5409</v>
      </c>
      <c r="M19" s="17">
        <v>1.0</v>
      </c>
      <c r="N19" s="18">
        <f t="shared" si="4"/>
        <v>165236.5409</v>
      </c>
      <c r="O19" s="9"/>
      <c r="V19" s="9"/>
      <c r="W19" s="13">
        <v>1.0</v>
      </c>
      <c r="X19" s="1">
        <f t="shared" ref="X19:AB19" si="22">SUMIFS($N:$N,$J:$J,$W$17,$K:$K,X$17)*SUMIFS($N:$N,$J:$J,$W$17,$K:$K,$W19)*Q5</f>
        <v>0</v>
      </c>
      <c r="Y19" s="1">
        <f t="shared" si="22"/>
        <v>0</v>
      </c>
      <c r="Z19" s="1">
        <f t="shared" si="22"/>
        <v>0</v>
      </c>
      <c r="AA19" s="1">
        <f t="shared" si="22"/>
        <v>0</v>
      </c>
      <c r="AB19" s="1">
        <f t="shared" si="22"/>
        <v>0</v>
      </c>
      <c r="AC19" s="9"/>
      <c r="AG19" s="9"/>
      <c r="AM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IF(STG_INSTRUMENT_CONTRACT_MASTER!I19="","",STG_INSTRUMENT_CONTRACT_MASTER!H18&amp;"/"&amp;STG_INSTRUMENT_CONTRACT_MASTER!I18)</f>
        <v/>
      </c>
      <c r="D20" s="1" t="str">
        <f>STG_SENSITIVITIES_FX!E18</f>
        <v/>
      </c>
      <c r="E20" s="1" t="str">
        <f>STG_SENSITIVITIES_FX!F18</f>
        <v/>
      </c>
      <c r="F20" s="1" t="str">
        <f>STG_SENSITIVITIES_FX!G18</f>
        <v/>
      </c>
      <c r="G20" s="1" t="str">
        <f>STG_SENSITIVITIES_FX!H18</f>
        <v/>
      </c>
      <c r="H20" s="1" t="str">
        <f>STG_SENSITIVITIES_FX!I18</f>
        <v/>
      </c>
      <c r="I20" s="9"/>
      <c r="J20" s="1" t="s">
        <v>245</v>
      </c>
      <c r="K20" s="1">
        <v>1.0</v>
      </c>
      <c r="L20" s="1">
        <f>SUMIF(C:C,J20,E:E)</f>
        <v>176993.0652</v>
      </c>
      <c r="M20" s="17">
        <v>1.0</v>
      </c>
      <c r="N20" s="18">
        <f t="shared" si="4"/>
        <v>176993.0652</v>
      </c>
      <c r="O20" s="9"/>
      <c r="V20" s="9"/>
      <c r="W20" s="13">
        <v>3.0</v>
      </c>
      <c r="X20" s="1">
        <f t="shared" ref="X20:AB20" si="23">SUMIFS($N:$N,$J:$J,$W$17,$K:$K,X$17)*SUMIFS($N:$N,$J:$J,$W$17,$K:$K,$W20)*Q6</f>
        <v>0</v>
      </c>
      <c r="Y20" s="1">
        <f t="shared" si="23"/>
        <v>0</v>
      </c>
      <c r="Z20" s="1">
        <f t="shared" si="23"/>
        <v>0</v>
      </c>
      <c r="AA20" s="1">
        <f t="shared" si="23"/>
        <v>0</v>
      </c>
      <c r="AB20" s="1">
        <f t="shared" si="23"/>
        <v>0</v>
      </c>
      <c r="AC20" s="9"/>
      <c r="AG20" s="9"/>
      <c r="AM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IF(STG_INSTRUMENT_CONTRACT_MASTER!I20="","",STG_INSTRUMENT_CONTRACT_MASTER!H19&amp;"/"&amp;STG_INSTRUMENT_CONTRACT_MASTER!I19)</f>
        <v/>
      </c>
      <c r="D21" s="1" t="str">
        <f>STG_SENSITIVITIES_FX!E19</f>
        <v/>
      </c>
      <c r="E21" s="1" t="str">
        <f>STG_SENSITIVITIES_FX!F19</f>
        <v/>
      </c>
      <c r="F21" s="1" t="str">
        <f>STG_SENSITIVITIES_FX!G19</f>
        <v/>
      </c>
      <c r="G21" s="1" t="str">
        <f>STG_SENSITIVITIES_FX!H19</f>
        <v/>
      </c>
      <c r="H21" s="1" t="str">
        <f>STG_SENSITIVITIES_FX!I19</f>
        <v/>
      </c>
      <c r="I21" s="9"/>
      <c r="J21" s="1" t="s">
        <v>245</v>
      </c>
      <c r="K21" s="1">
        <v>3.0</v>
      </c>
      <c r="L21" s="1">
        <f>SUMIF(C:C,J21,F:F)</f>
        <v>0</v>
      </c>
      <c r="M21" s="17">
        <v>1.0</v>
      </c>
      <c r="N21" s="18">
        <f t="shared" si="4"/>
        <v>0</v>
      </c>
      <c r="O21" s="9"/>
      <c r="V21" s="9"/>
      <c r="W21" s="13">
        <v>5.0</v>
      </c>
      <c r="X21" s="1">
        <f t="shared" ref="X21:AB21" si="24">SUMIFS($N:$N,$J:$J,$W$17,$K:$K,X$17)*SUMIFS($N:$N,$J:$J,$W$17,$K:$K,$W21)*Q7</f>
        <v>0</v>
      </c>
      <c r="Y21" s="1">
        <f t="shared" si="24"/>
        <v>0</v>
      </c>
      <c r="Z21" s="1">
        <f t="shared" si="24"/>
        <v>0</v>
      </c>
      <c r="AA21" s="1">
        <f t="shared" si="24"/>
        <v>0</v>
      </c>
      <c r="AB21" s="1">
        <f t="shared" si="24"/>
        <v>0</v>
      </c>
      <c r="AC21" s="9"/>
      <c r="AG21" s="9"/>
      <c r="AM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IF(STG_INSTRUMENT_CONTRACT_MASTER!I21="","",STG_INSTRUMENT_CONTRACT_MASTER!H20&amp;"/"&amp;STG_INSTRUMENT_CONTRACT_MASTER!I20)</f>
        <v/>
      </c>
      <c r="D22" s="1" t="str">
        <f>STG_SENSITIVITIES_FX!E20</f>
        <v/>
      </c>
      <c r="E22" s="1" t="str">
        <f>STG_SENSITIVITIES_FX!F20</f>
        <v/>
      </c>
      <c r="F22" s="1" t="str">
        <f>STG_SENSITIVITIES_FX!G20</f>
        <v/>
      </c>
      <c r="G22" s="1" t="str">
        <f>STG_SENSITIVITIES_FX!H20</f>
        <v/>
      </c>
      <c r="H22" s="1" t="str">
        <f>STG_SENSITIVITIES_FX!I20</f>
        <v/>
      </c>
      <c r="I22" s="9"/>
      <c r="J22" s="1" t="s">
        <v>245</v>
      </c>
      <c r="K22" s="1">
        <v>5.0</v>
      </c>
      <c r="L22" s="1">
        <f>SUMIF(C:C,J22,G:G)</f>
        <v>0</v>
      </c>
      <c r="M22" s="17">
        <v>1.0</v>
      </c>
      <c r="N22" s="18">
        <f t="shared" si="4"/>
        <v>0</v>
      </c>
      <c r="O22" s="9"/>
      <c r="V22" s="9"/>
      <c r="W22" s="13">
        <v>10.0</v>
      </c>
      <c r="X22" s="1">
        <f t="shared" ref="X22:AB22" si="25">SUMIFS($N:$N,$J:$J,$W$17,$K:$K,X$17)*SUMIFS($N:$N,$J:$J,$W$17,$K:$K,$W22)*Q8</f>
        <v>0</v>
      </c>
      <c r="Y22" s="1">
        <f t="shared" si="25"/>
        <v>0</v>
      </c>
      <c r="Z22" s="1">
        <f t="shared" si="25"/>
        <v>0</v>
      </c>
      <c r="AA22" s="1">
        <f t="shared" si="25"/>
        <v>0</v>
      </c>
      <c r="AB22" s="1">
        <f t="shared" si="25"/>
        <v>0</v>
      </c>
      <c r="AC22" s="9"/>
      <c r="AG22" s="9"/>
      <c r="AM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IF(STG_INSTRUMENT_CONTRACT_MASTER!I22="","",STG_INSTRUMENT_CONTRACT_MASTER!H21&amp;"/"&amp;STG_INSTRUMENT_CONTRACT_MASTER!I21)</f>
        <v/>
      </c>
      <c r="D23" s="1" t="str">
        <f>STG_SENSITIVITIES_FX!E21</f>
        <v/>
      </c>
      <c r="E23" s="1" t="str">
        <f>STG_SENSITIVITIES_FX!F21</f>
        <v/>
      </c>
      <c r="F23" s="1" t="str">
        <f>STG_SENSITIVITIES_FX!G21</f>
        <v/>
      </c>
      <c r="G23" s="1" t="str">
        <f>STG_SENSITIVITIES_FX!H21</f>
        <v/>
      </c>
      <c r="H23" s="1" t="str">
        <f>STG_SENSITIVITIES_FX!I21</f>
        <v/>
      </c>
      <c r="I23" s="9"/>
      <c r="J23" s="1" t="s">
        <v>245</v>
      </c>
      <c r="K23" s="1">
        <v>10.0</v>
      </c>
      <c r="L23" s="1">
        <f>SUMIF(C:C,J23,H:H)</f>
        <v>0</v>
      </c>
      <c r="M23" s="17">
        <v>1.0</v>
      </c>
      <c r="N23" s="18">
        <f t="shared" si="4"/>
        <v>0</v>
      </c>
      <c r="O23" s="9"/>
      <c r="V23" s="9"/>
      <c r="AC23" s="9"/>
      <c r="AG23" s="9"/>
      <c r="AM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IF(STG_INSTRUMENT_CONTRACT_MASTER!I23="","",STG_INSTRUMENT_CONTRACT_MASTER!H22&amp;"/"&amp;STG_INSTRUMENT_CONTRACT_MASTER!I22)</f>
        <v/>
      </c>
      <c r="D24" s="1" t="str">
        <f>STG_SENSITIVITIES_FX!E22</f>
        <v/>
      </c>
      <c r="E24" s="1" t="str">
        <f>STG_SENSITIVITIES_FX!F22</f>
        <v/>
      </c>
      <c r="F24" s="1" t="str">
        <f>STG_SENSITIVITIES_FX!G22</f>
        <v/>
      </c>
      <c r="G24" s="1" t="str">
        <f>STG_SENSITIVITIES_FX!H22</f>
        <v/>
      </c>
      <c r="H24" s="1" t="str">
        <f>STG_SENSITIVITIES_FX!I22</f>
        <v/>
      </c>
      <c r="I24" s="9"/>
      <c r="O24" s="9"/>
      <c r="P24" s="20"/>
      <c r="V24" s="9"/>
      <c r="W24" s="16" t="s">
        <v>245</v>
      </c>
      <c r="X24" s="13">
        <f t="array" ref="X24:AB24">TRANSPOSE(W25:W29)</f>
        <v>0.5</v>
      </c>
      <c r="Y24" s="13">
        <v>1.0</v>
      </c>
      <c r="Z24" s="13">
        <v>3.0</v>
      </c>
      <c r="AA24" s="13">
        <v>5.0</v>
      </c>
      <c r="AB24" s="13">
        <v>10.0</v>
      </c>
      <c r="AC24" s="9"/>
      <c r="AG24" s="9"/>
      <c r="AM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IF(STG_INSTRUMENT_CONTRACT_MASTER!I24="","",STG_INSTRUMENT_CONTRACT_MASTER!H23&amp;"/"&amp;STG_INSTRUMENT_CONTRACT_MASTER!I23)</f>
        <v/>
      </c>
      <c r="D25" s="1" t="str">
        <f>STG_SENSITIVITIES_FX!E23</f>
        <v/>
      </c>
      <c r="E25" s="1" t="str">
        <f>STG_SENSITIVITIES_FX!F23</f>
        <v/>
      </c>
      <c r="F25" s="1" t="str">
        <f>STG_SENSITIVITIES_FX!G23</f>
        <v/>
      </c>
      <c r="G25" s="1" t="str">
        <f>STG_SENSITIVITIES_FX!H23</f>
        <v/>
      </c>
      <c r="H25" s="1" t="str">
        <f>STG_SENSITIVITIES_FX!I23</f>
        <v/>
      </c>
      <c r="I25" s="9"/>
      <c r="O25" s="9"/>
      <c r="V25" s="9"/>
      <c r="W25" s="13">
        <v>0.5</v>
      </c>
      <c r="X25" s="1">
        <f t="shared" ref="X25:AB25" si="26">SUMIFS($N:$N,$J:$J,$W$24,$K:$K,X$24)*SUMIFS($N:$N,$J:$J,$W$24,$K:$K,$W25)*Q4</f>
        <v>27303114460</v>
      </c>
      <c r="Y25" s="1">
        <f t="shared" si="26"/>
        <v>28954722062</v>
      </c>
      <c r="Z25" s="1">
        <f t="shared" si="26"/>
        <v>0</v>
      </c>
      <c r="AA25" s="1">
        <f t="shared" si="26"/>
        <v>0</v>
      </c>
      <c r="AB25" s="1">
        <f t="shared" si="26"/>
        <v>0</v>
      </c>
      <c r="AC25" s="9"/>
      <c r="AG25" s="9"/>
      <c r="AM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IF(STG_INSTRUMENT_CONTRACT_MASTER!I25="","",STG_INSTRUMENT_CONTRACT_MASTER!H24&amp;"/"&amp;STG_INSTRUMENT_CONTRACT_MASTER!I24)</f>
        <v/>
      </c>
      <c r="D26" s="1" t="str">
        <f>STG_SENSITIVITIES_FX!E24</f>
        <v/>
      </c>
      <c r="E26" s="1" t="str">
        <f>STG_SENSITIVITIES_FX!F24</f>
        <v/>
      </c>
      <c r="F26" s="1" t="str">
        <f>STG_SENSITIVITIES_FX!G24</f>
        <v/>
      </c>
      <c r="G26" s="1" t="str">
        <f>STG_SENSITIVITIES_FX!H24</f>
        <v/>
      </c>
      <c r="H26" s="1" t="str">
        <f>STG_SENSITIVITIES_FX!I24</f>
        <v/>
      </c>
      <c r="I26" s="9"/>
      <c r="O26" s="9"/>
      <c r="V26" s="9"/>
      <c r="W26" s="13">
        <v>1.0</v>
      </c>
      <c r="X26" s="1">
        <f t="shared" ref="X26:AB26" si="27">SUMIFS($N:$N,$J:$J,$W$24,$K:$K,X$24)*SUMIFS($N:$N,$J:$J,$W$24,$K:$K,$W26)*Q5</f>
        <v>28954722062</v>
      </c>
      <c r="Y26" s="1">
        <f t="shared" si="27"/>
        <v>31326545115</v>
      </c>
      <c r="Z26" s="1">
        <f t="shared" si="27"/>
        <v>0</v>
      </c>
      <c r="AA26" s="1">
        <f t="shared" si="27"/>
        <v>0</v>
      </c>
      <c r="AB26" s="1">
        <f t="shared" si="27"/>
        <v>0</v>
      </c>
      <c r="AC26" s="9"/>
      <c r="AG26" s="9"/>
      <c r="AM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IF(STG_INSTRUMENT_CONTRACT_MASTER!I26="","",STG_INSTRUMENT_CONTRACT_MASTER!H25&amp;"/"&amp;STG_INSTRUMENT_CONTRACT_MASTER!I25)</f>
        <v/>
      </c>
      <c r="D27" s="1" t="str">
        <f>STG_SENSITIVITIES_FX!E25</f>
        <v/>
      </c>
      <c r="E27" s="1" t="str">
        <f>STG_SENSITIVITIES_FX!F25</f>
        <v/>
      </c>
      <c r="F27" s="1" t="str">
        <f>STG_SENSITIVITIES_FX!G25</f>
        <v/>
      </c>
      <c r="G27" s="1" t="str">
        <f>STG_SENSITIVITIES_FX!H25</f>
        <v/>
      </c>
      <c r="H27" s="1" t="str">
        <f>STG_SENSITIVITIES_FX!I25</f>
        <v/>
      </c>
      <c r="I27" s="9"/>
      <c r="O27" s="9"/>
      <c r="V27" s="9"/>
      <c r="W27" s="13">
        <v>3.0</v>
      </c>
      <c r="X27" s="1">
        <f t="shared" ref="X27:AB27" si="28">SUMIFS($N:$N,$J:$J,$W$24,$K:$K,X$24)*SUMIFS($N:$N,$J:$J,$W$24,$K:$K,$W27)*Q6</f>
        <v>0</v>
      </c>
      <c r="Y27" s="1">
        <f t="shared" si="28"/>
        <v>0</v>
      </c>
      <c r="Z27" s="1">
        <f t="shared" si="28"/>
        <v>0</v>
      </c>
      <c r="AA27" s="1">
        <f t="shared" si="28"/>
        <v>0</v>
      </c>
      <c r="AB27" s="1">
        <f t="shared" si="28"/>
        <v>0</v>
      </c>
      <c r="AC27" s="9"/>
      <c r="AG27" s="9"/>
      <c r="AM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IF(STG_INSTRUMENT_CONTRACT_MASTER!I27="","",STG_INSTRUMENT_CONTRACT_MASTER!H26&amp;"/"&amp;STG_INSTRUMENT_CONTRACT_MASTER!I26)</f>
        <v/>
      </c>
      <c r="D28" s="1" t="str">
        <f>STG_SENSITIVITIES_FX!E26</f>
        <v/>
      </c>
      <c r="E28" s="1" t="str">
        <f>STG_SENSITIVITIES_FX!F26</f>
        <v/>
      </c>
      <c r="F28" s="1" t="str">
        <f>STG_SENSITIVITIES_FX!G26</f>
        <v/>
      </c>
      <c r="G28" s="1" t="str">
        <f>STG_SENSITIVITIES_FX!H26</f>
        <v/>
      </c>
      <c r="H28" s="1" t="str">
        <f>STG_SENSITIVITIES_FX!I26</f>
        <v/>
      </c>
      <c r="I28" s="9"/>
      <c r="O28" s="9"/>
      <c r="V28" s="9"/>
      <c r="W28" s="13">
        <v>5.0</v>
      </c>
      <c r="X28" s="1">
        <f t="shared" ref="X28:AB28" si="29">SUMIFS($N:$N,$J:$J,$W$24,$K:$K,X$24)*SUMIFS($N:$N,$J:$J,$W$24,$K:$K,$W28)*Q7</f>
        <v>0</v>
      </c>
      <c r="Y28" s="1">
        <f t="shared" si="29"/>
        <v>0</v>
      </c>
      <c r="Z28" s="1">
        <f t="shared" si="29"/>
        <v>0</v>
      </c>
      <c r="AA28" s="1">
        <f t="shared" si="29"/>
        <v>0</v>
      </c>
      <c r="AB28" s="1">
        <f t="shared" si="29"/>
        <v>0</v>
      </c>
      <c r="AC28" s="9"/>
      <c r="AG28" s="9"/>
      <c r="AM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IF(STG_INSTRUMENT_CONTRACT_MASTER!I28="","",STG_INSTRUMENT_CONTRACT_MASTER!H27&amp;"/"&amp;STG_INSTRUMENT_CONTRACT_MASTER!I27)</f>
        <v/>
      </c>
      <c r="D29" s="1" t="str">
        <f>STG_SENSITIVITIES_FX!E27</f>
        <v/>
      </c>
      <c r="E29" s="1" t="str">
        <f>STG_SENSITIVITIES_FX!F27</f>
        <v/>
      </c>
      <c r="F29" s="1" t="str">
        <f>STG_SENSITIVITIES_FX!G27</f>
        <v/>
      </c>
      <c r="G29" s="1" t="str">
        <f>STG_SENSITIVITIES_FX!H27</f>
        <v/>
      </c>
      <c r="H29" s="1" t="str">
        <f>STG_SENSITIVITIES_FX!I27</f>
        <v/>
      </c>
      <c r="I29" s="9"/>
      <c r="O29" s="9"/>
      <c r="V29" s="9"/>
      <c r="W29" s="13">
        <v>10.0</v>
      </c>
      <c r="X29" s="1">
        <f t="shared" ref="X29:AB29" si="30">SUMIFS($N:$N,$J:$J,$W$24,$K:$K,X$24)*SUMIFS($N:$N,$J:$J,$W$24,$K:$K,$W29)*Q8</f>
        <v>0</v>
      </c>
      <c r="Y29" s="1">
        <f t="shared" si="30"/>
        <v>0</v>
      </c>
      <c r="Z29" s="1">
        <f t="shared" si="30"/>
        <v>0</v>
      </c>
      <c r="AA29" s="1">
        <f t="shared" si="30"/>
        <v>0</v>
      </c>
      <c r="AB29" s="1">
        <f t="shared" si="30"/>
        <v>0</v>
      </c>
      <c r="AC29" s="9"/>
      <c r="AG29" s="9"/>
      <c r="AM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IF(STG_INSTRUMENT_CONTRACT_MASTER!I29="","",STG_INSTRUMENT_CONTRACT_MASTER!H28&amp;"/"&amp;STG_INSTRUMENT_CONTRACT_MASTER!I28)</f>
        <v/>
      </c>
      <c r="D30" s="1" t="str">
        <f>STG_SENSITIVITIES_FX!E28</f>
        <v/>
      </c>
      <c r="E30" s="1" t="str">
        <f>STG_SENSITIVITIES_FX!F28</f>
        <v/>
      </c>
      <c r="F30" s="1" t="str">
        <f>STG_SENSITIVITIES_FX!G28</f>
        <v/>
      </c>
      <c r="G30" s="1" t="str">
        <f>STG_SENSITIVITIES_FX!H28</f>
        <v/>
      </c>
      <c r="H30" s="1" t="str">
        <f>STG_SENSITIVITIES_FX!I28</f>
        <v/>
      </c>
      <c r="I30" s="9"/>
      <c r="O30" s="9"/>
      <c r="V30" s="9"/>
      <c r="AC30" s="9"/>
      <c r="AG30" s="9"/>
      <c r="AM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IF(STG_INSTRUMENT_CONTRACT_MASTER!I30="","",STG_INSTRUMENT_CONTRACT_MASTER!H29&amp;"/"&amp;STG_INSTRUMENT_CONTRACT_MASTER!I29)</f>
        <v/>
      </c>
      <c r="D31" s="1" t="str">
        <f>STG_SENSITIVITIES_FX!E29</f>
        <v/>
      </c>
      <c r="E31" s="1" t="str">
        <f>STG_SENSITIVITIES_FX!F29</f>
        <v/>
      </c>
      <c r="F31" s="1" t="str">
        <f>STG_SENSITIVITIES_FX!G29</f>
        <v/>
      </c>
      <c r="G31" s="1" t="str">
        <f>STG_SENSITIVITIES_FX!H29</f>
        <v/>
      </c>
      <c r="H31" s="1" t="str">
        <f>STG_SENSITIVITIES_FX!I29</f>
        <v/>
      </c>
      <c r="I31" s="9"/>
      <c r="O31" s="9"/>
      <c r="V31" s="9"/>
      <c r="AC31" s="9"/>
      <c r="AG31" s="9"/>
      <c r="AM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IF(STG_INSTRUMENT_CONTRACT_MASTER!I31="","",STG_INSTRUMENT_CONTRACT_MASTER!H30&amp;"/"&amp;STG_INSTRUMENT_CONTRACT_MASTER!I30)</f>
        <v/>
      </c>
      <c r="D32" s="1" t="str">
        <f>STG_SENSITIVITIES_FX!E30</f>
        <v/>
      </c>
      <c r="E32" s="1" t="str">
        <f>STG_SENSITIVITIES_FX!F30</f>
        <v/>
      </c>
      <c r="F32" s="1" t="str">
        <f>STG_SENSITIVITIES_FX!G30</f>
        <v/>
      </c>
      <c r="G32" s="1" t="str">
        <f>STG_SENSITIVITIES_FX!H30</f>
        <v/>
      </c>
      <c r="H32" s="1" t="str">
        <f>STG_SENSITIVITIES_FX!I30</f>
        <v/>
      </c>
      <c r="I32" s="9"/>
      <c r="O32" s="9"/>
      <c r="V32" s="9"/>
      <c r="AC32" s="9"/>
      <c r="AG32" s="9"/>
      <c r="AM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IF(STG_INSTRUMENT_CONTRACT_MASTER!I32="","",STG_INSTRUMENT_CONTRACT_MASTER!H31&amp;"/"&amp;STG_INSTRUMENT_CONTRACT_MASTER!I31)</f>
        <v/>
      </c>
      <c r="D33" s="1" t="str">
        <f>STG_SENSITIVITIES_FX!E31</f>
        <v/>
      </c>
      <c r="E33" s="1" t="str">
        <f>STG_SENSITIVITIES_FX!F31</f>
        <v/>
      </c>
      <c r="F33" s="1" t="str">
        <f>STG_SENSITIVITIES_FX!G31</f>
        <v/>
      </c>
      <c r="G33" s="1" t="str">
        <f>STG_SENSITIVITIES_FX!H31</f>
        <v/>
      </c>
      <c r="H33" s="1" t="str">
        <f>STG_SENSITIVITIES_FX!I31</f>
        <v/>
      </c>
      <c r="I33" s="9"/>
      <c r="O33" s="9"/>
      <c r="V33" s="9"/>
      <c r="AC33" s="9"/>
      <c r="AG33" s="9"/>
      <c r="AM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IF(STG_INSTRUMENT_CONTRACT_MASTER!I33="","",STG_INSTRUMENT_CONTRACT_MASTER!H32&amp;"/"&amp;STG_INSTRUMENT_CONTRACT_MASTER!I32)</f>
        <v/>
      </c>
      <c r="D34" s="1" t="str">
        <f>STG_SENSITIVITIES_FX!E32</f>
        <v/>
      </c>
      <c r="E34" s="1" t="str">
        <f>STG_SENSITIVITIES_FX!F32</f>
        <v/>
      </c>
      <c r="F34" s="1" t="str">
        <f>STG_SENSITIVITIES_FX!G32</f>
        <v/>
      </c>
      <c r="G34" s="1" t="str">
        <f>STG_SENSITIVITIES_FX!H32</f>
        <v/>
      </c>
      <c r="H34" s="1" t="str">
        <f>STG_SENSITIVITIES_FX!I32</f>
        <v/>
      </c>
      <c r="I34" s="9"/>
      <c r="O34" s="9"/>
      <c r="V34" s="9"/>
      <c r="AC34" s="9"/>
      <c r="AG34" s="9"/>
      <c r="AM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IF(STG_INSTRUMENT_CONTRACT_MASTER!I34="","",STG_INSTRUMENT_CONTRACT_MASTER!H33&amp;"/"&amp;STG_INSTRUMENT_CONTRACT_MASTER!I33)</f>
        <v/>
      </c>
      <c r="D35" s="1" t="str">
        <f>STG_SENSITIVITIES_FX!E33</f>
        <v/>
      </c>
      <c r="E35" s="1" t="str">
        <f>STG_SENSITIVITIES_FX!F33</f>
        <v/>
      </c>
      <c r="F35" s="1" t="str">
        <f>STG_SENSITIVITIES_FX!G33</f>
        <v/>
      </c>
      <c r="G35" s="1" t="str">
        <f>STG_SENSITIVITIES_FX!H33</f>
        <v/>
      </c>
      <c r="H35" s="1" t="str">
        <f>STG_SENSITIVITIES_FX!I33</f>
        <v/>
      </c>
      <c r="I35" s="9"/>
      <c r="O35" s="9"/>
      <c r="V35" s="9"/>
      <c r="AC35" s="9"/>
      <c r="AG35" s="9"/>
      <c r="AM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IF(STG_INSTRUMENT_CONTRACT_MASTER!I35="","",STG_INSTRUMENT_CONTRACT_MASTER!H34&amp;"/"&amp;STG_INSTRUMENT_CONTRACT_MASTER!I34)</f>
        <v>USD/</v>
      </c>
      <c r="D36" s="1" t="str">
        <f>STG_SENSITIVITIES_FX!E34</f>
        <v/>
      </c>
      <c r="E36" s="1" t="str">
        <f>STG_SENSITIVITIES_FX!F34</f>
        <v/>
      </c>
      <c r="F36" s="1" t="str">
        <f>STG_SENSITIVITIES_FX!G34</f>
        <v/>
      </c>
      <c r="G36" s="1" t="str">
        <f>STG_SENSITIVITIES_FX!H34</f>
        <v/>
      </c>
      <c r="H36" s="1" t="str">
        <f>STG_SENSITIVITIES_FX!I34</f>
        <v/>
      </c>
      <c r="I36" s="9"/>
      <c r="O36" s="9"/>
      <c r="V36" s="9"/>
      <c r="AC36" s="9"/>
      <c r="AG36" s="9"/>
      <c r="AM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IF(STG_INSTRUMENT_CONTRACT_MASTER!I36="","",STG_INSTRUMENT_CONTRACT_MASTER!H35&amp;"/"&amp;STG_INSTRUMENT_CONTRACT_MASTER!I35)</f>
        <v>EUR/USD</v>
      </c>
      <c r="D37" s="1" t="str">
        <f>STG_SENSITIVITIES_FX!E35</f>
        <v/>
      </c>
      <c r="E37" s="1" t="str">
        <f>STG_SENSITIVITIES_FX!F35</f>
        <v/>
      </c>
      <c r="F37" s="1" t="str">
        <f>STG_SENSITIVITIES_FX!G35</f>
        <v/>
      </c>
      <c r="G37" s="1" t="str">
        <f>STG_SENSITIVITIES_FX!H35</f>
        <v/>
      </c>
      <c r="H37" s="1" t="str">
        <f>STG_SENSITIVITIES_FX!I35</f>
        <v/>
      </c>
      <c r="I37" s="9"/>
      <c r="O37" s="9"/>
      <c r="V37" s="9"/>
      <c r="AC37" s="9"/>
      <c r="AG37" s="9"/>
      <c r="AM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IF(STG_INSTRUMENT_CONTRACT_MASTER!I37="","",STG_INSTRUMENT_CONTRACT_MASTER!H36&amp;"/"&amp;STG_INSTRUMENT_CONTRACT_MASTER!I36)</f>
        <v>EUR/USD</v>
      </c>
      <c r="D38" s="1" t="str">
        <f>STG_SENSITIVITIES_FX!E36</f>
        <v/>
      </c>
      <c r="E38" s="1" t="str">
        <f>STG_SENSITIVITIES_FX!F36</f>
        <v/>
      </c>
      <c r="F38" s="1" t="str">
        <f>STG_SENSITIVITIES_FX!G36</f>
        <v/>
      </c>
      <c r="G38" s="1" t="str">
        <f>STG_SENSITIVITIES_FX!H36</f>
        <v/>
      </c>
      <c r="H38" s="1" t="str">
        <f>STG_SENSITIVITIES_FX!I36</f>
        <v/>
      </c>
      <c r="I38" s="9"/>
      <c r="O38" s="9"/>
      <c r="V38" s="9"/>
      <c r="AC38" s="9"/>
      <c r="AG38" s="9"/>
      <c r="AM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IF(STG_INSTRUMENT_CONTRACT_MASTER!I38="","",STG_INSTRUMENT_CONTRACT_MASTER!H37&amp;"/"&amp;STG_INSTRUMENT_CONTRACT_MASTER!I37)</f>
        <v>EUR/USD</v>
      </c>
      <c r="D39" s="1" t="str">
        <f>STG_SENSITIVITIES_FX!E37</f>
        <v/>
      </c>
      <c r="E39" s="1" t="str">
        <f>STG_SENSITIVITIES_FX!F37</f>
        <v/>
      </c>
      <c r="F39" s="1" t="str">
        <f>STG_SENSITIVITIES_FX!G37</f>
        <v/>
      </c>
      <c r="G39" s="1" t="str">
        <f>STG_SENSITIVITIES_FX!H37</f>
        <v/>
      </c>
      <c r="H39" s="1" t="str">
        <f>STG_SENSITIVITIES_FX!I37</f>
        <v/>
      </c>
      <c r="I39" s="9"/>
      <c r="O39" s="9"/>
      <c r="V39" s="9"/>
      <c r="AC39" s="9"/>
      <c r="AG39" s="9"/>
      <c r="AM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IF(STG_INSTRUMENT_CONTRACT_MASTER!I39="","",STG_INSTRUMENT_CONTRACT_MASTER!H38&amp;"/"&amp;STG_INSTRUMENT_CONTRACT_MASTER!I38)</f>
        <v>GBP/USD</v>
      </c>
      <c r="D40" s="1" t="str">
        <f>STG_SENSITIVITIES_FX!E38</f>
        <v/>
      </c>
      <c r="E40" s="1" t="str">
        <f>STG_SENSITIVITIES_FX!F38</f>
        <v/>
      </c>
      <c r="F40" s="1" t="str">
        <f>STG_SENSITIVITIES_FX!G38</f>
        <v/>
      </c>
      <c r="G40" s="1" t="str">
        <f>STG_SENSITIVITIES_FX!H38</f>
        <v/>
      </c>
      <c r="H40" s="1" t="str">
        <f>STG_SENSITIVITIES_FX!I38</f>
        <v/>
      </c>
      <c r="I40" s="9"/>
      <c r="O40" s="9"/>
      <c r="V40" s="9"/>
      <c r="AC40" s="9"/>
      <c r="AG40" s="9"/>
      <c r="AM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IF(STG_INSTRUMENT_CONTRACT_MASTER!I40="","",STG_INSTRUMENT_CONTRACT_MASTER!H39&amp;"/"&amp;STG_INSTRUMENT_CONTRACT_MASTER!I39)</f>
        <v>EUR/USD</v>
      </c>
      <c r="D41" s="1" t="str">
        <f>STG_SENSITIVITIES_FX!E39</f>
        <v/>
      </c>
      <c r="E41" s="1" t="str">
        <f>STG_SENSITIVITIES_FX!F39</f>
        <v/>
      </c>
      <c r="F41" s="1" t="str">
        <f>STG_SENSITIVITIES_FX!G39</f>
        <v/>
      </c>
      <c r="G41" s="1" t="str">
        <f>STG_SENSITIVITIES_FX!H39</f>
        <v/>
      </c>
      <c r="H41" s="1" t="str">
        <f>STG_SENSITIVITIES_FX!I39</f>
        <v/>
      </c>
      <c r="I41" s="9"/>
      <c r="O41" s="9"/>
      <c r="V41" s="9"/>
      <c r="AC41" s="9"/>
      <c r="AG41" s="9"/>
      <c r="AM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IF(STG_INSTRUMENT_CONTRACT_MASTER!I41="","",STG_INSTRUMENT_CONTRACT_MASTER!H40&amp;"/"&amp;STG_INSTRUMENT_CONTRACT_MASTER!I40)</f>
        <v/>
      </c>
      <c r="D42" s="1" t="str">
        <f>STG_SENSITIVITIES_FX!E40</f>
        <v/>
      </c>
      <c r="E42" s="1" t="str">
        <f>STG_SENSITIVITIES_FX!F40</f>
        <v/>
      </c>
      <c r="F42" s="1" t="str">
        <f>STG_SENSITIVITIES_FX!G40</f>
        <v/>
      </c>
      <c r="G42" s="1" t="str">
        <f>STG_SENSITIVITIES_FX!H40</f>
        <v/>
      </c>
      <c r="H42" s="1" t="str">
        <f>STG_SENSITIVITIES_FX!I40</f>
        <v/>
      </c>
      <c r="I42" s="9"/>
      <c r="O42" s="9"/>
      <c r="V42" s="9"/>
      <c r="AC42" s="9"/>
      <c r="AG42" s="9"/>
      <c r="AM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IF(STG_INSTRUMENT_CONTRACT_MASTER!I42="","",STG_INSTRUMENT_CONTRACT_MASTER!H41&amp;"/"&amp;STG_INSTRUMENT_CONTRACT_MASTER!I41)</f>
        <v/>
      </c>
      <c r="D43" s="1" t="str">
        <f>STG_SENSITIVITIES_FX!E41</f>
        <v/>
      </c>
      <c r="E43" s="1" t="str">
        <f>STG_SENSITIVITIES_FX!F41</f>
        <v/>
      </c>
      <c r="F43" s="1" t="str">
        <f>STG_SENSITIVITIES_FX!G41</f>
        <v/>
      </c>
      <c r="G43" s="1" t="str">
        <f>STG_SENSITIVITIES_FX!H41</f>
        <v/>
      </c>
      <c r="H43" s="1" t="str">
        <f>STG_SENSITIVITIES_FX!I41</f>
        <v/>
      </c>
      <c r="I43" s="9"/>
      <c r="O43" s="9"/>
      <c r="V43" s="9"/>
      <c r="AC43" s="9"/>
      <c r="AG43" s="9"/>
      <c r="AM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IF(STG_INSTRUMENT_CONTRACT_MASTER!I43="","",STG_INSTRUMENT_CONTRACT_MASTER!H42&amp;"/"&amp;STG_INSTRUMENT_CONTRACT_MASTER!I42)</f>
        <v>USD/</v>
      </c>
      <c r="D44" s="1" t="str">
        <f>STG_SENSITIVITIES_FX!E42</f>
        <v/>
      </c>
      <c r="E44" s="1" t="str">
        <f>STG_SENSITIVITIES_FX!F42</f>
        <v/>
      </c>
      <c r="F44" s="1" t="str">
        <f>STG_SENSITIVITIES_FX!G42</f>
        <v/>
      </c>
      <c r="G44" s="1" t="str">
        <f>STG_SENSITIVITIES_FX!H42</f>
        <v/>
      </c>
      <c r="H44" s="1" t="str">
        <f>STG_SENSITIVITIES_FX!I42</f>
        <v/>
      </c>
      <c r="I44" s="9"/>
      <c r="O44" s="9"/>
      <c r="V44" s="9"/>
      <c r="AC44" s="9"/>
      <c r="AG44" s="9"/>
      <c r="AM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IF(STG_INSTRUMENT_CONTRACT_MASTER!I44="","",STG_INSTRUMENT_CONTRACT_MASTER!H43&amp;"/"&amp;STG_INSTRUMENT_CONTRACT_MASTER!I43)</f>
        <v>GBP/USD</v>
      </c>
      <c r="D45" s="1" t="str">
        <f>STG_SENSITIVITIES_FX!E43</f>
        <v/>
      </c>
      <c r="E45" s="1" t="str">
        <f>STG_SENSITIVITIES_FX!F43</f>
        <v/>
      </c>
      <c r="F45" s="1" t="str">
        <f>STG_SENSITIVITIES_FX!G43</f>
        <v/>
      </c>
      <c r="G45" s="1" t="str">
        <f>STG_SENSITIVITIES_FX!H43</f>
        <v/>
      </c>
      <c r="H45" s="1" t="str">
        <f>STG_SENSITIVITIES_FX!I43</f>
        <v/>
      </c>
      <c r="I45" s="9"/>
      <c r="O45" s="9"/>
      <c r="V45" s="9"/>
      <c r="AC45" s="9"/>
      <c r="AG45" s="9"/>
      <c r="AM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IF(STG_INSTRUMENT_CONTRACT_MASTER!I45="","",STG_INSTRUMENT_CONTRACT_MASTER!H44&amp;"/"&amp;STG_INSTRUMENT_CONTRACT_MASTER!I44)</f>
        <v>EUR/USD</v>
      </c>
      <c r="D46" s="1" t="str">
        <f>STG_SENSITIVITIES_FX!E44</f>
        <v/>
      </c>
      <c r="E46" s="1" t="str">
        <f>STG_SENSITIVITIES_FX!F44</f>
        <v/>
      </c>
      <c r="F46" s="1" t="str">
        <f>STG_SENSITIVITIES_FX!G44</f>
        <v/>
      </c>
      <c r="G46" s="1" t="str">
        <f>STG_SENSITIVITIES_FX!H44</f>
        <v/>
      </c>
      <c r="H46" s="1" t="str">
        <f>STG_SENSITIVITIES_FX!I44</f>
        <v/>
      </c>
      <c r="I46" s="9"/>
      <c r="O46" s="9"/>
      <c r="V46" s="9"/>
      <c r="AC46" s="9"/>
      <c r="AG46" s="9"/>
      <c r="AM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IF(STG_INSTRUMENT_CONTRACT_MASTER!I46="","",STG_INSTRUMENT_CONTRACT_MASTER!H45&amp;"/"&amp;STG_INSTRUMENT_CONTRACT_MASTER!I45)</f>
        <v>EUR/USD</v>
      </c>
      <c r="D47" s="1" t="str">
        <f>STG_SENSITIVITIES_FX!E45</f>
        <v/>
      </c>
      <c r="E47" s="1" t="str">
        <f>STG_SENSITIVITIES_FX!F45</f>
        <v/>
      </c>
      <c r="F47" s="1" t="str">
        <f>STG_SENSITIVITIES_FX!G45</f>
        <v/>
      </c>
      <c r="G47" s="1" t="str">
        <f>STG_SENSITIVITIES_FX!H45</f>
        <v/>
      </c>
      <c r="H47" s="1" t="str">
        <f>STG_SENSITIVITIES_FX!I45</f>
        <v/>
      </c>
      <c r="I47" s="9"/>
      <c r="O47" s="9"/>
      <c r="V47" s="9"/>
      <c r="AC47" s="9"/>
      <c r="AG47" s="9"/>
      <c r="AM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IF(STG_INSTRUMENT_CONTRACT_MASTER!I47="","",STG_INSTRUMENT_CONTRACT_MASTER!H46&amp;"/"&amp;STG_INSTRUMENT_CONTRACT_MASTER!I46)</f>
        <v>AUD/USD</v>
      </c>
      <c r="D48" s="1" t="str">
        <f>STG_SENSITIVITIES_FX!E46</f>
        <v/>
      </c>
      <c r="E48" s="1" t="str">
        <f>STG_SENSITIVITIES_FX!F46</f>
        <v/>
      </c>
      <c r="F48" s="1" t="str">
        <f>STG_SENSITIVITIES_FX!G46</f>
        <v/>
      </c>
      <c r="G48" s="1" t="str">
        <f>STG_SENSITIVITIES_FX!H46</f>
        <v/>
      </c>
      <c r="H48" s="1" t="str">
        <f>STG_SENSITIVITIES_FX!I46</f>
        <v/>
      </c>
      <c r="I48" s="9"/>
      <c r="O48" s="9"/>
      <c r="V48" s="9"/>
      <c r="AC48" s="9"/>
      <c r="AG48" s="9"/>
      <c r="AM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IF(STG_INSTRUMENT_CONTRACT_MASTER!I48="","",STG_INSTRUMENT_CONTRACT_MASTER!H47&amp;"/"&amp;STG_INSTRUMENT_CONTRACT_MASTER!I47)</f>
        <v>EUR/USD</v>
      </c>
      <c r="D49" s="1" t="str">
        <f>STG_SENSITIVITIES_FX!E47</f>
        <v/>
      </c>
      <c r="E49" s="1" t="str">
        <f>STG_SENSITIVITIES_FX!F47</f>
        <v/>
      </c>
      <c r="F49" s="1" t="str">
        <f>STG_SENSITIVITIES_FX!G47</f>
        <v/>
      </c>
      <c r="G49" s="1" t="str">
        <f>STG_SENSITIVITIES_FX!H47</f>
        <v/>
      </c>
      <c r="H49" s="1" t="str">
        <f>STG_SENSITIVITIES_FX!I47</f>
        <v/>
      </c>
      <c r="I49" s="9"/>
      <c r="O49" s="9"/>
      <c r="V49" s="9"/>
      <c r="AC49" s="9"/>
      <c r="AG49" s="9"/>
      <c r="AM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IF(STG_INSTRUMENT_CONTRACT_MASTER!I49="","",STG_INSTRUMENT_CONTRACT_MASTER!H48&amp;"/"&amp;STG_INSTRUMENT_CONTRACT_MASTER!I48)</f>
        <v>EUR/USD</v>
      </c>
      <c r="D50" s="1" t="str">
        <f>STG_SENSITIVITIES_FX!E48</f>
        <v/>
      </c>
      <c r="E50" s="1" t="str">
        <f>STG_SENSITIVITIES_FX!F48</f>
        <v/>
      </c>
      <c r="F50" s="1" t="str">
        <f>STG_SENSITIVITIES_FX!G48</f>
        <v/>
      </c>
      <c r="G50" s="1" t="str">
        <f>STG_SENSITIVITIES_FX!H48</f>
        <v/>
      </c>
      <c r="H50" s="1" t="str">
        <f>STG_SENSITIVITIES_FX!I48</f>
        <v/>
      </c>
      <c r="I50" s="9"/>
      <c r="O50" s="9"/>
      <c r="V50" s="9"/>
      <c r="AC50" s="9"/>
      <c r="AG50" s="9"/>
      <c r="AM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IF(STG_INSTRUMENT_CONTRACT_MASTER!I50="","",STG_INSTRUMENT_CONTRACT_MASTER!H49&amp;"/"&amp;STG_INSTRUMENT_CONTRACT_MASTER!I49)</f>
        <v>JPY/USD</v>
      </c>
      <c r="D51" s="1" t="str">
        <f>STG_SENSITIVITIES_FX!E49</f>
        <v/>
      </c>
      <c r="E51" s="1" t="str">
        <f>STG_SENSITIVITIES_FX!F49</f>
        <v/>
      </c>
      <c r="F51" s="1" t="str">
        <f>STG_SENSITIVITIES_FX!G49</f>
        <v/>
      </c>
      <c r="G51" s="1" t="str">
        <f>STG_SENSITIVITIES_FX!H49</f>
        <v/>
      </c>
      <c r="H51" s="1" t="str">
        <f>STG_SENSITIVITIES_FX!I49</f>
        <v/>
      </c>
      <c r="I51" s="9"/>
      <c r="O51" s="9"/>
      <c r="V51" s="9"/>
      <c r="AC51" s="9"/>
      <c r="AG51" s="9"/>
      <c r="AM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IF(STG_INSTRUMENT_CONTRACT_MASTER!I51="","",STG_INSTRUMENT_CONTRACT_MASTER!H50&amp;"/"&amp;STG_INSTRUMENT_CONTRACT_MASTER!I50)</f>
        <v>EUR/USD</v>
      </c>
      <c r="D52" s="1" t="str">
        <f>STG_SENSITIVITIES_FX!E50</f>
        <v/>
      </c>
      <c r="E52" s="1" t="str">
        <f>STG_SENSITIVITIES_FX!F50</f>
        <v/>
      </c>
      <c r="F52" s="1" t="str">
        <f>STG_SENSITIVITIES_FX!G50</f>
        <v/>
      </c>
      <c r="G52" s="1" t="str">
        <f>STG_SENSITIVITIES_FX!H50</f>
        <v/>
      </c>
      <c r="H52" s="1" t="str">
        <f>STG_SENSITIVITIES_FX!I50</f>
        <v/>
      </c>
      <c r="I52" s="9"/>
      <c r="O52" s="9"/>
      <c r="V52" s="9"/>
      <c r="AC52" s="9"/>
      <c r="AG52" s="9"/>
      <c r="AM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IF(STG_INSTRUMENT_CONTRACT_MASTER!I52="","",STG_INSTRUMENT_CONTRACT_MASTER!H51&amp;"/"&amp;STG_INSTRUMENT_CONTRACT_MASTER!I51)</f>
        <v>EUR/USD</v>
      </c>
      <c r="D53" s="1" t="str">
        <f>STG_SENSITIVITIES_FX!E51</f>
        <v/>
      </c>
      <c r="E53" s="1" t="str">
        <f>STG_SENSITIVITIES_FX!F51</f>
        <v/>
      </c>
      <c r="F53" s="1" t="str">
        <f>STG_SENSITIVITIES_FX!G51</f>
        <v/>
      </c>
      <c r="G53" s="1" t="str">
        <f>STG_SENSITIVITIES_FX!H51</f>
        <v/>
      </c>
      <c r="H53" s="1" t="str">
        <f>STG_SENSITIVITIES_FX!I51</f>
        <v/>
      </c>
      <c r="I53" s="9"/>
      <c r="O53" s="9"/>
      <c r="V53" s="9"/>
      <c r="AC53" s="9"/>
      <c r="AG53" s="9"/>
      <c r="AM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IF(STG_INSTRUMENT_CONTRACT_MASTER!I53="","",STG_INSTRUMENT_CONTRACT_MASTER!H52&amp;"/"&amp;STG_INSTRUMENT_CONTRACT_MASTER!I52)</f>
        <v>EUR/USD</v>
      </c>
      <c r="D54" s="1" t="str">
        <f>STG_SENSITIVITIES_FX!E52</f>
        <v/>
      </c>
      <c r="E54" s="1" t="str">
        <f>STG_SENSITIVITIES_FX!F52</f>
        <v/>
      </c>
      <c r="F54" s="1" t="str">
        <f>STG_SENSITIVITIES_FX!G52</f>
        <v/>
      </c>
      <c r="G54" s="1" t="str">
        <f>STG_SENSITIVITIES_FX!H52</f>
        <v/>
      </c>
      <c r="H54" s="1" t="str">
        <f>STG_SENSITIVITIES_FX!I52</f>
        <v/>
      </c>
      <c r="I54" s="9"/>
      <c r="O54" s="9"/>
      <c r="V54" s="9"/>
      <c r="AC54" s="9"/>
      <c r="AG54" s="9"/>
      <c r="AM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IF(STG_INSTRUMENT_CONTRACT_MASTER!I54="","",STG_INSTRUMENT_CONTRACT_MASTER!H53&amp;"/"&amp;STG_INSTRUMENT_CONTRACT_MASTER!I53)</f>
        <v>EUR/USD</v>
      </c>
      <c r="D55" s="1" t="str">
        <f>STG_SENSITIVITIES_FX!E53</f>
        <v/>
      </c>
      <c r="E55" s="1" t="str">
        <f>STG_SENSITIVITIES_FX!F53</f>
        <v/>
      </c>
      <c r="F55" s="1" t="str">
        <f>STG_SENSITIVITIES_FX!G53</f>
        <v/>
      </c>
      <c r="G55" s="1" t="str">
        <f>STG_SENSITIVITIES_FX!H53</f>
        <v/>
      </c>
      <c r="H55" s="1" t="str">
        <f>STG_SENSITIVITIES_FX!I53</f>
        <v/>
      </c>
      <c r="I55" s="9"/>
      <c r="O55" s="9"/>
      <c r="V55" s="9"/>
      <c r="AC55" s="9"/>
      <c r="AG55" s="9"/>
      <c r="AM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IF(STG_INSTRUMENT_CONTRACT_MASTER!I55="","",STG_INSTRUMENT_CONTRACT_MASTER!H54&amp;"/"&amp;STG_INSTRUMENT_CONTRACT_MASTER!I54)</f>
        <v>EUR/USD</v>
      </c>
      <c r="D56" s="1" t="str">
        <f>STG_SENSITIVITIES_FX!E54</f>
        <v/>
      </c>
      <c r="E56" s="1" t="str">
        <f>STG_SENSITIVITIES_FX!F54</f>
        <v/>
      </c>
      <c r="F56" s="1" t="str">
        <f>STG_SENSITIVITIES_FX!G54</f>
        <v/>
      </c>
      <c r="G56" s="1" t="str">
        <f>STG_SENSITIVITIES_FX!H54</f>
        <v/>
      </c>
      <c r="H56" s="1" t="str">
        <f>STG_SENSITIVITIES_FX!I54</f>
        <v/>
      </c>
      <c r="I56" s="9"/>
      <c r="O56" s="9"/>
      <c r="V56" s="9"/>
      <c r="AC56" s="9"/>
      <c r="AG56" s="9"/>
      <c r="AM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IF(STG_INSTRUMENT_CONTRACT_MASTER!I56="","",STG_INSTRUMENT_CONTRACT_MASTER!H55&amp;"/"&amp;STG_INSTRUMENT_CONTRACT_MASTER!I55)</f>
        <v>EUR/USD</v>
      </c>
      <c r="D57" s="1">
        <f>STG_SENSITIVITIES_FX!E55</f>
        <v>-58155.00021</v>
      </c>
      <c r="E57" s="1">
        <f>STG_SENSITIVITIES_FX!F55</f>
        <v>0</v>
      </c>
      <c r="F57" s="1">
        <f>STG_SENSITIVITIES_FX!G55</f>
        <v>0</v>
      </c>
      <c r="G57" s="1">
        <f>STG_SENSITIVITIES_FX!H55</f>
        <v>0</v>
      </c>
      <c r="H57" s="1">
        <f>STG_SENSITIVITIES_FX!I55</f>
        <v>0</v>
      </c>
      <c r="I57" s="9"/>
      <c r="O57" s="9"/>
      <c r="V57" s="9"/>
      <c r="AC57" s="9"/>
      <c r="AG57" s="9"/>
      <c r="AM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IF(STG_INSTRUMENT_CONTRACT_MASTER!I57="","",STG_INSTRUMENT_CONTRACT_MASTER!H56&amp;"/"&amp;STG_INSTRUMENT_CONTRACT_MASTER!I56)</f>
        <v>JPY/USD</v>
      </c>
      <c r="D58" s="1">
        <f>STG_SENSITIVITIES_FX!E56</f>
        <v>165236.5409</v>
      </c>
      <c r="E58" s="1">
        <f>STG_SENSITIVITIES_FX!F56</f>
        <v>176993.0652</v>
      </c>
      <c r="F58" s="1">
        <f>STG_SENSITIVITIES_FX!G56</f>
        <v>0</v>
      </c>
      <c r="G58" s="1">
        <f>STG_SENSITIVITIES_FX!H56</f>
        <v>0</v>
      </c>
      <c r="H58" s="1">
        <f>STG_SENSITIVITIES_FX!I56</f>
        <v>0</v>
      </c>
      <c r="I58" s="9"/>
      <c r="O58" s="9"/>
      <c r="V58" s="9"/>
      <c r="AC58" s="9"/>
      <c r="AG58" s="9"/>
      <c r="AM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IF(STG_INSTRUMENT_CONTRACT_MASTER!I58="","",STG_INSTRUMENT_CONTRACT_MASTER!H57&amp;"/"&amp;STG_INSTRUMENT_CONTRACT_MASTER!I57)</f>
        <v>EUR/USD</v>
      </c>
      <c r="D59" s="1">
        <f>STG_SENSITIVITIES_FX!E57</f>
        <v>0</v>
      </c>
      <c r="E59" s="1">
        <f>STG_SENSITIVITIES_FX!F57</f>
        <v>342784.0317</v>
      </c>
      <c r="F59" s="1">
        <f>STG_SENSITIVITIES_FX!G57</f>
        <v>115779.441</v>
      </c>
      <c r="G59" s="1">
        <f>STG_SENSITIVITIES_FX!H57</f>
        <v>0</v>
      </c>
      <c r="H59" s="1">
        <f>STG_SENSITIVITIES_FX!I57</f>
        <v>0</v>
      </c>
      <c r="I59" s="9"/>
      <c r="O59" s="9"/>
      <c r="V59" s="9"/>
      <c r="AC59" s="9"/>
      <c r="AG59" s="9"/>
      <c r="AM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IF(STG_INSTRUMENT_CONTRACT_MASTER!I59="","",STG_INSTRUMENT_CONTRACT_MASTER!H58&amp;"/"&amp;STG_INSTRUMENT_CONTRACT_MASTER!I58)</f>
        <v>EUR/USD</v>
      </c>
      <c r="D60" s="1">
        <f>STG_SENSITIVITIES_FX!E58</f>
        <v>-22844.12329</v>
      </c>
      <c r="E60" s="1">
        <f>STG_SENSITIVITIES_FX!F58</f>
        <v>0</v>
      </c>
      <c r="F60" s="1">
        <f>STG_SENSITIVITIES_FX!G58</f>
        <v>0</v>
      </c>
      <c r="G60" s="1">
        <f>STG_SENSITIVITIES_FX!H58</f>
        <v>0</v>
      </c>
      <c r="H60" s="1">
        <f>STG_SENSITIVITIES_FX!I58</f>
        <v>0</v>
      </c>
      <c r="I60" s="9"/>
      <c r="O60" s="9"/>
      <c r="V60" s="9"/>
      <c r="AC60" s="9"/>
      <c r="AG60" s="9"/>
      <c r="AM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IF(STG_INSTRUMENT_CONTRACT_MASTER!I60="","",STG_INSTRUMENT_CONTRACT_MASTER!H59&amp;"/"&amp;STG_INSTRUMENT_CONTRACT_MASTER!I59)</f>
        <v>EUR/USD</v>
      </c>
      <c r="D61" s="1">
        <f>STG_SENSITIVITIES_FX!E59</f>
        <v>-47946.17889</v>
      </c>
      <c r="E61" s="1">
        <f>STG_SENSITIVITIES_FX!F59</f>
        <v>-331019.2097</v>
      </c>
      <c r="F61" s="1">
        <f>STG_SENSITIVITIES_FX!G59</f>
        <v>0</v>
      </c>
      <c r="G61" s="1">
        <f>STG_SENSITIVITIES_FX!H59</f>
        <v>0</v>
      </c>
      <c r="H61" s="1">
        <f>STG_SENSITIVITIES_FX!I59</f>
        <v>0</v>
      </c>
      <c r="I61" s="9"/>
      <c r="O61" s="9"/>
      <c r="V61" s="9"/>
      <c r="AC61" s="9"/>
      <c r="AG61" s="9"/>
      <c r="AM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IF(STG_INSTRUMENT_CONTRACT_MASTER!I61="","",STG_INSTRUMENT_CONTRACT_MASTER!H60&amp;"/"&amp;STG_INSTRUMENT_CONTRACT_MASTER!I60)</f>
        <v>EUR/USD</v>
      </c>
      <c r="D62" s="1">
        <f>STG_SENSITIVITIES_FX!E60</f>
        <v>0</v>
      </c>
      <c r="E62" s="1">
        <f>STG_SENSITIVITIES_FX!F60</f>
        <v>0</v>
      </c>
      <c r="F62" s="1">
        <f>STG_SENSITIVITIES_FX!G60</f>
        <v>-666120.9567</v>
      </c>
      <c r="G62" s="1">
        <f>STG_SENSITIVITIES_FX!H60</f>
        <v>-2511.475526</v>
      </c>
      <c r="H62" s="1">
        <f>STG_SENSITIVITIES_FX!I60</f>
        <v>0</v>
      </c>
      <c r="I62" s="9"/>
      <c r="O62" s="9"/>
      <c r="V62" s="9"/>
      <c r="AC62" s="9"/>
      <c r="AG62" s="9"/>
      <c r="AM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IF(STG_INSTRUMENT_CONTRACT_MASTER!I62="","",STG_INSTRUMENT_CONTRACT_MASTER!H61&amp;"/"&amp;STG_INSTRUMENT_CONTRACT_MASTER!I61)</f>
        <v>GBP/USD</v>
      </c>
      <c r="D63" s="1">
        <f>STG_SENSITIVITIES_FX!E61</f>
        <v>-277093.0339</v>
      </c>
      <c r="E63" s="1">
        <f>STG_SENSITIVITIES_FX!F61</f>
        <v>-4729.383083</v>
      </c>
      <c r="F63" s="1">
        <f>STG_SENSITIVITIES_FX!G61</f>
        <v>0</v>
      </c>
      <c r="G63" s="1">
        <f>STG_SENSITIVITIES_FX!H61</f>
        <v>0</v>
      </c>
      <c r="H63" s="1">
        <f>STG_SENSITIVITIES_FX!I61</f>
        <v>0</v>
      </c>
      <c r="I63" s="9"/>
      <c r="O63" s="9"/>
      <c r="V63" s="9"/>
      <c r="AC63" s="9"/>
      <c r="AG63" s="9"/>
      <c r="AM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IF(STG_INSTRUMENT_CONTRACT_MASTER!I63="","",STG_INSTRUMENT_CONTRACT_MASTER!H62&amp;"/"&amp;STG_INSTRUMENT_CONTRACT_MASTER!I62)</f>
        <v/>
      </c>
      <c r="D64" s="1">
        <f>STG_SENSITIVITIES_FX!E62</f>
        <v>0</v>
      </c>
      <c r="E64" s="1">
        <f>STG_SENSITIVITIES_FX!F62</f>
        <v>-390391.7993</v>
      </c>
      <c r="F64" s="1">
        <f>STG_SENSITIVITIES_FX!G62</f>
        <v>-1625.268361</v>
      </c>
      <c r="G64" s="1">
        <f>STG_SENSITIVITIES_FX!H62</f>
        <v>0</v>
      </c>
      <c r="H64" s="1">
        <f>STG_SENSITIVITIES_FX!I62</f>
        <v>0</v>
      </c>
      <c r="I64" s="9"/>
      <c r="O64" s="9"/>
      <c r="V64" s="9"/>
      <c r="AC64" s="9"/>
      <c r="AG64" s="9"/>
      <c r="AM64" s="9"/>
    </row>
    <row r="65" ht="14.25" customHeight="1">
      <c r="I65" s="9"/>
      <c r="O65" s="9"/>
      <c r="V65" s="9"/>
      <c r="AC65" s="9"/>
      <c r="AG65" s="9"/>
      <c r="AM65" s="9"/>
    </row>
    <row r="66" ht="14.25" customHeight="1">
      <c r="I66" s="9"/>
      <c r="O66" s="9"/>
      <c r="V66" s="9"/>
      <c r="AC66" s="9"/>
      <c r="AG66" s="9"/>
      <c r="AM66" s="9"/>
    </row>
    <row r="67" ht="14.25" customHeight="1">
      <c r="I67" s="9"/>
      <c r="O67" s="9"/>
      <c r="V67" s="9"/>
      <c r="AC67" s="9"/>
      <c r="AG67" s="9"/>
      <c r="AM67" s="9"/>
    </row>
    <row r="68" ht="14.25" customHeight="1">
      <c r="I68" s="9"/>
      <c r="O68" s="9"/>
      <c r="V68" s="9"/>
      <c r="AC68" s="9"/>
      <c r="AG68" s="9"/>
      <c r="AM68" s="9"/>
    </row>
    <row r="69" ht="14.25" customHeight="1">
      <c r="I69" s="9"/>
      <c r="O69" s="9"/>
      <c r="V69" s="9"/>
      <c r="AC69" s="9"/>
      <c r="AG69" s="9"/>
      <c r="AM69" s="9"/>
    </row>
    <row r="70" ht="14.25" customHeight="1">
      <c r="I70" s="9"/>
      <c r="O70" s="9"/>
      <c r="V70" s="9"/>
      <c r="AC70" s="9"/>
      <c r="AG70" s="9"/>
      <c r="AM70" s="9"/>
    </row>
    <row r="71" ht="14.25" customHeight="1">
      <c r="I71" s="9"/>
      <c r="O71" s="9"/>
      <c r="V71" s="9"/>
      <c r="AC71" s="9"/>
      <c r="AG71" s="9"/>
      <c r="AM71" s="9"/>
    </row>
    <row r="72" ht="14.25" customHeight="1">
      <c r="I72" s="9"/>
      <c r="O72" s="9"/>
      <c r="V72" s="9"/>
      <c r="AC72" s="9"/>
      <c r="AG72" s="9"/>
      <c r="AM72" s="9"/>
    </row>
    <row r="73" ht="14.25" customHeight="1">
      <c r="I73" s="9"/>
      <c r="O73" s="9"/>
      <c r="V73" s="9"/>
      <c r="AC73" s="9"/>
      <c r="AG73" s="9"/>
      <c r="AM73" s="9"/>
    </row>
    <row r="74" ht="14.25" customHeight="1">
      <c r="I74" s="9"/>
      <c r="O74" s="9"/>
      <c r="V74" s="9"/>
      <c r="AC74" s="9"/>
      <c r="AG74" s="9"/>
      <c r="AM74" s="9"/>
    </row>
    <row r="75" ht="14.25" customHeight="1">
      <c r="I75" s="9"/>
      <c r="O75" s="9"/>
      <c r="V75" s="9"/>
      <c r="AC75" s="9"/>
      <c r="AG75" s="9"/>
      <c r="AM75" s="9"/>
    </row>
    <row r="76" ht="14.25" customHeight="1">
      <c r="I76" s="9"/>
      <c r="O76" s="9"/>
      <c r="V76" s="9"/>
      <c r="AC76" s="9"/>
      <c r="AG76" s="9"/>
      <c r="AM76" s="9"/>
    </row>
    <row r="77" ht="14.25" customHeight="1">
      <c r="I77" s="9"/>
      <c r="O77" s="9"/>
      <c r="V77" s="9"/>
      <c r="AC77" s="9"/>
      <c r="AG77" s="9"/>
      <c r="AM77" s="9"/>
    </row>
    <row r="78" ht="14.25" customHeight="1">
      <c r="I78" s="9"/>
      <c r="O78" s="9"/>
      <c r="V78" s="9"/>
      <c r="AC78" s="9"/>
      <c r="AG78" s="9"/>
      <c r="AM78" s="9"/>
    </row>
    <row r="79" ht="14.25" customHeight="1">
      <c r="I79" s="9"/>
      <c r="O79" s="9"/>
      <c r="V79" s="9"/>
      <c r="AC79" s="9"/>
      <c r="AG79" s="9"/>
      <c r="AM79" s="9"/>
    </row>
    <row r="80" ht="14.25" customHeight="1">
      <c r="I80" s="9"/>
      <c r="O80" s="9"/>
      <c r="V80" s="9"/>
      <c r="AC80" s="9"/>
      <c r="AG80" s="9"/>
      <c r="AM80" s="9"/>
    </row>
    <row r="81" ht="14.25" customHeight="1">
      <c r="I81" s="9"/>
      <c r="O81" s="9"/>
      <c r="V81" s="9"/>
      <c r="AC81" s="9"/>
      <c r="AG81" s="9"/>
      <c r="AM81" s="9"/>
    </row>
    <row r="82" ht="14.25" customHeight="1">
      <c r="I82" s="9"/>
      <c r="O82" s="9"/>
      <c r="V82" s="9"/>
      <c r="AC82" s="9"/>
      <c r="AG82" s="9"/>
      <c r="AM82" s="9"/>
    </row>
    <row r="83" ht="14.25" customHeight="1">
      <c r="I83" s="9"/>
      <c r="O83" s="9"/>
      <c r="V83" s="9"/>
      <c r="AC83" s="9"/>
      <c r="AG83" s="9"/>
      <c r="AM83" s="9"/>
    </row>
    <row r="84" ht="14.25" customHeight="1">
      <c r="I84" s="9"/>
      <c r="O84" s="9"/>
      <c r="V84" s="9"/>
      <c r="AC84" s="9"/>
      <c r="AG84" s="9"/>
      <c r="AM84" s="9"/>
    </row>
    <row r="85" ht="14.25" customHeight="1">
      <c r="I85" s="9"/>
      <c r="O85" s="9"/>
      <c r="V85" s="9"/>
      <c r="AC85" s="9"/>
      <c r="AG85" s="9"/>
      <c r="AM85" s="9"/>
    </row>
    <row r="86" ht="14.25" customHeight="1">
      <c r="I86" s="9"/>
      <c r="O86" s="9"/>
      <c r="V86" s="9"/>
      <c r="AC86" s="9"/>
      <c r="AG86" s="9"/>
      <c r="AM86" s="9"/>
    </row>
    <row r="87" ht="14.25" customHeight="1">
      <c r="I87" s="9"/>
      <c r="O87" s="9"/>
      <c r="V87" s="9"/>
      <c r="AC87" s="9"/>
      <c r="AG87" s="9"/>
      <c r="AM87" s="9"/>
    </row>
    <row r="88" ht="14.25" customHeight="1">
      <c r="I88" s="9"/>
      <c r="O88" s="9"/>
      <c r="V88" s="9"/>
      <c r="AC88" s="9"/>
      <c r="AG88" s="9"/>
      <c r="AM88" s="9"/>
    </row>
    <row r="89" ht="14.25" customHeight="1">
      <c r="I89" s="9"/>
      <c r="O89" s="9"/>
      <c r="V89" s="9"/>
      <c r="AC89" s="9"/>
      <c r="AG89" s="9"/>
      <c r="AM89" s="9"/>
    </row>
    <row r="90" ht="14.25" customHeight="1">
      <c r="I90" s="9"/>
      <c r="O90" s="9"/>
      <c r="V90" s="9"/>
      <c r="AC90" s="9"/>
      <c r="AG90" s="9"/>
      <c r="AM90" s="9"/>
    </row>
    <row r="91" ht="14.25" customHeight="1">
      <c r="I91" s="9"/>
      <c r="O91" s="9"/>
      <c r="V91" s="9"/>
      <c r="AC91" s="9"/>
      <c r="AG91" s="9"/>
      <c r="AM91" s="9"/>
    </row>
    <row r="92" ht="14.25" customHeight="1">
      <c r="I92" s="9"/>
      <c r="O92" s="9"/>
      <c r="V92" s="9"/>
      <c r="AC92" s="9"/>
      <c r="AG92" s="9"/>
      <c r="AM92" s="9"/>
    </row>
    <row r="93" ht="14.25" customHeight="1">
      <c r="I93" s="9"/>
      <c r="O93" s="9"/>
      <c r="V93" s="9"/>
      <c r="AC93" s="9"/>
      <c r="AG93" s="9"/>
      <c r="AM93" s="9"/>
    </row>
    <row r="94" ht="14.25" customHeight="1">
      <c r="I94" s="9"/>
      <c r="O94" s="9"/>
      <c r="V94" s="9"/>
      <c r="AC94" s="9"/>
      <c r="AG94" s="9"/>
      <c r="AM94" s="9"/>
    </row>
    <row r="95" ht="14.25" customHeight="1">
      <c r="I95" s="9"/>
      <c r="O95" s="9"/>
      <c r="V95" s="9"/>
      <c r="AC95" s="9"/>
      <c r="AG95" s="9"/>
      <c r="AM95" s="9"/>
    </row>
    <row r="96" ht="14.25" customHeight="1">
      <c r="I96" s="9"/>
      <c r="O96" s="9"/>
      <c r="V96" s="9"/>
      <c r="AC96" s="9"/>
      <c r="AG96" s="9"/>
      <c r="AM96" s="9"/>
    </row>
    <row r="97" ht="14.25" customHeight="1">
      <c r="I97" s="9"/>
      <c r="O97" s="9"/>
      <c r="V97" s="9"/>
      <c r="AC97" s="9"/>
      <c r="AG97" s="9"/>
      <c r="AM97" s="9"/>
    </row>
    <row r="98" ht="14.25" customHeight="1">
      <c r="I98" s="9"/>
      <c r="O98" s="9"/>
      <c r="V98" s="9"/>
      <c r="AC98" s="9"/>
      <c r="AG98" s="9"/>
      <c r="AM98" s="9"/>
    </row>
    <row r="99" ht="14.25" customHeight="1">
      <c r="I99" s="9"/>
      <c r="O99" s="9"/>
      <c r="V99" s="9"/>
      <c r="AC99" s="9"/>
      <c r="AG99" s="9"/>
      <c r="AM99" s="9"/>
    </row>
    <row r="100" ht="14.25" customHeight="1">
      <c r="I100" s="9"/>
      <c r="O100" s="9"/>
      <c r="V100" s="9"/>
      <c r="AC100" s="9"/>
      <c r="AG100" s="9"/>
      <c r="AM100" s="9"/>
    </row>
    <row r="101" ht="14.25" customHeight="1">
      <c r="I101" s="9"/>
      <c r="O101" s="9"/>
      <c r="V101" s="9"/>
      <c r="AC101" s="9"/>
      <c r="AG101" s="9"/>
      <c r="AM101" s="9"/>
    </row>
    <row r="102" ht="14.25" customHeight="1">
      <c r="I102" s="9"/>
      <c r="O102" s="9"/>
      <c r="V102" s="9"/>
      <c r="AC102" s="9"/>
      <c r="AG102" s="9"/>
      <c r="AM102" s="9"/>
    </row>
    <row r="103" ht="14.25" customHeight="1">
      <c r="I103" s="9"/>
      <c r="O103" s="9"/>
      <c r="V103" s="9"/>
      <c r="AC103" s="9"/>
      <c r="AG103" s="9"/>
      <c r="AM103" s="9"/>
    </row>
    <row r="104" ht="14.25" customHeight="1">
      <c r="I104" s="9"/>
      <c r="O104" s="9"/>
      <c r="V104" s="9"/>
      <c r="AC104" s="9"/>
      <c r="AG104" s="9"/>
      <c r="AM104" s="9"/>
    </row>
    <row r="105" ht="14.25" customHeight="1">
      <c r="I105" s="9"/>
      <c r="O105" s="9"/>
      <c r="V105" s="9"/>
      <c r="AC105" s="9"/>
      <c r="AG105" s="9"/>
      <c r="AM105" s="9"/>
    </row>
    <row r="106" ht="14.25" customHeight="1">
      <c r="I106" s="9"/>
      <c r="O106" s="9"/>
      <c r="V106" s="9"/>
      <c r="AC106" s="9"/>
      <c r="AG106" s="9"/>
      <c r="AM106" s="9"/>
    </row>
    <row r="107" ht="14.25" customHeight="1">
      <c r="I107" s="9"/>
      <c r="O107" s="9"/>
      <c r="V107" s="9"/>
      <c r="AC107" s="9"/>
      <c r="AG107" s="9"/>
      <c r="AM107" s="9"/>
    </row>
    <row r="108" ht="14.25" customHeight="1">
      <c r="I108" s="9"/>
      <c r="O108" s="9"/>
      <c r="V108" s="9"/>
      <c r="AC108" s="9"/>
      <c r="AG108" s="9"/>
      <c r="AM108" s="9"/>
    </row>
    <row r="109" ht="14.25" customHeight="1">
      <c r="I109" s="9"/>
      <c r="O109" s="9"/>
      <c r="V109" s="9"/>
      <c r="AC109" s="9"/>
      <c r="AG109" s="9"/>
      <c r="AM109" s="9"/>
    </row>
    <row r="110" ht="14.25" customHeight="1">
      <c r="I110" s="9"/>
      <c r="O110" s="9"/>
      <c r="V110" s="9"/>
      <c r="AC110" s="9"/>
      <c r="AG110" s="9"/>
      <c r="AM110" s="9"/>
    </row>
    <row r="111" ht="14.25" customHeight="1">
      <c r="I111" s="9"/>
      <c r="O111" s="9"/>
      <c r="V111" s="9"/>
      <c r="AC111" s="9"/>
      <c r="AG111" s="9"/>
      <c r="AM111" s="9"/>
    </row>
    <row r="112" ht="14.25" customHeight="1">
      <c r="I112" s="9"/>
      <c r="O112" s="9"/>
      <c r="V112" s="9"/>
      <c r="AC112" s="9"/>
      <c r="AG112" s="9"/>
      <c r="AM112" s="9"/>
    </row>
    <row r="113" ht="14.25" customHeight="1">
      <c r="I113" s="9"/>
      <c r="O113" s="9"/>
      <c r="V113" s="9"/>
      <c r="AC113" s="9"/>
      <c r="AG113" s="9"/>
      <c r="AM113" s="9"/>
    </row>
    <row r="114" ht="14.25" customHeight="1">
      <c r="I114" s="9"/>
      <c r="O114" s="9"/>
      <c r="V114" s="9"/>
      <c r="AC114" s="9"/>
      <c r="AG114" s="9"/>
      <c r="AM114" s="9"/>
    </row>
    <row r="115" ht="14.25" customHeight="1">
      <c r="I115" s="9"/>
      <c r="O115" s="9"/>
      <c r="V115" s="9"/>
      <c r="AC115" s="9"/>
      <c r="AG115" s="9"/>
      <c r="AM115" s="9"/>
    </row>
    <row r="116" ht="14.25" customHeight="1">
      <c r="I116" s="9"/>
      <c r="O116" s="9"/>
      <c r="V116" s="9"/>
      <c r="AC116" s="9"/>
      <c r="AG116" s="9"/>
      <c r="AM116" s="9"/>
    </row>
    <row r="117" ht="14.25" customHeight="1">
      <c r="I117" s="9"/>
      <c r="O117" s="9"/>
      <c r="V117" s="9"/>
      <c r="AC117" s="9"/>
      <c r="AG117" s="9"/>
      <c r="AM117" s="9"/>
    </row>
    <row r="118" ht="14.25" customHeight="1">
      <c r="I118" s="9"/>
      <c r="O118" s="9"/>
      <c r="V118" s="9"/>
      <c r="AC118" s="9"/>
      <c r="AG118" s="9"/>
      <c r="AM118" s="9"/>
    </row>
    <row r="119" ht="14.25" customHeight="1">
      <c r="I119" s="9"/>
      <c r="O119" s="9"/>
      <c r="V119" s="9"/>
      <c r="AC119" s="9"/>
      <c r="AG119" s="9"/>
      <c r="AM119" s="9"/>
    </row>
    <row r="120" ht="14.25" customHeight="1">
      <c r="I120" s="9"/>
      <c r="O120" s="9"/>
      <c r="V120" s="9"/>
      <c r="AC120" s="9"/>
      <c r="AG120" s="9"/>
      <c r="AM120" s="9"/>
    </row>
    <row r="121" ht="14.25" customHeight="1">
      <c r="I121" s="9"/>
      <c r="O121" s="9"/>
      <c r="V121" s="9"/>
      <c r="AC121" s="9"/>
      <c r="AG121" s="9"/>
      <c r="AM121" s="9"/>
    </row>
    <row r="122" ht="14.25" customHeight="1">
      <c r="I122" s="9"/>
      <c r="O122" s="9"/>
      <c r="V122" s="9"/>
      <c r="AC122" s="9"/>
      <c r="AG122" s="9"/>
      <c r="AM122" s="9"/>
    </row>
    <row r="123" ht="14.25" customHeight="1">
      <c r="I123" s="9"/>
      <c r="O123" s="9"/>
      <c r="V123" s="9"/>
      <c r="AC123" s="9"/>
      <c r="AG123" s="9"/>
      <c r="AM123" s="9"/>
    </row>
    <row r="124" ht="14.25" customHeight="1">
      <c r="I124" s="9"/>
      <c r="O124" s="9"/>
      <c r="V124" s="9"/>
      <c r="AC124" s="9"/>
      <c r="AG124" s="9"/>
      <c r="AM124" s="9"/>
    </row>
    <row r="125" ht="14.25" customHeight="1">
      <c r="I125" s="9"/>
      <c r="O125" s="9"/>
      <c r="V125" s="9"/>
      <c r="AC125" s="9"/>
      <c r="AG125" s="9"/>
      <c r="AM125" s="9"/>
    </row>
    <row r="126" ht="14.25" customHeight="1">
      <c r="I126" s="9"/>
      <c r="O126" s="9"/>
      <c r="V126" s="9"/>
      <c r="AC126" s="9"/>
      <c r="AG126" s="9"/>
      <c r="AM126" s="9"/>
    </row>
    <row r="127" ht="14.25" customHeight="1">
      <c r="I127" s="9"/>
      <c r="O127" s="9"/>
      <c r="V127" s="9"/>
      <c r="AC127" s="9"/>
      <c r="AG127" s="9"/>
      <c r="AM127" s="9"/>
    </row>
    <row r="128" ht="14.25" customHeight="1">
      <c r="I128" s="9"/>
      <c r="O128" s="9"/>
      <c r="V128" s="9"/>
      <c r="AC128" s="9"/>
      <c r="AG128" s="9"/>
      <c r="AM128" s="9"/>
    </row>
    <row r="129" ht="14.25" customHeight="1">
      <c r="I129" s="9"/>
      <c r="O129" s="9"/>
      <c r="V129" s="9"/>
      <c r="AC129" s="9"/>
      <c r="AG129" s="9"/>
      <c r="AM129" s="9"/>
    </row>
    <row r="130" ht="14.25" customHeight="1">
      <c r="I130" s="9"/>
      <c r="O130" s="9"/>
      <c r="V130" s="9"/>
      <c r="AC130" s="9"/>
      <c r="AG130" s="9"/>
      <c r="AM130" s="9"/>
    </row>
    <row r="131" ht="14.25" customHeight="1">
      <c r="I131" s="9"/>
      <c r="O131" s="9"/>
      <c r="V131" s="9"/>
      <c r="AC131" s="9"/>
      <c r="AG131" s="9"/>
      <c r="AM131" s="9"/>
    </row>
    <row r="132" ht="14.25" customHeight="1">
      <c r="I132" s="9"/>
      <c r="O132" s="9"/>
      <c r="V132" s="9"/>
      <c r="AC132" s="9"/>
      <c r="AG132" s="9"/>
      <c r="AM132" s="9"/>
    </row>
    <row r="133" ht="14.25" customHeight="1">
      <c r="I133" s="9"/>
      <c r="O133" s="9"/>
      <c r="V133" s="9"/>
      <c r="AC133" s="9"/>
      <c r="AG133" s="9"/>
      <c r="AM133" s="9"/>
    </row>
    <row r="134" ht="14.25" customHeight="1">
      <c r="I134" s="9"/>
      <c r="O134" s="9"/>
      <c r="V134" s="9"/>
      <c r="AC134" s="9"/>
      <c r="AG134" s="9"/>
      <c r="AM134" s="9"/>
    </row>
    <row r="135" ht="14.25" customHeight="1">
      <c r="I135" s="9"/>
      <c r="O135" s="9"/>
      <c r="V135" s="9"/>
      <c r="AC135" s="9"/>
      <c r="AG135" s="9"/>
      <c r="AM135" s="9"/>
    </row>
    <row r="136" ht="14.25" customHeight="1">
      <c r="I136" s="9"/>
      <c r="O136" s="9"/>
      <c r="V136" s="9"/>
      <c r="AC136" s="9"/>
      <c r="AG136" s="9"/>
      <c r="AM136" s="9"/>
    </row>
    <row r="137" ht="14.25" customHeight="1">
      <c r="I137" s="9"/>
      <c r="O137" s="9"/>
      <c r="V137" s="9"/>
      <c r="AC137" s="9"/>
      <c r="AG137" s="9"/>
      <c r="AM137" s="9"/>
    </row>
    <row r="138" ht="14.25" customHeight="1">
      <c r="I138" s="9"/>
      <c r="O138" s="9"/>
      <c r="V138" s="9"/>
      <c r="AC138" s="9"/>
      <c r="AG138" s="9"/>
      <c r="AM138" s="9"/>
    </row>
    <row r="139" ht="14.25" customHeight="1">
      <c r="I139" s="9"/>
      <c r="O139" s="9"/>
      <c r="V139" s="9"/>
      <c r="AC139" s="9"/>
      <c r="AG139" s="9"/>
      <c r="AM139" s="9"/>
    </row>
    <row r="140" ht="14.25" customHeight="1">
      <c r="I140" s="9"/>
      <c r="O140" s="9"/>
      <c r="V140" s="9"/>
      <c r="AC140" s="9"/>
      <c r="AG140" s="9"/>
      <c r="AM140" s="9"/>
    </row>
    <row r="141" ht="14.25" customHeight="1">
      <c r="I141" s="9"/>
      <c r="O141" s="9"/>
      <c r="V141" s="9"/>
      <c r="AC141" s="9"/>
      <c r="AG141" s="9"/>
      <c r="AM141" s="9"/>
    </row>
    <row r="142" ht="14.25" customHeight="1">
      <c r="I142" s="9"/>
      <c r="O142" s="9"/>
      <c r="V142" s="9"/>
      <c r="AC142" s="9"/>
      <c r="AG142" s="9"/>
      <c r="AM142" s="9"/>
    </row>
    <row r="143" ht="14.25" customHeight="1">
      <c r="I143" s="9"/>
      <c r="O143" s="9"/>
      <c r="V143" s="9"/>
      <c r="AC143" s="9"/>
      <c r="AG143" s="9"/>
      <c r="AM143" s="9"/>
    </row>
    <row r="144" ht="14.25" customHeight="1">
      <c r="I144" s="9"/>
      <c r="O144" s="9"/>
      <c r="V144" s="9"/>
      <c r="AC144" s="9"/>
      <c r="AG144" s="9"/>
      <c r="AM144" s="9"/>
    </row>
    <row r="145" ht="14.25" customHeight="1">
      <c r="I145" s="9"/>
      <c r="O145" s="9"/>
      <c r="V145" s="9"/>
      <c r="AC145" s="9"/>
      <c r="AG145" s="9"/>
      <c r="AM145" s="9"/>
    </row>
    <row r="146" ht="14.25" customHeight="1">
      <c r="I146" s="9"/>
      <c r="O146" s="9"/>
      <c r="V146" s="9"/>
      <c r="AC146" s="9"/>
      <c r="AG146" s="9"/>
      <c r="AM146" s="9"/>
    </row>
    <row r="147" ht="14.25" customHeight="1">
      <c r="I147" s="9"/>
      <c r="O147" s="9"/>
      <c r="V147" s="9"/>
      <c r="AC147" s="9"/>
      <c r="AG147" s="9"/>
      <c r="AM147" s="9"/>
    </row>
    <row r="148" ht="14.25" customHeight="1">
      <c r="I148" s="9"/>
      <c r="O148" s="9"/>
      <c r="V148" s="9"/>
      <c r="AC148" s="9"/>
      <c r="AG148" s="9"/>
      <c r="AM148" s="9"/>
    </row>
    <row r="149" ht="14.25" customHeight="1">
      <c r="I149" s="9"/>
      <c r="O149" s="9"/>
      <c r="V149" s="9"/>
      <c r="AC149" s="9"/>
      <c r="AG149" s="9"/>
      <c r="AM149" s="9"/>
    </row>
    <row r="150" ht="14.25" customHeight="1">
      <c r="I150" s="9"/>
      <c r="O150" s="9"/>
      <c r="V150" s="9"/>
      <c r="AC150" s="9"/>
      <c r="AG150" s="9"/>
      <c r="AM150" s="9"/>
    </row>
    <row r="151" ht="14.25" customHeight="1">
      <c r="I151" s="9"/>
      <c r="O151" s="9"/>
      <c r="V151" s="9"/>
      <c r="AC151" s="9"/>
      <c r="AG151" s="9"/>
      <c r="AM151" s="9"/>
    </row>
    <row r="152" ht="14.25" customHeight="1">
      <c r="I152" s="9"/>
      <c r="O152" s="9"/>
      <c r="V152" s="9"/>
      <c r="AC152" s="9"/>
      <c r="AG152" s="9"/>
      <c r="AM152" s="9"/>
    </row>
    <row r="153" ht="14.25" customHeight="1">
      <c r="I153" s="9"/>
      <c r="O153" s="9"/>
      <c r="V153" s="9"/>
      <c r="AC153" s="9"/>
      <c r="AG153" s="9"/>
      <c r="AM153" s="9"/>
    </row>
    <row r="154" ht="14.25" customHeight="1">
      <c r="I154" s="9"/>
      <c r="O154" s="9"/>
      <c r="V154" s="9"/>
      <c r="AC154" s="9"/>
      <c r="AG154" s="9"/>
      <c r="AM154" s="9"/>
    </row>
    <row r="155" ht="14.25" customHeight="1">
      <c r="I155" s="9"/>
      <c r="O155" s="9"/>
      <c r="V155" s="9"/>
      <c r="AC155" s="9"/>
      <c r="AG155" s="9"/>
      <c r="AM155" s="9"/>
    </row>
    <row r="156" ht="14.25" customHeight="1">
      <c r="I156" s="9"/>
      <c r="O156" s="9"/>
      <c r="V156" s="9"/>
      <c r="AC156" s="9"/>
      <c r="AG156" s="9"/>
      <c r="AM156" s="9"/>
    </row>
    <row r="157" ht="14.25" customHeight="1">
      <c r="I157" s="9"/>
      <c r="O157" s="9"/>
      <c r="V157" s="9"/>
      <c r="AC157" s="9"/>
      <c r="AG157" s="9"/>
      <c r="AM157" s="9"/>
    </row>
    <row r="158" ht="14.25" customHeight="1">
      <c r="I158" s="9"/>
      <c r="O158" s="9"/>
      <c r="V158" s="9"/>
      <c r="AC158" s="9"/>
      <c r="AG158" s="9"/>
      <c r="AM158" s="9"/>
    </row>
    <row r="159" ht="14.25" customHeight="1">
      <c r="I159" s="9"/>
      <c r="O159" s="9"/>
      <c r="V159" s="9"/>
      <c r="AC159" s="9"/>
      <c r="AG159" s="9"/>
      <c r="AM159" s="9"/>
    </row>
    <row r="160" ht="14.25" customHeight="1">
      <c r="I160" s="9"/>
      <c r="O160" s="9"/>
      <c r="V160" s="9"/>
      <c r="AC160" s="9"/>
      <c r="AG160" s="9"/>
      <c r="AM160" s="9"/>
    </row>
    <row r="161" ht="14.25" customHeight="1">
      <c r="I161" s="9"/>
      <c r="O161" s="9"/>
      <c r="V161" s="9"/>
      <c r="AC161" s="9"/>
      <c r="AG161" s="9"/>
      <c r="AM161" s="9"/>
    </row>
    <row r="162" ht="14.25" customHeight="1">
      <c r="I162" s="9"/>
      <c r="O162" s="9"/>
      <c r="V162" s="9"/>
      <c r="AC162" s="9"/>
      <c r="AG162" s="9"/>
      <c r="AM162" s="9"/>
    </row>
    <row r="163" ht="14.25" customHeight="1">
      <c r="I163" s="9"/>
      <c r="O163" s="9"/>
      <c r="V163" s="9"/>
      <c r="AC163" s="9"/>
      <c r="AG163" s="9"/>
      <c r="AM163" s="9"/>
    </row>
    <row r="164" ht="14.25" customHeight="1">
      <c r="I164" s="9"/>
      <c r="O164" s="9"/>
      <c r="V164" s="9"/>
      <c r="AC164" s="9"/>
      <c r="AG164" s="9"/>
      <c r="AM164" s="9"/>
    </row>
    <row r="165" ht="14.25" customHeight="1">
      <c r="I165" s="9"/>
      <c r="O165" s="9"/>
      <c r="V165" s="9"/>
      <c r="AC165" s="9"/>
      <c r="AG165" s="9"/>
      <c r="AM165" s="9"/>
    </row>
    <row r="166" ht="14.25" customHeight="1">
      <c r="I166" s="9"/>
      <c r="O166" s="9"/>
      <c r="V166" s="9"/>
      <c r="AC166" s="9"/>
      <c r="AG166" s="9"/>
      <c r="AM166" s="9"/>
    </row>
    <row r="167" ht="14.25" customHeight="1">
      <c r="I167" s="9"/>
      <c r="O167" s="9"/>
      <c r="V167" s="9"/>
      <c r="AC167" s="9"/>
      <c r="AG167" s="9"/>
      <c r="AM167" s="9"/>
    </row>
    <row r="168" ht="14.25" customHeight="1">
      <c r="I168" s="9"/>
      <c r="O168" s="9"/>
      <c r="V168" s="9"/>
      <c r="AC168" s="9"/>
      <c r="AG168" s="9"/>
      <c r="AM168" s="9"/>
    </row>
    <row r="169" ht="14.25" customHeight="1">
      <c r="I169" s="9"/>
      <c r="O169" s="9"/>
      <c r="V169" s="9"/>
      <c r="AC169" s="9"/>
      <c r="AG169" s="9"/>
      <c r="AM169" s="9"/>
    </row>
    <row r="170" ht="14.25" customHeight="1">
      <c r="I170" s="9"/>
      <c r="O170" s="9"/>
      <c r="V170" s="9"/>
      <c r="AC170" s="9"/>
      <c r="AG170" s="9"/>
      <c r="AM170" s="9"/>
    </row>
    <row r="171" ht="14.25" customHeight="1">
      <c r="I171" s="9"/>
      <c r="O171" s="9"/>
      <c r="V171" s="9"/>
      <c r="AC171" s="9"/>
      <c r="AG171" s="9"/>
      <c r="AM171" s="9"/>
    </row>
    <row r="172" ht="14.25" customHeight="1">
      <c r="I172" s="9"/>
      <c r="O172" s="9"/>
      <c r="V172" s="9"/>
      <c r="AC172" s="9"/>
      <c r="AG172" s="9"/>
      <c r="AM172" s="9"/>
    </row>
    <row r="173" ht="14.25" customHeight="1">
      <c r="I173" s="9"/>
      <c r="O173" s="9"/>
      <c r="V173" s="9"/>
      <c r="AC173" s="9"/>
      <c r="AG173" s="9"/>
      <c r="AM173" s="9"/>
    </row>
    <row r="174" ht="14.25" customHeight="1">
      <c r="I174" s="9"/>
      <c r="O174" s="9"/>
      <c r="V174" s="9"/>
      <c r="AC174" s="9"/>
      <c r="AG174" s="9"/>
      <c r="AM174" s="9"/>
    </row>
    <row r="175" ht="14.25" customHeight="1">
      <c r="I175" s="9"/>
      <c r="O175" s="9"/>
      <c r="V175" s="9"/>
      <c r="AC175" s="9"/>
      <c r="AG175" s="9"/>
      <c r="AM175" s="9"/>
    </row>
    <row r="176" ht="14.25" customHeight="1">
      <c r="I176" s="9"/>
      <c r="O176" s="9"/>
      <c r="V176" s="9"/>
      <c r="AC176" s="9"/>
      <c r="AG176" s="9"/>
      <c r="AM176" s="9"/>
    </row>
    <row r="177" ht="14.25" customHeight="1">
      <c r="I177" s="9"/>
      <c r="O177" s="9"/>
      <c r="V177" s="9"/>
      <c r="AC177" s="9"/>
      <c r="AG177" s="9"/>
      <c r="AM177" s="9"/>
    </row>
    <row r="178" ht="14.25" customHeight="1">
      <c r="I178" s="9"/>
      <c r="O178" s="9"/>
      <c r="V178" s="9"/>
      <c r="AC178" s="9"/>
      <c r="AG178" s="9"/>
      <c r="AM178" s="9"/>
    </row>
    <row r="179" ht="14.25" customHeight="1">
      <c r="I179" s="9"/>
      <c r="O179" s="9"/>
      <c r="V179" s="9"/>
      <c r="AC179" s="9"/>
      <c r="AG179" s="9"/>
      <c r="AM179" s="9"/>
    </row>
    <row r="180" ht="14.25" customHeight="1">
      <c r="I180" s="9"/>
      <c r="O180" s="9"/>
      <c r="V180" s="9"/>
      <c r="AC180" s="9"/>
      <c r="AG180" s="9"/>
      <c r="AM180" s="9"/>
    </row>
    <row r="181" ht="14.25" customHeight="1">
      <c r="I181" s="9"/>
      <c r="O181" s="9"/>
      <c r="V181" s="9"/>
      <c r="AC181" s="9"/>
      <c r="AG181" s="9"/>
      <c r="AM181" s="9"/>
    </row>
    <row r="182" ht="14.25" customHeight="1">
      <c r="I182" s="9"/>
      <c r="O182" s="9"/>
      <c r="V182" s="9"/>
      <c r="AC182" s="9"/>
      <c r="AG182" s="9"/>
      <c r="AM182" s="9"/>
    </row>
    <row r="183" ht="14.25" customHeight="1">
      <c r="I183" s="9"/>
      <c r="O183" s="9"/>
      <c r="V183" s="9"/>
      <c r="AC183" s="9"/>
      <c r="AG183" s="9"/>
      <c r="AM183" s="9"/>
    </row>
    <row r="184" ht="14.25" customHeight="1">
      <c r="I184" s="9"/>
      <c r="O184" s="9"/>
      <c r="V184" s="9"/>
      <c r="AC184" s="9"/>
      <c r="AG184" s="9"/>
      <c r="AM184" s="9"/>
    </row>
    <row r="185" ht="14.25" customHeight="1">
      <c r="I185" s="9"/>
      <c r="O185" s="9"/>
      <c r="V185" s="9"/>
      <c r="AC185" s="9"/>
      <c r="AG185" s="9"/>
      <c r="AM185" s="9"/>
    </row>
    <row r="186" ht="14.25" customHeight="1">
      <c r="I186" s="9"/>
      <c r="O186" s="9"/>
      <c r="V186" s="9"/>
      <c r="AC186" s="9"/>
      <c r="AG186" s="9"/>
      <c r="AM186" s="9"/>
    </row>
    <row r="187" ht="14.25" customHeight="1">
      <c r="I187" s="9"/>
      <c r="O187" s="9"/>
      <c r="V187" s="9"/>
      <c r="AC187" s="9"/>
      <c r="AG187" s="9"/>
      <c r="AM187" s="9"/>
    </row>
    <row r="188" ht="14.25" customHeight="1">
      <c r="I188" s="9"/>
      <c r="O188" s="9"/>
      <c r="V188" s="9"/>
      <c r="AC188" s="9"/>
      <c r="AG188" s="9"/>
      <c r="AM188" s="9"/>
    </row>
    <row r="189" ht="14.25" customHeight="1">
      <c r="I189" s="9"/>
      <c r="O189" s="9"/>
      <c r="V189" s="9"/>
      <c r="AC189" s="9"/>
      <c r="AG189" s="9"/>
      <c r="AM189" s="9"/>
    </row>
    <row r="190" ht="14.25" customHeight="1">
      <c r="I190" s="9"/>
      <c r="O190" s="9"/>
      <c r="V190" s="9"/>
      <c r="AC190" s="9"/>
      <c r="AG190" s="9"/>
      <c r="AM190" s="9"/>
    </row>
    <row r="191" ht="14.25" customHeight="1">
      <c r="I191" s="9"/>
      <c r="O191" s="9"/>
      <c r="V191" s="9"/>
      <c r="AC191" s="9"/>
      <c r="AG191" s="9"/>
      <c r="AM191" s="9"/>
    </row>
    <row r="192" ht="14.25" customHeight="1">
      <c r="I192" s="9"/>
      <c r="O192" s="9"/>
      <c r="V192" s="9"/>
      <c r="AC192" s="9"/>
      <c r="AG192" s="9"/>
      <c r="AM192" s="9"/>
    </row>
    <row r="193" ht="14.25" customHeight="1">
      <c r="I193" s="9"/>
      <c r="O193" s="9"/>
      <c r="V193" s="9"/>
      <c r="AC193" s="9"/>
      <c r="AG193" s="9"/>
      <c r="AM193" s="9"/>
    </row>
    <row r="194" ht="14.25" customHeight="1">
      <c r="I194" s="9"/>
      <c r="O194" s="9"/>
      <c r="V194" s="9"/>
      <c r="AC194" s="9"/>
      <c r="AG194" s="9"/>
      <c r="AM194" s="9"/>
    </row>
    <row r="195" ht="14.25" customHeight="1">
      <c r="I195" s="9"/>
      <c r="O195" s="9"/>
      <c r="V195" s="9"/>
      <c r="AC195" s="9"/>
      <c r="AG195" s="9"/>
      <c r="AM195" s="9"/>
    </row>
    <row r="196" ht="14.25" customHeight="1">
      <c r="I196" s="9"/>
      <c r="O196" s="9"/>
      <c r="V196" s="9"/>
      <c r="AC196" s="9"/>
      <c r="AG196" s="9"/>
      <c r="AM196" s="9"/>
    </row>
    <row r="197" ht="14.25" customHeight="1">
      <c r="I197" s="9"/>
      <c r="O197" s="9"/>
      <c r="V197" s="9"/>
      <c r="AC197" s="9"/>
      <c r="AG197" s="9"/>
      <c r="AM197" s="9"/>
    </row>
    <row r="198" ht="14.25" customHeight="1">
      <c r="I198" s="9"/>
      <c r="O198" s="9"/>
      <c r="V198" s="9"/>
      <c r="AC198" s="9"/>
      <c r="AG198" s="9"/>
      <c r="AM198" s="9"/>
    </row>
    <row r="199" ht="14.25" customHeight="1">
      <c r="I199" s="9"/>
      <c r="O199" s="9"/>
      <c r="V199" s="9"/>
      <c r="AC199" s="9"/>
      <c r="AG199" s="9"/>
      <c r="AM199" s="9"/>
    </row>
    <row r="200" ht="14.25" customHeight="1">
      <c r="I200" s="9"/>
      <c r="O200" s="9"/>
      <c r="V200" s="9"/>
      <c r="AC200" s="9"/>
      <c r="AG200" s="9"/>
      <c r="AM200" s="9"/>
    </row>
    <row r="201" ht="14.25" customHeight="1">
      <c r="I201" s="9"/>
      <c r="O201" s="9"/>
      <c r="V201" s="9"/>
      <c r="AC201" s="9"/>
      <c r="AG201" s="9"/>
      <c r="AM201" s="9"/>
    </row>
    <row r="202" ht="14.25" customHeight="1">
      <c r="I202" s="9"/>
      <c r="O202" s="9"/>
      <c r="V202" s="9"/>
      <c r="AC202" s="9"/>
      <c r="AG202" s="9"/>
      <c r="AM202" s="9"/>
    </row>
    <row r="203" ht="14.25" customHeight="1">
      <c r="I203" s="9"/>
      <c r="O203" s="9"/>
      <c r="V203" s="9"/>
      <c r="AC203" s="9"/>
      <c r="AG203" s="9"/>
      <c r="AM203" s="9"/>
    </row>
    <row r="204" ht="14.25" customHeight="1">
      <c r="I204" s="9"/>
      <c r="O204" s="9"/>
      <c r="V204" s="9"/>
      <c r="AC204" s="9"/>
      <c r="AG204" s="9"/>
      <c r="AM204" s="9"/>
    </row>
    <row r="205" ht="14.25" customHeight="1">
      <c r="I205" s="9"/>
      <c r="O205" s="9"/>
      <c r="V205" s="9"/>
      <c r="AC205" s="9"/>
      <c r="AG205" s="9"/>
      <c r="AM205" s="9"/>
    </row>
    <row r="206" ht="14.25" customHeight="1">
      <c r="I206" s="9"/>
      <c r="O206" s="9"/>
      <c r="V206" s="9"/>
      <c r="AC206" s="9"/>
      <c r="AG206" s="9"/>
      <c r="AM206" s="9"/>
    </row>
    <row r="207" ht="14.25" customHeight="1">
      <c r="I207" s="9"/>
      <c r="O207" s="9"/>
      <c r="V207" s="9"/>
      <c r="AC207" s="9"/>
      <c r="AG207" s="9"/>
      <c r="AM207" s="9"/>
    </row>
    <row r="208" ht="14.25" customHeight="1">
      <c r="I208" s="9"/>
      <c r="O208" s="9"/>
      <c r="V208" s="9"/>
      <c r="AC208" s="9"/>
      <c r="AG208" s="9"/>
      <c r="AM208" s="9"/>
    </row>
    <row r="209" ht="14.25" customHeight="1">
      <c r="I209" s="9"/>
      <c r="O209" s="9"/>
      <c r="V209" s="9"/>
      <c r="AC209" s="9"/>
      <c r="AG209" s="9"/>
      <c r="AM209" s="9"/>
    </row>
    <row r="210" ht="14.25" customHeight="1">
      <c r="I210" s="9"/>
      <c r="O210" s="9"/>
      <c r="V210" s="9"/>
      <c r="AC210" s="9"/>
      <c r="AG210" s="9"/>
      <c r="AM210" s="9"/>
    </row>
    <row r="211" ht="14.25" customHeight="1">
      <c r="I211" s="9"/>
      <c r="O211" s="9"/>
      <c r="V211" s="9"/>
      <c r="AC211" s="9"/>
      <c r="AG211" s="9"/>
      <c r="AM211" s="9"/>
    </row>
    <row r="212" ht="14.25" customHeight="1">
      <c r="I212" s="9"/>
      <c r="O212" s="9"/>
      <c r="V212" s="9"/>
      <c r="AC212" s="9"/>
      <c r="AG212" s="9"/>
      <c r="AM212" s="9"/>
    </row>
    <row r="213" ht="14.25" customHeight="1">
      <c r="I213" s="9"/>
      <c r="O213" s="9"/>
      <c r="V213" s="9"/>
      <c r="AC213" s="9"/>
      <c r="AG213" s="9"/>
      <c r="AM213" s="9"/>
    </row>
    <row r="214" ht="14.25" customHeight="1">
      <c r="I214" s="9"/>
      <c r="O214" s="9"/>
      <c r="V214" s="9"/>
      <c r="AC214" s="9"/>
      <c r="AG214" s="9"/>
      <c r="AM214" s="9"/>
    </row>
    <row r="215" ht="14.25" customHeight="1">
      <c r="I215" s="9"/>
      <c r="O215" s="9"/>
      <c r="V215" s="9"/>
      <c r="AC215" s="9"/>
      <c r="AG215" s="9"/>
      <c r="AM215" s="9"/>
    </row>
    <row r="216" ht="14.25" customHeight="1">
      <c r="I216" s="9"/>
      <c r="O216" s="9"/>
      <c r="V216" s="9"/>
      <c r="AC216" s="9"/>
      <c r="AG216" s="9"/>
      <c r="AM216" s="9"/>
    </row>
    <row r="217" ht="14.25" customHeight="1">
      <c r="I217" s="9"/>
      <c r="O217" s="9"/>
      <c r="V217" s="9"/>
      <c r="AC217" s="9"/>
      <c r="AG217" s="9"/>
      <c r="AM217" s="9"/>
    </row>
    <row r="218" ht="14.25" customHeight="1">
      <c r="I218" s="9"/>
      <c r="O218" s="9"/>
      <c r="V218" s="9"/>
      <c r="AC218" s="9"/>
      <c r="AG218" s="9"/>
      <c r="AM218" s="9"/>
    </row>
    <row r="219" ht="14.25" customHeight="1">
      <c r="I219" s="9"/>
      <c r="O219" s="9"/>
      <c r="V219" s="9"/>
      <c r="AC219" s="9"/>
      <c r="AG219" s="9"/>
      <c r="AM219" s="9"/>
    </row>
    <row r="220" ht="14.25" customHeight="1">
      <c r="I220" s="9"/>
      <c r="O220" s="9"/>
      <c r="V220" s="9"/>
      <c r="AC220" s="9"/>
      <c r="AG220" s="9"/>
      <c r="AM220" s="9"/>
    </row>
    <row r="221" ht="14.25" customHeight="1">
      <c r="I221" s="9"/>
      <c r="O221" s="9"/>
      <c r="V221" s="9"/>
      <c r="AC221" s="9"/>
      <c r="AG221" s="9"/>
      <c r="AM221" s="9"/>
    </row>
    <row r="222" ht="14.25" customHeight="1">
      <c r="I222" s="9"/>
      <c r="O222" s="9"/>
      <c r="V222" s="9"/>
      <c r="AC222" s="9"/>
      <c r="AG222" s="9"/>
      <c r="AM222" s="9"/>
    </row>
    <row r="223" ht="14.25" customHeight="1">
      <c r="I223" s="9"/>
      <c r="O223" s="9"/>
      <c r="V223" s="9"/>
      <c r="AC223" s="9"/>
      <c r="AG223" s="9"/>
      <c r="AM223" s="9"/>
    </row>
    <row r="224" ht="14.25" customHeight="1">
      <c r="I224" s="9"/>
      <c r="O224" s="9"/>
      <c r="V224" s="9"/>
      <c r="AC224" s="9"/>
      <c r="AG224" s="9"/>
      <c r="AM224" s="9"/>
    </row>
    <row r="225" ht="14.25" customHeight="1">
      <c r="I225" s="9"/>
      <c r="O225" s="9"/>
      <c r="V225" s="9"/>
      <c r="AC225" s="9"/>
      <c r="AG225" s="9"/>
      <c r="AM225" s="9"/>
    </row>
    <row r="226" ht="14.25" customHeight="1">
      <c r="I226" s="9"/>
      <c r="O226" s="9"/>
      <c r="V226" s="9"/>
      <c r="AC226" s="9"/>
      <c r="AG226" s="9"/>
      <c r="AM226" s="9"/>
    </row>
    <row r="227" ht="14.25" customHeight="1">
      <c r="I227" s="9"/>
      <c r="O227" s="9"/>
      <c r="V227" s="9"/>
      <c r="AC227" s="9"/>
      <c r="AG227" s="9"/>
      <c r="AM227" s="9"/>
    </row>
    <row r="228" ht="14.25" customHeight="1">
      <c r="I228" s="9"/>
      <c r="O228" s="9"/>
      <c r="V228" s="9"/>
      <c r="AC228" s="9"/>
      <c r="AG228" s="9"/>
      <c r="AM228" s="9"/>
    </row>
    <row r="229" ht="14.25" customHeight="1">
      <c r="I229" s="9"/>
      <c r="O229" s="9"/>
      <c r="V229" s="9"/>
      <c r="AC229" s="9"/>
      <c r="AG229" s="9"/>
      <c r="AM229" s="9"/>
    </row>
    <row r="230" ht="14.25" customHeight="1">
      <c r="I230" s="9"/>
      <c r="O230" s="9"/>
      <c r="V230" s="9"/>
      <c r="AC230" s="9"/>
      <c r="AG230" s="9"/>
      <c r="AM230" s="9"/>
    </row>
    <row r="231" ht="14.25" customHeight="1">
      <c r="I231" s="9"/>
      <c r="O231" s="9"/>
      <c r="V231" s="9"/>
      <c r="AC231" s="9"/>
      <c r="AG231" s="9"/>
      <c r="AM231" s="9"/>
    </row>
    <row r="232" ht="14.25" customHeight="1">
      <c r="I232" s="9"/>
      <c r="O232" s="9"/>
      <c r="V232" s="9"/>
      <c r="AC232" s="9"/>
      <c r="AG232" s="9"/>
      <c r="AM232" s="9"/>
    </row>
    <row r="233" ht="14.25" customHeight="1">
      <c r="I233" s="9"/>
      <c r="O233" s="9"/>
      <c r="V233" s="9"/>
      <c r="AC233" s="9"/>
      <c r="AG233" s="9"/>
      <c r="AM233" s="9"/>
    </row>
    <row r="234" ht="14.25" customHeight="1">
      <c r="I234" s="9"/>
      <c r="O234" s="9"/>
      <c r="V234" s="9"/>
      <c r="AC234" s="9"/>
      <c r="AG234" s="9"/>
      <c r="AM234" s="9"/>
    </row>
    <row r="235" ht="14.25" customHeight="1">
      <c r="I235" s="9"/>
      <c r="O235" s="9"/>
      <c r="V235" s="9"/>
      <c r="AC235" s="9"/>
      <c r="AG235" s="9"/>
      <c r="AM235" s="9"/>
    </row>
    <row r="236" ht="14.25" customHeight="1">
      <c r="I236" s="9"/>
      <c r="O236" s="9"/>
      <c r="V236" s="9"/>
      <c r="AC236" s="9"/>
      <c r="AG236" s="9"/>
      <c r="AM236" s="9"/>
    </row>
    <row r="237" ht="14.25" customHeight="1">
      <c r="I237" s="9"/>
      <c r="O237" s="9"/>
      <c r="V237" s="9"/>
      <c r="AC237" s="9"/>
      <c r="AG237" s="9"/>
      <c r="AM237" s="9"/>
    </row>
    <row r="238" ht="14.25" customHeight="1">
      <c r="I238" s="9"/>
      <c r="O238" s="9"/>
      <c r="V238" s="9"/>
      <c r="AC238" s="9"/>
      <c r="AG238" s="9"/>
      <c r="AM238" s="9"/>
    </row>
    <row r="239" ht="14.25" customHeight="1">
      <c r="I239" s="9"/>
      <c r="O239" s="9"/>
      <c r="V239" s="9"/>
      <c r="AC239" s="9"/>
      <c r="AG239" s="9"/>
      <c r="AM239" s="9"/>
    </row>
    <row r="240" ht="14.25" customHeight="1">
      <c r="I240" s="9"/>
      <c r="O240" s="9"/>
      <c r="V240" s="9"/>
      <c r="AC240" s="9"/>
      <c r="AG240" s="9"/>
      <c r="AM240" s="9"/>
    </row>
    <row r="241" ht="14.25" customHeight="1">
      <c r="I241" s="9"/>
      <c r="O241" s="9"/>
      <c r="V241" s="9"/>
      <c r="AC241" s="9"/>
      <c r="AG241" s="9"/>
      <c r="AM241" s="9"/>
    </row>
    <row r="242" ht="14.25" customHeight="1">
      <c r="I242" s="9"/>
      <c r="O242" s="9"/>
      <c r="V242" s="9"/>
      <c r="AC242" s="9"/>
      <c r="AG242" s="9"/>
      <c r="AM242" s="9"/>
    </row>
    <row r="243" ht="14.25" customHeight="1">
      <c r="I243" s="9"/>
      <c r="O243" s="9"/>
      <c r="V243" s="9"/>
      <c r="AC243" s="9"/>
      <c r="AG243" s="9"/>
      <c r="AM243" s="9"/>
    </row>
    <row r="244" ht="14.25" customHeight="1">
      <c r="I244" s="9"/>
      <c r="O244" s="9"/>
      <c r="V244" s="9"/>
      <c r="AC244" s="9"/>
      <c r="AG244" s="9"/>
      <c r="AM244" s="9"/>
    </row>
    <row r="245" ht="14.25" customHeight="1">
      <c r="I245" s="9"/>
      <c r="O245" s="9"/>
      <c r="V245" s="9"/>
      <c r="AC245" s="9"/>
      <c r="AG245" s="9"/>
      <c r="AM245" s="9"/>
    </row>
    <row r="246" ht="14.25" customHeight="1">
      <c r="I246" s="9"/>
      <c r="O246" s="9"/>
      <c r="V246" s="9"/>
      <c r="AC246" s="9"/>
      <c r="AG246" s="9"/>
      <c r="AM246" s="9"/>
    </row>
    <row r="247" ht="14.25" customHeight="1">
      <c r="I247" s="9"/>
      <c r="O247" s="9"/>
      <c r="V247" s="9"/>
      <c r="AC247" s="9"/>
      <c r="AG247" s="9"/>
      <c r="AM247" s="9"/>
    </row>
    <row r="248" ht="14.25" customHeight="1">
      <c r="I248" s="9"/>
      <c r="O248" s="9"/>
      <c r="V248" s="9"/>
      <c r="AC248" s="9"/>
      <c r="AG248" s="9"/>
      <c r="AM248" s="9"/>
    </row>
    <row r="249" ht="14.25" customHeight="1">
      <c r="I249" s="9"/>
      <c r="O249" s="9"/>
      <c r="V249" s="9"/>
      <c r="AC249" s="9"/>
      <c r="AG249" s="9"/>
      <c r="AM249" s="9"/>
    </row>
    <row r="250" ht="14.25" customHeight="1">
      <c r="I250" s="9"/>
      <c r="O250" s="9"/>
      <c r="V250" s="9"/>
      <c r="AC250" s="9"/>
      <c r="AG250" s="9"/>
      <c r="AM250" s="9"/>
    </row>
    <row r="251" ht="14.25" customHeight="1">
      <c r="I251" s="9"/>
      <c r="O251" s="9"/>
      <c r="V251" s="9"/>
      <c r="AC251" s="9"/>
      <c r="AG251" s="9"/>
      <c r="AM251" s="9"/>
    </row>
    <row r="252" ht="14.25" customHeight="1">
      <c r="I252" s="9"/>
      <c r="O252" s="9"/>
      <c r="V252" s="9"/>
      <c r="AC252" s="9"/>
      <c r="AG252" s="9"/>
      <c r="AM252" s="9"/>
    </row>
    <row r="253" ht="14.25" customHeight="1">
      <c r="I253" s="9"/>
      <c r="O253" s="9"/>
      <c r="V253" s="9"/>
      <c r="AC253" s="9"/>
      <c r="AG253" s="9"/>
      <c r="AM253" s="9"/>
    </row>
    <row r="254" ht="14.25" customHeight="1">
      <c r="I254" s="9"/>
      <c r="O254" s="9"/>
      <c r="V254" s="9"/>
      <c r="AC254" s="9"/>
      <c r="AG254" s="9"/>
      <c r="AM254" s="9"/>
    </row>
    <row r="255" ht="14.25" customHeight="1">
      <c r="I255" s="9"/>
      <c r="O255" s="9"/>
      <c r="V255" s="9"/>
      <c r="AC255" s="9"/>
      <c r="AG255" s="9"/>
      <c r="AM255" s="9"/>
    </row>
    <row r="256" ht="14.25" customHeight="1">
      <c r="I256" s="9"/>
      <c r="O256" s="9"/>
      <c r="V256" s="9"/>
      <c r="AC256" s="9"/>
      <c r="AG256" s="9"/>
      <c r="AM256" s="9"/>
    </row>
    <row r="257" ht="14.25" customHeight="1">
      <c r="I257" s="9"/>
      <c r="O257" s="9"/>
      <c r="V257" s="9"/>
      <c r="AC257" s="9"/>
      <c r="AG257" s="9"/>
      <c r="AM257" s="9"/>
    </row>
    <row r="258" ht="14.25" customHeight="1">
      <c r="I258" s="9"/>
      <c r="O258" s="9"/>
      <c r="V258" s="9"/>
      <c r="AC258" s="9"/>
      <c r="AG258" s="9"/>
      <c r="AM258" s="9"/>
    </row>
    <row r="259" ht="14.25" customHeight="1">
      <c r="I259" s="9"/>
      <c r="O259" s="9"/>
      <c r="V259" s="9"/>
      <c r="AC259" s="9"/>
      <c r="AG259" s="9"/>
      <c r="AM259" s="9"/>
    </row>
    <row r="260" ht="14.25" customHeight="1">
      <c r="I260" s="9"/>
      <c r="O260" s="9"/>
      <c r="V260" s="9"/>
      <c r="AC260" s="9"/>
      <c r="AG260" s="9"/>
      <c r="AM260" s="9"/>
    </row>
    <row r="261" ht="14.25" customHeight="1">
      <c r="I261" s="9"/>
      <c r="O261" s="9"/>
      <c r="V261" s="9"/>
      <c r="AC261" s="9"/>
      <c r="AG261" s="9"/>
      <c r="AM261" s="9"/>
    </row>
    <row r="262" ht="14.25" customHeight="1">
      <c r="I262" s="9"/>
      <c r="O262" s="9"/>
      <c r="V262" s="9"/>
      <c r="AC262" s="9"/>
      <c r="AG262" s="9"/>
      <c r="AM262" s="9"/>
    </row>
    <row r="263" ht="14.25" customHeight="1">
      <c r="I263" s="9"/>
      <c r="O263" s="9"/>
      <c r="V263" s="9"/>
      <c r="AC263" s="9"/>
      <c r="AG263" s="9"/>
      <c r="AM263" s="9"/>
    </row>
    <row r="264" ht="14.25" customHeight="1">
      <c r="I264" s="9"/>
      <c r="O264" s="9"/>
      <c r="V264" s="9"/>
      <c r="AC264" s="9"/>
      <c r="AG264" s="9"/>
      <c r="AM264" s="9"/>
    </row>
    <row r="265" ht="14.25" customHeight="1">
      <c r="I265" s="9"/>
      <c r="O265" s="9"/>
      <c r="V265" s="9"/>
      <c r="AC265" s="9"/>
      <c r="AG265" s="9"/>
      <c r="AM265" s="9"/>
    </row>
    <row r="266" ht="14.25" customHeight="1">
      <c r="I266" s="9"/>
      <c r="O266" s="9"/>
      <c r="V266" s="9"/>
      <c r="AC266" s="9"/>
      <c r="AG266" s="9"/>
      <c r="AM266" s="9"/>
    </row>
    <row r="267" ht="14.25" customHeight="1">
      <c r="I267" s="9"/>
      <c r="O267" s="9"/>
      <c r="V267" s="9"/>
      <c r="AC267" s="9"/>
      <c r="AG267" s="9"/>
      <c r="AM267" s="9"/>
    </row>
    <row r="268" ht="14.25" customHeight="1">
      <c r="I268" s="9"/>
      <c r="O268" s="9"/>
      <c r="V268" s="9"/>
      <c r="AC268" s="9"/>
      <c r="AG268" s="9"/>
      <c r="AM268" s="9"/>
    </row>
    <row r="269" ht="14.25" customHeight="1">
      <c r="I269" s="9"/>
      <c r="O269" s="9"/>
      <c r="V269" s="9"/>
      <c r="AC269" s="9"/>
      <c r="AG269" s="9"/>
      <c r="AM269" s="9"/>
    </row>
    <row r="270" ht="14.25" customHeight="1">
      <c r="I270" s="9"/>
      <c r="O270" s="9"/>
      <c r="V270" s="9"/>
      <c r="AC270" s="9"/>
      <c r="AG270" s="9"/>
      <c r="AM270" s="9"/>
    </row>
    <row r="271" ht="14.25" customHeight="1">
      <c r="I271" s="9"/>
      <c r="O271" s="9"/>
      <c r="V271" s="9"/>
      <c r="AC271" s="9"/>
      <c r="AG271" s="9"/>
      <c r="AM271" s="9"/>
    </row>
    <row r="272" ht="14.25" customHeight="1">
      <c r="I272" s="9"/>
      <c r="O272" s="9"/>
      <c r="V272" s="9"/>
      <c r="AC272" s="9"/>
      <c r="AG272" s="9"/>
      <c r="AM272" s="9"/>
    </row>
    <row r="273" ht="14.25" customHeight="1">
      <c r="I273" s="9"/>
      <c r="O273" s="9"/>
      <c r="V273" s="9"/>
      <c r="AC273" s="9"/>
      <c r="AG273" s="9"/>
      <c r="AM273" s="9"/>
    </row>
    <row r="274" ht="14.25" customHeight="1">
      <c r="I274" s="9"/>
      <c r="O274" s="9"/>
      <c r="V274" s="9"/>
      <c r="AC274" s="9"/>
      <c r="AG274" s="9"/>
      <c r="AM274" s="9"/>
    </row>
    <row r="275" ht="14.25" customHeight="1">
      <c r="I275" s="9"/>
      <c r="O275" s="9"/>
      <c r="V275" s="9"/>
      <c r="AC275" s="9"/>
      <c r="AG275" s="9"/>
      <c r="AM275" s="9"/>
    </row>
    <row r="276" ht="14.25" customHeight="1">
      <c r="I276" s="9"/>
      <c r="O276" s="9"/>
      <c r="V276" s="9"/>
      <c r="AC276" s="9"/>
      <c r="AG276" s="9"/>
      <c r="AM276" s="9"/>
    </row>
    <row r="277" ht="14.25" customHeight="1">
      <c r="I277" s="9"/>
      <c r="O277" s="9"/>
      <c r="V277" s="9"/>
      <c r="AC277" s="9"/>
      <c r="AG277" s="9"/>
      <c r="AM277" s="9"/>
    </row>
    <row r="278" ht="14.25" customHeight="1">
      <c r="I278" s="9"/>
      <c r="O278" s="9"/>
      <c r="V278" s="9"/>
      <c r="AC278" s="9"/>
      <c r="AG278" s="9"/>
      <c r="AM278" s="9"/>
    </row>
    <row r="279" ht="14.25" customHeight="1">
      <c r="I279" s="9"/>
      <c r="O279" s="9"/>
      <c r="V279" s="9"/>
      <c r="AC279" s="9"/>
      <c r="AG279" s="9"/>
      <c r="AM279" s="9"/>
    </row>
    <row r="280" ht="14.25" customHeight="1">
      <c r="I280" s="9"/>
      <c r="O280" s="9"/>
      <c r="V280" s="9"/>
      <c r="AC280" s="9"/>
      <c r="AG280" s="9"/>
      <c r="AM280" s="9"/>
    </row>
    <row r="281" ht="14.25" customHeight="1">
      <c r="I281" s="9"/>
      <c r="O281" s="9"/>
      <c r="V281" s="9"/>
      <c r="AC281" s="9"/>
      <c r="AG281" s="9"/>
      <c r="AM281" s="9"/>
    </row>
    <row r="282" ht="14.25" customHeight="1">
      <c r="I282" s="9"/>
      <c r="O282" s="9"/>
      <c r="V282" s="9"/>
      <c r="AC282" s="9"/>
      <c r="AG282" s="9"/>
      <c r="AM282" s="9"/>
    </row>
    <row r="283" ht="14.25" customHeight="1">
      <c r="I283" s="9"/>
      <c r="O283" s="9"/>
      <c r="V283" s="9"/>
      <c r="AC283" s="9"/>
      <c r="AG283" s="9"/>
      <c r="AM283" s="9"/>
    </row>
    <row r="284" ht="14.25" customHeight="1">
      <c r="I284" s="9"/>
      <c r="O284" s="9"/>
      <c r="V284" s="9"/>
      <c r="AC284" s="9"/>
      <c r="AG284" s="9"/>
      <c r="AM284" s="9"/>
    </row>
    <row r="285" ht="14.25" customHeight="1">
      <c r="I285" s="9"/>
      <c r="O285" s="9"/>
      <c r="V285" s="9"/>
      <c r="AC285" s="9"/>
      <c r="AG285" s="9"/>
      <c r="AM285" s="9"/>
    </row>
    <row r="286" ht="14.25" customHeight="1">
      <c r="I286" s="9"/>
      <c r="O286" s="9"/>
      <c r="V286" s="9"/>
      <c r="AC286" s="9"/>
      <c r="AG286" s="9"/>
      <c r="AM286" s="9"/>
    </row>
    <row r="287" ht="14.25" customHeight="1">
      <c r="I287" s="9"/>
      <c r="O287" s="9"/>
      <c r="V287" s="9"/>
      <c r="AC287" s="9"/>
      <c r="AG287" s="9"/>
      <c r="AM287" s="9"/>
    </row>
    <row r="288" ht="14.25" customHeight="1">
      <c r="I288" s="9"/>
      <c r="O288" s="9"/>
      <c r="V288" s="9"/>
      <c r="AC288" s="9"/>
      <c r="AG288" s="9"/>
      <c r="AM288" s="9"/>
    </row>
    <row r="289" ht="14.25" customHeight="1">
      <c r="I289" s="9"/>
      <c r="O289" s="9"/>
      <c r="V289" s="9"/>
      <c r="AC289" s="9"/>
      <c r="AG289" s="9"/>
      <c r="AM289" s="9"/>
    </row>
    <row r="290" ht="14.25" customHeight="1">
      <c r="I290" s="9"/>
      <c r="O290" s="9"/>
      <c r="V290" s="9"/>
      <c r="AC290" s="9"/>
      <c r="AG290" s="9"/>
      <c r="AM290" s="9"/>
    </row>
    <row r="291" ht="14.25" customHeight="1">
      <c r="I291" s="9"/>
      <c r="O291" s="9"/>
      <c r="V291" s="9"/>
      <c r="AC291" s="9"/>
      <c r="AG291" s="9"/>
      <c r="AM291" s="9"/>
    </row>
    <row r="292" ht="14.25" customHeight="1">
      <c r="I292" s="9"/>
      <c r="O292" s="9"/>
      <c r="V292" s="9"/>
      <c r="AC292" s="9"/>
      <c r="AG292" s="9"/>
      <c r="AM292" s="9"/>
    </row>
    <row r="293" ht="14.25" customHeight="1">
      <c r="I293" s="9"/>
      <c r="O293" s="9"/>
      <c r="V293" s="9"/>
      <c r="AC293" s="9"/>
      <c r="AG293" s="9"/>
      <c r="AM293" s="9"/>
    </row>
    <row r="294" ht="14.25" customHeight="1">
      <c r="I294" s="9"/>
      <c r="O294" s="9"/>
      <c r="V294" s="9"/>
      <c r="AC294" s="9"/>
      <c r="AG294" s="9"/>
      <c r="AM294" s="9"/>
    </row>
    <row r="295" ht="14.25" customHeight="1">
      <c r="I295" s="9"/>
      <c r="O295" s="9"/>
      <c r="V295" s="9"/>
      <c r="AC295" s="9"/>
      <c r="AG295" s="9"/>
      <c r="AM295" s="9"/>
    </row>
    <row r="296" ht="14.25" customHeight="1">
      <c r="I296" s="9"/>
      <c r="O296" s="9"/>
      <c r="V296" s="9"/>
      <c r="AC296" s="9"/>
      <c r="AG296" s="9"/>
      <c r="AM296" s="9"/>
    </row>
    <row r="297" ht="14.25" customHeight="1">
      <c r="I297" s="9"/>
      <c r="O297" s="9"/>
      <c r="V297" s="9"/>
      <c r="AC297" s="9"/>
      <c r="AG297" s="9"/>
      <c r="AM297" s="9"/>
    </row>
    <row r="298" ht="14.25" customHeight="1">
      <c r="I298" s="9"/>
      <c r="O298" s="9"/>
      <c r="V298" s="9"/>
      <c r="AC298" s="9"/>
      <c r="AG298" s="9"/>
      <c r="AM298" s="9"/>
    </row>
    <row r="299" ht="14.25" customHeight="1">
      <c r="I299" s="9"/>
      <c r="O299" s="9"/>
      <c r="V299" s="9"/>
      <c r="AC299" s="9"/>
      <c r="AG299" s="9"/>
      <c r="AM299" s="9"/>
    </row>
    <row r="300" ht="14.25" customHeight="1">
      <c r="I300" s="9"/>
      <c r="O300" s="9"/>
      <c r="V300" s="9"/>
      <c r="AC300" s="9"/>
      <c r="AG300" s="9"/>
      <c r="AM300" s="9"/>
    </row>
    <row r="301" ht="14.25" customHeight="1">
      <c r="I301" s="9"/>
      <c r="O301" s="9"/>
      <c r="V301" s="9"/>
      <c r="AC301" s="9"/>
      <c r="AG301" s="9"/>
      <c r="AM301" s="9"/>
    </row>
    <row r="302" ht="14.25" customHeight="1">
      <c r="I302" s="9"/>
      <c r="O302" s="9"/>
      <c r="V302" s="9"/>
      <c r="AC302" s="9"/>
      <c r="AG302" s="9"/>
      <c r="AM302" s="9"/>
    </row>
    <row r="303" ht="14.25" customHeight="1">
      <c r="I303" s="9"/>
      <c r="O303" s="9"/>
      <c r="V303" s="9"/>
      <c r="AC303" s="9"/>
      <c r="AG303" s="9"/>
      <c r="AM303" s="9"/>
    </row>
    <row r="304" ht="14.25" customHeight="1">
      <c r="I304" s="9"/>
      <c r="O304" s="9"/>
      <c r="V304" s="9"/>
      <c r="AC304" s="9"/>
      <c r="AG304" s="9"/>
      <c r="AM304" s="9"/>
    </row>
    <row r="305" ht="14.25" customHeight="1">
      <c r="I305" s="9"/>
      <c r="O305" s="9"/>
      <c r="V305" s="9"/>
      <c r="AC305" s="9"/>
      <c r="AG305" s="9"/>
      <c r="AM305" s="9"/>
    </row>
    <row r="306" ht="14.25" customHeight="1">
      <c r="I306" s="9"/>
      <c r="O306" s="9"/>
      <c r="V306" s="9"/>
      <c r="AC306" s="9"/>
      <c r="AG306" s="9"/>
      <c r="AM306" s="9"/>
    </row>
    <row r="307" ht="14.25" customHeight="1">
      <c r="I307" s="9"/>
      <c r="O307" s="9"/>
      <c r="V307" s="9"/>
      <c r="AC307" s="9"/>
      <c r="AG307" s="9"/>
      <c r="AM307" s="9"/>
    </row>
    <row r="308" ht="14.25" customHeight="1">
      <c r="I308" s="9"/>
      <c r="O308" s="9"/>
      <c r="V308" s="9"/>
      <c r="AC308" s="9"/>
      <c r="AG308" s="9"/>
      <c r="AM308" s="9"/>
    </row>
    <row r="309" ht="14.25" customHeight="1">
      <c r="I309" s="9"/>
      <c r="O309" s="9"/>
      <c r="V309" s="9"/>
      <c r="AC309" s="9"/>
      <c r="AG309" s="9"/>
      <c r="AM309" s="9"/>
    </row>
    <row r="310" ht="14.25" customHeight="1">
      <c r="I310" s="9"/>
      <c r="O310" s="9"/>
      <c r="V310" s="9"/>
      <c r="AC310" s="9"/>
      <c r="AG310" s="9"/>
      <c r="AM310" s="9"/>
    </row>
    <row r="311" ht="14.25" customHeight="1">
      <c r="I311" s="9"/>
      <c r="O311" s="9"/>
      <c r="V311" s="9"/>
      <c r="AC311" s="9"/>
      <c r="AG311" s="9"/>
      <c r="AM311" s="9"/>
    </row>
    <row r="312" ht="14.25" customHeight="1">
      <c r="I312" s="9"/>
      <c r="O312" s="9"/>
      <c r="V312" s="9"/>
      <c r="AC312" s="9"/>
      <c r="AG312" s="9"/>
      <c r="AM312" s="9"/>
    </row>
    <row r="313" ht="14.25" customHeight="1">
      <c r="I313" s="9"/>
      <c r="O313" s="9"/>
      <c r="V313" s="9"/>
      <c r="AC313" s="9"/>
      <c r="AG313" s="9"/>
      <c r="AM313" s="9"/>
    </row>
    <row r="314" ht="14.25" customHeight="1">
      <c r="I314" s="9"/>
      <c r="O314" s="9"/>
      <c r="V314" s="9"/>
      <c r="AC314" s="9"/>
      <c r="AG314" s="9"/>
      <c r="AM314" s="9"/>
    </row>
    <row r="315" ht="14.25" customHeight="1">
      <c r="I315" s="9"/>
      <c r="O315" s="9"/>
      <c r="V315" s="9"/>
      <c r="AC315" s="9"/>
      <c r="AG315" s="9"/>
      <c r="AM315" s="9"/>
    </row>
    <row r="316" ht="14.25" customHeight="1">
      <c r="I316" s="9"/>
      <c r="O316" s="9"/>
      <c r="V316" s="9"/>
      <c r="AC316" s="9"/>
      <c r="AG316" s="9"/>
      <c r="AM316" s="9"/>
    </row>
    <row r="317" ht="14.25" customHeight="1">
      <c r="I317" s="9"/>
      <c r="O317" s="9"/>
      <c r="V317" s="9"/>
      <c r="AC317" s="9"/>
      <c r="AG317" s="9"/>
      <c r="AM317" s="9"/>
    </row>
    <row r="318" ht="14.25" customHeight="1">
      <c r="I318" s="9"/>
      <c r="O318" s="9"/>
      <c r="V318" s="9"/>
      <c r="AC318" s="9"/>
      <c r="AG318" s="9"/>
      <c r="AM318" s="9"/>
    </row>
    <row r="319" ht="14.25" customHeight="1">
      <c r="I319" s="9"/>
      <c r="O319" s="9"/>
      <c r="V319" s="9"/>
      <c r="AC319" s="9"/>
      <c r="AG319" s="9"/>
      <c r="AM319" s="9"/>
    </row>
    <row r="320" ht="14.25" customHeight="1">
      <c r="I320" s="9"/>
      <c r="O320" s="9"/>
      <c r="V320" s="9"/>
      <c r="AC320" s="9"/>
      <c r="AG320" s="9"/>
      <c r="AM320" s="9"/>
    </row>
    <row r="321" ht="14.25" customHeight="1">
      <c r="I321" s="9"/>
      <c r="O321" s="9"/>
      <c r="V321" s="9"/>
      <c r="AC321" s="9"/>
      <c r="AG321" s="9"/>
      <c r="AM321" s="9"/>
    </row>
    <row r="322" ht="14.25" customHeight="1">
      <c r="I322" s="9"/>
      <c r="O322" s="9"/>
      <c r="V322" s="9"/>
      <c r="AC322" s="9"/>
      <c r="AG322" s="9"/>
      <c r="AM322" s="9"/>
    </row>
    <row r="323" ht="14.25" customHeight="1">
      <c r="I323" s="9"/>
      <c r="O323" s="9"/>
      <c r="V323" s="9"/>
      <c r="AC323" s="9"/>
      <c r="AG323" s="9"/>
      <c r="AM323" s="9"/>
    </row>
    <row r="324" ht="14.25" customHeight="1">
      <c r="I324" s="9"/>
      <c r="O324" s="9"/>
      <c r="V324" s="9"/>
      <c r="AC324" s="9"/>
      <c r="AG324" s="9"/>
      <c r="AM324" s="9"/>
    </row>
    <row r="325" ht="14.25" customHeight="1">
      <c r="I325" s="9"/>
      <c r="O325" s="9"/>
      <c r="V325" s="9"/>
      <c r="AC325" s="9"/>
      <c r="AG325" s="9"/>
      <c r="AM325" s="9"/>
    </row>
    <row r="326" ht="14.25" customHeight="1">
      <c r="I326" s="9"/>
      <c r="O326" s="9"/>
      <c r="V326" s="9"/>
      <c r="AC326" s="9"/>
      <c r="AG326" s="9"/>
      <c r="AM326" s="9"/>
    </row>
    <row r="327" ht="14.25" customHeight="1">
      <c r="I327" s="9"/>
      <c r="O327" s="9"/>
      <c r="V327" s="9"/>
      <c r="AC327" s="9"/>
      <c r="AG327" s="9"/>
      <c r="AM327" s="9"/>
    </row>
    <row r="328" ht="14.25" customHeight="1">
      <c r="I328" s="9"/>
      <c r="O328" s="9"/>
      <c r="V328" s="9"/>
      <c r="AC328" s="9"/>
      <c r="AG328" s="9"/>
      <c r="AM328" s="9"/>
    </row>
    <row r="329" ht="14.25" customHeight="1">
      <c r="I329" s="9"/>
      <c r="O329" s="9"/>
      <c r="V329" s="9"/>
      <c r="AC329" s="9"/>
      <c r="AG329" s="9"/>
      <c r="AM329" s="9"/>
    </row>
    <row r="330" ht="14.25" customHeight="1">
      <c r="I330" s="9"/>
      <c r="O330" s="9"/>
      <c r="V330" s="9"/>
      <c r="AC330" s="9"/>
      <c r="AG330" s="9"/>
      <c r="AM330" s="9"/>
    </row>
    <row r="331" ht="14.25" customHeight="1">
      <c r="I331" s="9"/>
      <c r="O331" s="9"/>
      <c r="V331" s="9"/>
      <c r="AC331" s="9"/>
      <c r="AG331" s="9"/>
      <c r="AM331" s="9"/>
    </row>
    <row r="332" ht="14.25" customHeight="1">
      <c r="I332" s="9"/>
      <c r="O332" s="9"/>
      <c r="V332" s="9"/>
      <c r="AC332" s="9"/>
      <c r="AG332" s="9"/>
      <c r="AM332" s="9"/>
    </row>
    <row r="333" ht="14.25" customHeight="1">
      <c r="I333" s="9"/>
      <c r="O333" s="9"/>
      <c r="V333" s="9"/>
      <c r="AC333" s="9"/>
      <c r="AG333" s="9"/>
      <c r="AM333" s="9"/>
    </row>
    <row r="334" ht="14.25" customHeight="1">
      <c r="I334" s="9"/>
      <c r="O334" s="9"/>
      <c r="V334" s="9"/>
      <c r="AC334" s="9"/>
      <c r="AG334" s="9"/>
      <c r="AM334" s="9"/>
    </row>
    <row r="335" ht="14.25" customHeight="1">
      <c r="I335" s="9"/>
      <c r="O335" s="9"/>
      <c r="V335" s="9"/>
      <c r="AC335" s="9"/>
      <c r="AG335" s="9"/>
      <c r="AM335" s="9"/>
    </row>
    <row r="336" ht="14.25" customHeight="1">
      <c r="I336" s="9"/>
      <c r="O336" s="9"/>
      <c r="V336" s="9"/>
      <c r="AC336" s="9"/>
      <c r="AG336" s="9"/>
      <c r="AM336" s="9"/>
    </row>
    <row r="337" ht="14.25" customHeight="1">
      <c r="I337" s="9"/>
      <c r="O337" s="9"/>
      <c r="V337" s="9"/>
      <c r="AC337" s="9"/>
      <c r="AG337" s="9"/>
      <c r="AM337" s="9"/>
    </row>
    <row r="338" ht="14.25" customHeight="1">
      <c r="I338" s="9"/>
      <c r="O338" s="9"/>
      <c r="V338" s="9"/>
      <c r="AC338" s="9"/>
      <c r="AG338" s="9"/>
      <c r="AM338" s="9"/>
    </row>
    <row r="339" ht="14.25" customHeight="1">
      <c r="I339" s="9"/>
      <c r="O339" s="9"/>
      <c r="V339" s="9"/>
      <c r="AC339" s="9"/>
      <c r="AG339" s="9"/>
      <c r="AM339" s="9"/>
    </row>
    <row r="340" ht="14.25" customHeight="1">
      <c r="I340" s="9"/>
      <c r="O340" s="9"/>
      <c r="V340" s="9"/>
      <c r="AC340" s="9"/>
      <c r="AG340" s="9"/>
      <c r="AM340" s="9"/>
    </row>
    <row r="341" ht="14.25" customHeight="1">
      <c r="I341" s="9"/>
      <c r="O341" s="9"/>
      <c r="V341" s="9"/>
      <c r="AC341" s="9"/>
      <c r="AG341" s="9"/>
      <c r="AM341" s="9"/>
    </row>
    <row r="342" ht="14.25" customHeight="1">
      <c r="I342" s="9"/>
      <c r="O342" s="9"/>
      <c r="V342" s="9"/>
      <c r="AC342" s="9"/>
      <c r="AG342" s="9"/>
      <c r="AM342" s="9"/>
    </row>
    <row r="343" ht="14.25" customHeight="1">
      <c r="I343" s="9"/>
      <c r="O343" s="9"/>
      <c r="V343" s="9"/>
      <c r="AC343" s="9"/>
      <c r="AG343" s="9"/>
      <c r="AM343" s="9"/>
    </row>
    <row r="344" ht="14.25" customHeight="1">
      <c r="I344" s="9"/>
      <c r="O344" s="9"/>
      <c r="V344" s="9"/>
      <c r="AC344" s="9"/>
      <c r="AG344" s="9"/>
      <c r="AM344" s="9"/>
    </row>
    <row r="345" ht="14.25" customHeight="1">
      <c r="I345" s="9"/>
      <c r="O345" s="9"/>
      <c r="V345" s="9"/>
      <c r="AC345" s="9"/>
      <c r="AG345" s="9"/>
      <c r="AM345" s="9"/>
    </row>
    <row r="346" ht="14.25" customHeight="1">
      <c r="I346" s="9"/>
      <c r="O346" s="9"/>
      <c r="V346" s="9"/>
      <c r="AC346" s="9"/>
      <c r="AG346" s="9"/>
      <c r="AM346" s="9"/>
    </row>
    <row r="347" ht="14.25" customHeight="1">
      <c r="I347" s="9"/>
      <c r="O347" s="9"/>
      <c r="V347" s="9"/>
      <c r="AC347" s="9"/>
      <c r="AG347" s="9"/>
      <c r="AM347" s="9"/>
    </row>
    <row r="348" ht="14.25" customHeight="1">
      <c r="I348" s="9"/>
      <c r="O348" s="9"/>
      <c r="V348" s="9"/>
      <c r="AC348" s="9"/>
      <c r="AG348" s="9"/>
      <c r="AM348" s="9"/>
    </row>
    <row r="349" ht="14.25" customHeight="1">
      <c r="I349" s="9"/>
      <c r="O349" s="9"/>
      <c r="V349" s="9"/>
      <c r="AC349" s="9"/>
      <c r="AG349" s="9"/>
      <c r="AM349" s="9"/>
    </row>
    <row r="350" ht="14.25" customHeight="1">
      <c r="I350" s="9"/>
      <c r="O350" s="9"/>
      <c r="V350" s="9"/>
      <c r="AC350" s="9"/>
      <c r="AG350" s="9"/>
      <c r="AM350" s="9"/>
    </row>
    <row r="351" ht="14.25" customHeight="1">
      <c r="I351" s="9"/>
      <c r="O351" s="9"/>
      <c r="V351" s="9"/>
      <c r="AC351" s="9"/>
      <c r="AG351" s="9"/>
      <c r="AM351" s="9"/>
    </row>
    <row r="352" ht="14.25" customHeight="1">
      <c r="I352" s="9"/>
      <c r="O352" s="9"/>
      <c r="V352" s="9"/>
      <c r="AC352" s="9"/>
      <c r="AG352" s="9"/>
      <c r="AM352" s="9"/>
    </row>
    <row r="353" ht="14.25" customHeight="1">
      <c r="I353" s="9"/>
      <c r="O353" s="9"/>
      <c r="V353" s="9"/>
      <c r="AC353" s="9"/>
      <c r="AG353" s="9"/>
      <c r="AM353" s="9"/>
    </row>
    <row r="354" ht="14.25" customHeight="1">
      <c r="I354" s="9"/>
      <c r="O354" s="9"/>
      <c r="V354" s="9"/>
      <c r="AC354" s="9"/>
      <c r="AG354" s="9"/>
      <c r="AM354" s="9"/>
    </row>
    <row r="355" ht="14.25" customHeight="1">
      <c r="I355" s="9"/>
      <c r="O355" s="9"/>
      <c r="V355" s="9"/>
      <c r="AC355" s="9"/>
      <c r="AG355" s="9"/>
      <c r="AM355" s="9"/>
    </row>
    <row r="356" ht="14.25" customHeight="1">
      <c r="I356" s="9"/>
      <c r="O356" s="9"/>
      <c r="V356" s="9"/>
      <c r="AC356" s="9"/>
      <c r="AG356" s="9"/>
      <c r="AM356" s="9"/>
    </row>
    <row r="357" ht="14.25" customHeight="1">
      <c r="I357" s="9"/>
      <c r="O357" s="9"/>
      <c r="V357" s="9"/>
      <c r="AC357" s="9"/>
      <c r="AG357" s="9"/>
      <c r="AM357" s="9"/>
    </row>
    <row r="358" ht="14.25" customHeight="1">
      <c r="I358" s="9"/>
      <c r="O358" s="9"/>
      <c r="V358" s="9"/>
      <c r="AC358" s="9"/>
      <c r="AG358" s="9"/>
      <c r="AM358" s="9"/>
    </row>
    <row r="359" ht="14.25" customHeight="1">
      <c r="I359" s="9"/>
      <c r="O359" s="9"/>
      <c r="V359" s="9"/>
      <c r="AC359" s="9"/>
      <c r="AG359" s="9"/>
      <c r="AM359" s="9"/>
    </row>
    <row r="360" ht="14.25" customHeight="1">
      <c r="I360" s="9"/>
      <c r="O360" s="9"/>
      <c r="V360" s="9"/>
      <c r="AC360" s="9"/>
      <c r="AG360" s="9"/>
      <c r="AM360" s="9"/>
    </row>
    <row r="361" ht="14.25" customHeight="1">
      <c r="I361" s="9"/>
      <c r="O361" s="9"/>
      <c r="V361" s="9"/>
      <c r="AC361" s="9"/>
      <c r="AG361" s="9"/>
      <c r="AM361" s="9"/>
    </row>
    <row r="362" ht="14.25" customHeight="1">
      <c r="I362" s="9"/>
      <c r="O362" s="9"/>
      <c r="V362" s="9"/>
      <c r="AC362" s="9"/>
      <c r="AG362" s="9"/>
      <c r="AM362" s="9"/>
    </row>
    <row r="363" ht="14.25" customHeight="1">
      <c r="I363" s="9"/>
      <c r="O363" s="9"/>
      <c r="V363" s="9"/>
      <c r="AC363" s="9"/>
      <c r="AG363" s="9"/>
      <c r="AM363" s="9"/>
    </row>
    <row r="364" ht="14.25" customHeight="1">
      <c r="I364" s="9"/>
      <c r="O364" s="9"/>
      <c r="V364" s="9"/>
      <c r="AC364" s="9"/>
      <c r="AG364" s="9"/>
      <c r="AM364" s="9"/>
    </row>
    <row r="365" ht="14.25" customHeight="1">
      <c r="I365" s="9"/>
      <c r="O365" s="9"/>
      <c r="V365" s="9"/>
      <c r="AC365" s="9"/>
      <c r="AG365" s="9"/>
      <c r="AM365" s="9"/>
    </row>
    <row r="366" ht="14.25" customHeight="1">
      <c r="I366" s="9"/>
      <c r="O366" s="9"/>
      <c r="V366" s="9"/>
      <c r="AC366" s="9"/>
      <c r="AG366" s="9"/>
      <c r="AM366" s="9"/>
    </row>
    <row r="367" ht="14.25" customHeight="1">
      <c r="I367" s="9"/>
      <c r="O367" s="9"/>
      <c r="V367" s="9"/>
      <c r="AC367" s="9"/>
      <c r="AG367" s="9"/>
      <c r="AM367" s="9"/>
    </row>
    <row r="368" ht="14.25" customHeight="1">
      <c r="I368" s="9"/>
      <c r="O368" s="9"/>
      <c r="V368" s="9"/>
      <c r="AC368" s="9"/>
      <c r="AG368" s="9"/>
      <c r="AM368" s="9"/>
    </row>
    <row r="369" ht="14.25" customHeight="1">
      <c r="I369" s="9"/>
      <c r="O369" s="9"/>
      <c r="V369" s="9"/>
      <c r="AC369" s="9"/>
      <c r="AG369" s="9"/>
      <c r="AM369" s="9"/>
    </row>
    <row r="370" ht="14.25" customHeight="1">
      <c r="I370" s="9"/>
      <c r="O370" s="9"/>
      <c r="V370" s="9"/>
      <c r="AC370" s="9"/>
      <c r="AG370" s="9"/>
      <c r="AM370" s="9"/>
    </row>
    <row r="371" ht="14.25" customHeight="1">
      <c r="I371" s="9"/>
      <c r="O371" s="9"/>
      <c r="V371" s="9"/>
      <c r="AC371" s="9"/>
      <c r="AG371" s="9"/>
      <c r="AM371" s="9"/>
    </row>
    <row r="372" ht="14.25" customHeight="1">
      <c r="I372" s="9"/>
      <c r="O372" s="9"/>
      <c r="V372" s="9"/>
      <c r="AC372" s="9"/>
      <c r="AG372" s="9"/>
      <c r="AM372" s="9"/>
    </row>
    <row r="373" ht="14.25" customHeight="1">
      <c r="I373" s="9"/>
      <c r="O373" s="9"/>
      <c r="V373" s="9"/>
      <c r="AC373" s="9"/>
      <c r="AG373" s="9"/>
      <c r="AM373" s="9"/>
    </row>
    <row r="374" ht="14.25" customHeight="1">
      <c r="I374" s="9"/>
      <c r="O374" s="9"/>
      <c r="V374" s="9"/>
      <c r="AC374" s="9"/>
      <c r="AG374" s="9"/>
      <c r="AM374" s="9"/>
    </row>
    <row r="375" ht="14.25" customHeight="1">
      <c r="I375" s="9"/>
      <c r="O375" s="9"/>
      <c r="V375" s="9"/>
      <c r="AC375" s="9"/>
      <c r="AG375" s="9"/>
      <c r="AM375" s="9"/>
    </row>
    <row r="376" ht="14.25" customHeight="1">
      <c r="I376" s="9"/>
      <c r="O376" s="9"/>
      <c r="V376" s="9"/>
      <c r="AC376" s="9"/>
      <c r="AG376" s="9"/>
      <c r="AM376" s="9"/>
    </row>
    <row r="377" ht="14.25" customHeight="1">
      <c r="I377" s="9"/>
      <c r="O377" s="9"/>
      <c r="V377" s="9"/>
      <c r="AC377" s="9"/>
      <c r="AG377" s="9"/>
      <c r="AM377" s="9"/>
    </row>
    <row r="378" ht="14.25" customHeight="1">
      <c r="I378" s="9"/>
      <c r="O378" s="9"/>
      <c r="V378" s="9"/>
      <c r="AC378" s="9"/>
      <c r="AG378" s="9"/>
      <c r="AM378" s="9"/>
    </row>
    <row r="379" ht="14.25" customHeight="1">
      <c r="I379" s="9"/>
      <c r="O379" s="9"/>
      <c r="V379" s="9"/>
      <c r="AC379" s="9"/>
      <c r="AG379" s="9"/>
      <c r="AM379" s="9"/>
    </row>
    <row r="380" ht="14.25" customHeight="1">
      <c r="I380" s="9"/>
      <c r="O380" s="9"/>
      <c r="V380" s="9"/>
      <c r="AC380" s="9"/>
      <c r="AG380" s="9"/>
      <c r="AM380" s="9"/>
    </row>
    <row r="381" ht="14.25" customHeight="1">
      <c r="I381" s="9"/>
      <c r="O381" s="9"/>
      <c r="V381" s="9"/>
      <c r="AC381" s="9"/>
      <c r="AG381" s="9"/>
      <c r="AM381" s="9"/>
    </row>
    <row r="382" ht="14.25" customHeight="1">
      <c r="I382" s="9"/>
      <c r="O382" s="9"/>
      <c r="V382" s="9"/>
      <c r="AC382" s="9"/>
      <c r="AG382" s="9"/>
      <c r="AM382" s="9"/>
    </row>
    <row r="383" ht="14.25" customHeight="1">
      <c r="I383" s="9"/>
      <c r="O383" s="9"/>
      <c r="V383" s="9"/>
      <c r="AC383" s="9"/>
      <c r="AG383" s="9"/>
      <c r="AM383" s="9"/>
    </row>
    <row r="384" ht="14.25" customHeight="1">
      <c r="I384" s="9"/>
      <c r="O384" s="9"/>
      <c r="V384" s="9"/>
      <c r="AC384" s="9"/>
      <c r="AG384" s="9"/>
      <c r="AM384" s="9"/>
    </row>
    <row r="385" ht="14.25" customHeight="1">
      <c r="I385" s="9"/>
      <c r="O385" s="9"/>
      <c r="V385" s="9"/>
      <c r="AC385" s="9"/>
      <c r="AG385" s="9"/>
      <c r="AM385" s="9"/>
    </row>
    <row r="386" ht="14.25" customHeight="1">
      <c r="I386" s="9"/>
      <c r="O386" s="9"/>
      <c r="V386" s="9"/>
      <c r="AC386" s="9"/>
      <c r="AG386" s="9"/>
      <c r="AM386" s="9"/>
    </row>
    <row r="387" ht="14.25" customHeight="1">
      <c r="I387" s="9"/>
      <c r="O387" s="9"/>
      <c r="V387" s="9"/>
      <c r="AC387" s="9"/>
      <c r="AG387" s="9"/>
      <c r="AM387" s="9"/>
    </row>
    <row r="388" ht="14.25" customHeight="1">
      <c r="I388" s="9"/>
      <c r="O388" s="9"/>
      <c r="V388" s="9"/>
      <c r="AC388" s="9"/>
      <c r="AG388" s="9"/>
      <c r="AM388" s="9"/>
    </row>
    <row r="389" ht="14.25" customHeight="1">
      <c r="I389" s="9"/>
      <c r="O389" s="9"/>
      <c r="V389" s="9"/>
      <c r="AC389" s="9"/>
      <c r="AG389" s="9"/>
      <c r="AM389" s="9"/>
    </row>
    <row r="390" ht="14.25" customHeight="1">
      <c r="I390" s="9"/>
      <c r="O390" s="9"/>
      <c r="V390" s="9"/>
      <c r="AC390" s="9"/>
      <c r="AG390" s="9"/>
      <c r="AM390" s="9"/>
    </row>
    <row r="391" ht="14.25" customHeight="1">
      <c r="I391" s="9"/>
      <c r="O391" s="9"/>
      <c r="V391" s="9"/>
      <c r="AC391" s="9"/>
      <c r="AG391" s="9"/>
      <c r="AM391" s="9"/>
    </row>
    <row r="392" ht="14.25" customHeight="1">
      <c r="I392" s="9"/>
      <c r="O392" s="9"/>
      <c r="V392" s="9"/>
      <c r="AC392" s="9"/>
      <c r="AG392" s="9"/>
      <c r="AM392" s="9"/>
    </row>
    <row r="393" ht="14.25" customHeight="1">
      <c r="I393" s="9"/>
      <c r="O393" s="9"/>
      <c r="V393" s="9"/>
      <c r="AC393" s="9"/>
      <c r="AG393" s="9"/>
      <c r="AM393" s="9"/>
    </row>
    <row r="394" ht="14.25" customHeight="1">
      <c r="I394" s="9"/>
      <c r="O394" s="9"/>
      <c r="V394" s="9"/>
      <c r="AC394" s="9"/>
      <c r="AG394" s="9"/>
      <c r="AM394" s="9"/>
    </row>
    <row r="395" ht="14.25" customHeight="1">
      <c r="I395" s="9"/>
      <c r="O395" s="9"/>
      <c r="V395" s="9"/>
      <c r="AC395" s="9"/>
      <c r="AG395" s="9"/>
      <c r="AM395" s="9"/>
    </row>
    <row r="396" ht="14.25" customHeight="1">
      <c r="I396" s="9"/>
      <c r="O396" s="9"/>
      <c r="V396" s="9"/>
      <c r="AC396" s="9"/>
      <c r="AG396" s="9"/>
      <c r="AM396" s="9"/>
    </row>
    <row r="397" ht="14.25" customHeight="1">
      <c r="I397" s="9"/>
      <c r="O397" s="9"/>
      <c r="V397" s="9"/>
      <c r="AC397" s="9"/>
      <c r="AG397" s="9"/>
      <c r="AM397" s="9"/>
    </row>
    <row r="398" ht="14.25" customHeight="1">
      <c r="I398" s="9"/>
      <c r="O398" s="9"/>
      <c r="V398" s="9"/>
      <c r="AC398" s="9"/>
      <c r="AG398" s="9"/>
      <c r="AM398" s="9"/>
    </row>
    <row r="399" ht="14.25" customHeight="1">
      <c r="I399" s="9"/>
      <c r="O399" s="9"/>
      <c r="V399" s="9"/>
      <c r="AC399" s="9"/>
      <c r="AG399" s="9"/>
      <c r="AM399" s="9"/>
    </row>
    <row r="400" ht="14.25" customHeight="1">
      <c r="I400" s="9"/>
      <c r="O400" s="9"/>
      <c r="V400" s="9"/>
      <c r="AC400" s="9"/>
      <c r="AG400" s="9"/>
      <c r="AM400" s="9"/>
    </row>
    <row r="401" ht="14.25" customHeight="1">
      <c r="I401" s="9"/>
      <c r="O401" s="9"/>
      <c r="V401" s="9"/>
      <c r="AC401" s="9"/>
      <c r="AG401" s="9"/>
      <c r="AM401" s="9"/>
    </row>
    <row r="402" ht="14.25" customHeight="1">
      <c r="I402" s="9"/>
      <c r="O402" s="9"/>
      <c r="V402" s="9"/>
      <c r="AC402" s="9"/>
      <c r="AG402" s="9"/>
      <c r="AM402" s="9"/>
    </row>
    <row r="403" ht="14.25" customHeight="1">
      <c r="I403" s="9"/>
      <c r="O403" s="9"/>
      <c r="V403" s="9"/>
      <c r="AC403" s="9"/>
      <c r="AG403" s="9"/>
      <c r="AM403" s="9"/>
    </row>
    <row r="404" ht="14.25" customHeight="1">
      <c r="I404" s="9"/>
      <c r="O404" s="9"/>
      <c r="V404" s="9"/>
      <c r="AC404" s="9"/>
      <c r="AG404" s="9"/>
      <c r="AM404" s="9"/>
    </row>
    <row r="405" ht="14.25" customHeight="1">
      <c r="I405" s="9"/>
      <c r="O405" s="9"/>
      <c r="V405" s="9"/>
      <c r="AC405" s="9"/>
      <c r="AG405" s="9"/>
      <c r="AM405" s="9"/>
    </row>
    <row r="406" ht="14.25" customHeight="1">
      <c r="I406" s="9"/>
      <c r="O406" s="9"/>
      <c r="V406" s="9"/>
      <c r="AC406" s="9"/>
      <c r="AG406" s="9"/>
      <c r="AM406" s="9"/>
    </row>
    <row r="407" ht="14.25" customHeight="1">
      <c r="I407" s="9"/>
      <c r="O407" s="9"/>
      <c r="V407" s="9"/>
      <c r="AC407" s="9"/>
      <c r="AG407" s="9"/>
      <c r="AM407" s="9"/>
    </row>
    <row r="408" ht="14.25" customHeight="1">
      <c r="I408" s="9"/>
      <c r="O408" s="9"/>
      <c r="V408" s="9"/>
      <c r="AC408" s="9"/>
      <c r="AG408" s="9"/>
      <c r="AM408" s="9"/>
    </row>
    <row r="409" ht="14.25" customHeight="1">
      <c r="I409" s="9"/>
      <c r="O409" s="9"/>
      <c r="V409" s="9"/>
      <c r="AC409" s="9"/>
      <c r="AG409" s="9"/>
      <c r="AM409" s="9"/>
    </row>
    <row r="410" ht="14.25" customHeight="1">
      <c r="I410" s="9"/>
      <c r="O410" s="9"/>
      <c r="V410" s="9"/>
      <c r="AC410" s="9"/>
      <c r="AG410" s="9"/>
      <c r="AM410" s="9"/>
    </row>
    <row r="411" ht="14.25" customHeight="1">
      <c r="I411" s="9"/>
      <c r="O411" s="9"/>
      <c r="V411" s="9"/>
      <c r="AC411" s="9"/>
      <c r="AG411" s="9"/>
      <c r="AM411" s="9"/>
    </row>
    <row r="412" ht="14.25" customHeight="1">
      <c r="I412" s="9"/>
      <c r="O412" s="9"/>
      <c r="V412" s="9"/>
      <c r="AC412" s="9"/>
      <c r="AG412" s="9"/>
      <c r="AM412" s="9"/>
    </row>
    <row r="413" ht="14.25" customHeight="1">
      <c r="I413" s="9"/>
      <c r="O413" s="9"/>
      <c r="V413" s="9"/>
      <c r="AC413" s="9"/>
      <c r="AG413" s="9"/>
      <c r="AM413" s="9"/>
    </row>
    <row r="414" ht="14.25" customHeight="1">
      <c r="I414" s="9"/>
      <c r="O414" s="9"/>
      <c r="V414" s="9"/>
      <c r="AC414" s="9"/>
      <c r="AG414" s="9"/>
      <c r="AM414" s="9"/>
    </row>
    <row r="415" ht="14.25" customHeight="1">
      <c r="I415" s="9"/>
      <c r="O415" s="9"/>
      <c r="V415" s="9"/>
      <c r="AC415" s="9"/>
      <c r="AG415" s="9"/>
      <c r="AM415" s="9"/>
    </row>
    <row r="416" ht="14.25" customHeight="1">
      <c r="I416" s="9"/>
      <c r="O416" s="9"/>
      <c r="V416" s="9"/>
      <c r="AC416" s="9"/>
      <c r="AG416" s="9"/>
      <c r="AM416" s="9"/>
    </row>
    <row r="417" ht="14.25" customHeight="1">
      <c r="I417" s="9"/>
      <c r="O417" s="9"/>
      <c r="V417" s="9"/>
      <c r="AC417" s="9"/>
      <c r="AG417" s="9"/>
      <c r="AM417" s="9"/>
    </row>
    <row r="418" ht="14.25" customHeight="1">
      <c r="I418" s="9"/>
      <c r="O418" s="9"/>
      <c r="V418" s="9"/>
      <c r="AC418" s="9"/>
      <c r="AG418" s="9"/>
      <c r="AM418" s="9"/>
    </row>
    <row r="419" ht="14.25" customHeight="1">
      <c r="I419" s="9"/>
      <c r="O419" s="9"/>
      <c r="V419" s="9"/>
      <c r="AC419" s="9"/>
      <c r="AG419" s="9"/>
      <c r="AM419" s="9"/>
    </row>
    <row r="420" ht="14.25" customHeight="1">
      <c r="I420" s="9"/>
      <c r="O420" s="9"/>
      <c r="V420" s="9"/>
      <c r="AC420" s="9"/>
      <c r="AG420" s="9"/>
      <c r="AM420" s="9"/>
    </row>
    <row r="421" ht="14.25" customHeight="1">
      <c r="I421" s="9"/>
      <c r="O421" s="9"/>
      <c r="V421" s="9"/>
      <c r="AC421" s="9"/>
      <c r="AG421" s="9"/>
      <c r="AM421" s="9"/>
    </row>
    <row r="422" ht="14.25" customHeight="1">
      <c r="I422" s="9"/>
      <c r="O422" s="9"/>
      <c r="V422" s="9"/>
      <c r="AC422" s="9"/>
      <c r="AG422" s="9"/>
      <c r="AM422" s="9"/>
    </row>
    <row r="423" ht="14.25" customHeight="1">
      <c r="I423" s="9"/>
      <c r="O423" s="9"/>
      <c r="V423" s="9"/>
      <c r="AC423" s="9"/>
      <c r="AG423" s="9"/>
      <c r="AM423" s="9"/>
    </row>
    <row r="424" ht="14.25" customHeight="1">
      <c r="I424" s="9"/>
      <c r="O424" s="9"/>
      <c r="V424" s="9"/>
      <c r="AC424" s="9"/>
      <c r="AG424" s="9"/>
      <c r="AM424" s="9"/>
    </row>
    <row r="425" ht="14.25" customHeight="1">
      <c r="I425" s="9"/>
      <c r="O425" s="9"/>
      <c r="V425" s="9"/>
      <c r="AC425" s="9"/>
      <c r="AG425" s="9"/>
      <c r="AM425" s="9"/>
    </row>
    <row r="426" ht="14.25" customHeight="1">
      <c r="I426" s="9"/>
      <c r="O426" s="9"/>
      <c r="V426" s="9"/>
      <c r="AC426" s="9"/>
      <c r="AG426" s="9"/>
      <c r="AM426" s="9"/>
    </row>
    <row r="427" ht="14.25" customHeight="1">
      <c r="I427" s="9"/>
      <c r="O427" s="9"/>
      <c r="V427" s="9"/>
      <c r="AC427" s="9"/>
      <c r="AG427" s="9"/>
      <c r="AM427" s="9"/>
    </row>
    <row r="428" ht="14.25" customHeight="1">
      <c r="I428" s="9"/>
      <c r="O428" s="9"/>
      <c r="V428" s="9"/>
      <c r="AC428" s="9"/>
      <c r="AG428" s="9"/>
      <c r="AM428" s="9"/>
    </row>
    <row r="429" ht="14.25" customHeight="1">
      <c r="I429" s="9"/>
      <c r="O429" s="9"/>
      <c r="V429" s="9"/>
      <c r="AC429" s="9"/>
      <c r="AG429" s="9"/>
      <c r="AM429" s="9"/>
    </row>
    <row r="430" ht="14.25" customHeight="1">
      <c r="I430" s="9"/>
      <c r="O430" s="9"/>
      <c r="V430" s="9"/>
      <c r="AC430" s="9"/>
      <c r="AG430" s="9"/>
      <c r="AM430" s="9"/>
    </row>
    <row r="431" ht="14.25" customHeight="1">
      <c r="I431" s="9"/>
      <c r="O431" s="9"/>
      <c r="V431" s="9"/>
      <c r="AC431" s="9"/>
      <c r="AG431" s="9"/>
      <c r="AM431" s="9"/>
    </row>
    <row r="432" ht="14.25" customHeight="1">
      <c r="I432" s="9"/>
      <c r="O432" s="9"/>
      <c r="V432" s="9"/>
      <c r="AC432" s="9"/>
      <c r="AG432" s="9"/>
      <c r="AM432" s="9"/>
    </row>
    <row r="433" ht="14.25" customHeight="1">
      <c r="I433" s="9"/>
      <c r="O433" s="9"/>
      <c r="V433" s="9"/>
      <c r="AC433" s="9"/>
      <c r="AG433" s="9"/>
      <c r="AM433" s="9"/>
    </row>
    <row r="434" ht="14.25" customHeight="1">
      <c r="I434" s="9"/>
      <c r="O434" s="9"/>
      <c r="V434" s="9"/>
      <c r="AC434" s="9"/>
      <c r="AG434" s="9"/>
      <c r="AM434" s="9"/>
    </row>
    <row r="435" ht="14.25" customHeight="1">
      <c r="I435" s="9"/>
      <c r="O435" s="9"/>
      <c r="V435" s="9"/>
      <c r="AC435" s="9"/>
      <c r="AG435" s="9"/>
      <c r="AM435" s="9"/>
    </row>
    <row r="436" ht="14.25" customHeight="1">
      <c r="I436" s="9"/>
      <c r="O436" s="9"/>
      <c r="V436" s="9"/>
      <c r="AC436" s="9"/>
      <c r="AG436" s="9"/>
      <c r="AM436" s="9"/>
    </row>
    <row r="437" ht="14.25" customHeight="1">
      <c r="I437" s="9"/>
      <c r="O437" s="9"/>
      <c r="V437" s="9"/>
      <c r="AC437" s="9"/>
      <c r="AG437" s="9"/>
      <c r="AM437" s="9"/>
    </row>
    <row r="438" ht="14.25" customHeight="1">
      <c r="I438" s="9"/>
      <c r="O438" s="9"/>
      <c r="V438" s="9"/>
      <c r="AC438" s="9"/>
      <c r="AG438" s="9"/>
      <c r="AM438" s="9"/>
    </row>
    <row r="439" ht="14.25" customHeight="1">
      <c r="I439" s="9"/>
      <c r="O439" s="9"/>
      <c r="V439" s="9"/>
      <c r="AC439" s="9"/>
      <c r="AG439" s="9"/>
      <c r="AM439" s="9"/>
    </row>
    <row r="440" ht="14.25" customHeight="1">
      <c r="I440" s="9"/>
      <c r="O440" s="9"/>
      <c r="V440" s="9"/>
      <c r="AC440" s="9"/>
      <c r="AG440" s="9"/>
      <c r="AM440" s="9"/>
    </row>
    <row r="441" ht="14.25" customHeight="1">
      <c r="I441" s="9"/>
      <c r="O441" s="9"/>
      <c r="V441" s="9"/>
      <c r="AC441" s="9"/>
      <c r="AG441" s="9"/>
      <c r="AM441" s="9"/>
    </row>
    <row r="442" ht="14.25" customHeight="1">
      <c r="I442" s="9"/>
      <c r="O442" s="9"/>
      <c r="V442" s="9"/>
      <c r="AC442" s="9"/>
      <c r="AG442" s="9"/>
      <c r="AM442" s="9"/>
    </row>
    <row r="443" ht="14.25" customHeight="1">
      <c r="I443" s="9"/>
      <c r="O443" s="9"/>
      <c r="V443" s="9"/>
      <c r="AC443" s="9"/>
      <c r="AG443" s="9"/>
      <c r="AM443" s="9"/>
    </row>
    <row r="444" ht="14.25" customHeight="1">
      <c r="I444" s="9"/>
      <c r="O444" s="9"/>
      <c r="V444" s="9"/>
      <c r="AC444" s="9"/>
      <c r="AG444" s="9"/>
      <c r="AM444" s="9"/>
    </row>
    <row r="445" ht="14.25" customHeight="1">
      <c r="I445" s="9"/>
      <c r="O445" s="9"/>
      <c r="V445" s="9"/>
      <c r="AC445" s="9"/>
      <c r="AG445" s="9"/>
      <c r="AM445" s="9"/>
    </row>
    <row r="446" ht="14.25" customHeight="1">
      <c r="I446" s="9"/>
      <c r="O446" s="9"/>
      <c r="V446" s="9"/>
      <c r="AC446" s="9"/>
      <c r="AG446" s="9"/>
      <c r="AM446" s="9"/>
    </row>
    <row r="447" ht="14.25" customHeight="1">
      <c r="I447" s="9"/>
      <c r="O447" s="9"/>
      <c r="V447" s="9"/>
      <c r="AC447" s="9"/>
      <c r="AG447" s="9"/>
      <c r="AM447" s="9"/>
    </row>
    <row r="448" ht="14.25" customHeight="1">
      <c r="I448" s="9"/>
      <c r="O448" s="9"/>
      <c r="V448" s="9"/>
      <c r="AC448" s="9"/>
      <c r="AG448" s="9"/>
      <c r="AM448" s="9"/>
    </row>
    <row r="449" ht="14.25" customHeight="1">
      <c r="I449" s="9"/>
      <c r="O449" s="9"/>
      <c r="V449" s="9"/>
      <c r="AC449" s="9"/>
      <c r="AG449" s="9"/>
      <c r="AM449" s="9"/>
    </row>
    <row r="450" ht="14.25" customHeight="1">
      <c r="I450" s="9"/>
      <c r="O450" s="9"/>
      <c r="V450" s="9"/>
      <c r="AC450" s="9"/>
      <c r="AG450" s="9"/>
      <c r="AM450" s="9"/>
    </row>
    <row r="451" ht="14.25" customHeight="1">
      <c r="I451" s="9"/>
      <c r="O451" s="9"/>
      <c r="V451" s="9"/>
      <c r="AC451" s="9"/>
      <c r="AG451" s="9"/>
      <c r="AM451" s="9"/>
    </row>
    <row r="452" ht="14.25" customHeight="1">
      <c r="I452" s="9"/>
      <c r="O452" s="9"/>
      <c r="V452" s="9"/>
      <c r="AC452" s="9"/>
      <c r="AG452" s="9"/>
      <c r="AM452" s="9"/>
    </row>
    <row r="453" ht="14.25" customHeight="1">
      <c r="I453" s="9"/>
      <c r="O453" s="9"/>
      <c r="V453" s="9"/>
      <c r="AC453" s="9"/>
      <c r="AG453" s="9"/>
      <c r="AM453" s="9"/>
    </row>
    <row r="454" ht="14.25" customHeight="1">
      <c r="I454" s="9"/>
      <c r="O454" s="9"/>
      <c r="V454" s="9"/>
      <c r="AC454" s="9"/>
      <c r="AG454" s="9"/>
      <c r="AM454" s="9"/>
    </row>
    <row r="455" ht="14.25" customHeight="1">
      <c r="I455" s="9"/>
      <c r="O455" s="9"/>
      <c r="V455" s="9"/>
      <c r="AC455" s="9"/>
      <c r="AG455" s="9"/>
      <c r="AM455" s="9"/>
    </row>
    <row r="456" ht="14.25" customHeight="1">
      <c r="I456" s="9"/>
      <c r="O456" s="9"/>
      <c r="V456" s="9"/>
      <c r="AC456" s="9"/>
      <c r="AG456" s="9"/>
      <c r="AM456" s="9"/>
    </row>
    <row r="457" ht="14.25" customHeight="1">
      <c r="I457" s="9"/>
      <c r="O457" s="9"/>
      <c r="V457" s="9"/>
      <c r="AC457" s="9"/>
      <c r="AG457" s="9"/>
      <c r="AM457" s="9"/>
    </row>
    <row r="458" ht="14.25" customHeight="1">
      <c r="I458" s="9"/>
      <c r="O458" s="9"/>
      <c r="V458" s="9"/>
      <c r="AC458" s="9"/>
      <c r="AG458" s="9"/>
      <c r="AM458" s="9"/>
    </row>
    <row r="459" ht="14.25" customHeight="1">
      <c r="I459" s="9"/>
      <c r="O459" s="9"/>
      <c r="V459" s="9"/>
      <c r="AC459" s="9"/>
      <c r="AG459" s="9"/>
      <c r="AM459" s="9"/>
    </row>
    <row r="460" ht="14.25" customHeight="1">
      <c r="I460" s="9"/>
      <c r="O460" s="9"/>
      <c r="V460" s="9"/>
      <c r="AC460" s="9"/>
      <c r="AG460" s="9"/>
      <c r="AM460" s="9"/>
    </row>
    <row r="461" ht="14.25" customHeight="1">
      <c r="I461" s="9"/>
      <c r="O461" s="9"/>
      <c r="V461" s="9"/>
      <c r="AC461" s="9"/>
      <c r="AG461" s="9"/>
      <c r="AM461" s="9"/>
    </row>
    <row r="462" ht="14.25" customHeight="1">
      <c r="I462" s="9"/>
      <c r="O462" s="9"/>
      <c r="V462" s="9"/>
      <c r="AC462" s="9"/>
      <c r="AG462" s="9"/>
      <c r="AM462" s="9"/>
    </row>
    <row r="463" ht="14.25" customHeight="1">
      <c r="I463" s="9"/>
      <c r="O463" s="9"/>
      <c r="V463" s="9"/>
      <c r="AC463" s="9"/>
      <c r="AG463" s="9"/>
      <c r="AM463" s="9"/>
    </row>
    <row r="464" ht="14.25" customHeight="1">
      <c r="I464" s="9"/>
      <c r="O464" s="9"/>
      <c r="V464" s="9"/>
      <c r="AC464" s="9"/>
      <c r="AG464" s="9"/>
      <c r="AM464" s="9"/>
    </row>
    <row r="465" ht="14.25" customHeight="1">
      <c r="I465" s="9"/>
      <c r="O465" s="9"/>
      <c r="V465" s="9"/>
      <c r="AC465" s="9"/>
      <c r="AG465" s="9"/>
      <c r="AM465" s="9"/>
    </row>
    <row r="466" ht="14.25" customHeight="1">
      <c r="I466" s="9"/>
      <c r="O466" s="9"/>
      <c r="V466" s="9"/>
      <c r="AC466" s="9"/>
      <c r="AG466" s="9"/>
      <c r="AM466" s="9"/>
    </row>
    <row r="467" ht="14.25" customHeight="1">
      <c r="I467" s="9"/>
      <c r="O467" s="9"/>
      <c r="V467" s="9"/>
      <c r="AC467" s="9"/>
      <c r="AG467" s="9"/>
      <c r="AM467" s="9"/>
    </row>
    <row r="468" ht="14.25" customHeight="1">
      <c r="I468" s="9"/>
      <c r="O468" s="9"/>
      <c r="V468" s="9"/>
      <c r="AC468" s="9"/>
      <c r="AG468" s="9"/>
      <c r="AM468" s="9"/>
    </row>
    <row r="469" ht="14.25" customHeight="1">
      <c r="I469" s="9"/>
      <c r="O469" s="9"/>
      <c r="V469" s="9"/>
      <c r="AC469" s="9"/>
      <c r="AG469" s="9"/>
      <c r="AM469" s="9"/>
    </row>
    <row r="470" ht="14.25" customHeight="1">
      <c r="I470" s="9"/>
      <c r="O470" s="9"/>
      <c r="V470" s="9"/>
      <c r="AC470" s="9"/>
      <c r="AG470" s="9"/>
      <c r="AM470" s="9"/>
    </row>
    <row r="471" ht="14.25" customHeight="1">
      <c r="I471" s="9"/>
      <c r="O471" s="9"/>
      <c r="V471" s="9"/>
      <c r="AC471" s="9"/>
      <c r="AG471" s="9"/>
      <c r="AM471" s="9"/>
    </row>
    <row r="472" ht="14.25" customHeight="1">
      <c r="I472" s="9"/>
      <c r="O472" s="9"/>
      <c r="V472" s="9"/>
      <c r="AC472" s="9"/>
      <c r="AG472" s="9"/>
      <c r="AM472" s="9"/>
    </row>
    <row r="473" ht="14.25" customHeight="1">
      <c r="I473" s="9"/>
      <c r="O473" s="9"/>
      <c r="V473" s="9"/>
      <c r="AC473" s="9"/>
      <c r="AG473" s="9"/>
      <c r="AM473" s="9"/>
    </row>
    <row r="474" ht="14.25" customHeight="1">
      <c r="I474" s="9"/>
      <c r="O474" s="9"/>
      <c r="V474" s="9"/>
      <c r="AC474" s="9"/>
      <c r="AG474" s="9"/>
      <c r="AM474" s="9"/>
    </row>
    <row r="475" ht="14.25" customHeight="1">
      <c r="I475" s="9"/>
      <c r="O475" s="9"/>
      <c r="V475" s="9"/>
      <c r="AC475" s="9"/>
      <c r="AG475" s="9"/>
      <c r="AM475" s="9"/>
    </row>
    <row r="476" ht="14.25" customHeight="1">
      <c r="I476" s="9"/>
      <c r="O476" s="9"/>
      <c r="V476" s="9"/>
      <c r="AC476" s="9"/>
      <c r="AG476" s="9"/>
      <c r="AM476" s="9"/>
    </row>
    <row r="477" ht="14.25" customHeight="1">
      <c r="I477" s="9"/>
      <c r="O477" s="9"/>
      <c r="V477" s="9"/>
      <c r="AC477" s="9"/>
      <c r="AG477" s="9"/>
      <c r="AM477" s="9"/>
    </row>
    <row r="478" ht="14.25" customHeight="1">
      <c r="I478" s="9"/>
      <c r="O478" s="9"/>
      <c r="V478" s="9"/>
      <c r="AC478" s="9"/>
      <c r="AG478" s="9"/>
      <c r="AM478" s="9"/>
    </row>
    <row r="479" ht="14.25" customHeight="1">
      <c r="I479" s="9"/>
      <c r="O479" s="9"/>
      <c r="V479" s="9"/>
      <c r="AC479" s="9"/>
      <c r="AG479" s="9"/>
      <c r="AM479" s="9"/>
    </row>
    <row r="480" ht="14.25" customHeight="1">
      <c r="I480" s="9"/>
      <c r="O480" s="9"/>
      <c r="V480" s="9"/>
      <c r="AC480" s="9"/>
      <c r="AG480" s="9"/>
      <c r="AM480" s="9"/>
    </row>
    <row r="481" ht="14.25" customHeight="1">
      <c r="I481" s="9"/>
      <c r="O481" s="9"/>
      <c r="V481" s="9"/>
      <c r="AC481" s="9"/>
      <c r="AG481" s="9"/>
      <c r="AM481" s="9"/>
    </row>
    <row r="482" ht="14.25" customHeight="1">
      <c r="I482" s="9"/>
      <c r="O482" s="9"/>
      <c r="V482" s="9"/>
      <c r="AC482" s="9"/>
      <c r="AG482" s="9"/>
      <c r="AM482" s="9"/>
    </row>
    <row r="483" ht="14.25" customHeight="1">
      <c r="I483" s="9"/>
      <c r="O483" s="9"/>
      <c r="V483" s="9"/>
      <c r="AC483" s="9"/>
      <c r="AG483" s="9"/>
      <c r="AM483" s="9"/>
    </row>
    <row r="484" ht="14.25" customHeight="1">
      <c r="I484" s="9"/>
      <c r="O484" s="9"/>
      <c r="V484" s="9"/>
      <c r="AC484" s="9"/>
      <c r="AG484" s="9"/>
      <c r="AM484" s="9"/>
    </row>
    <row r="485" ht="14.25" customHeight="1">
      <c r="I485" s="9"/>
      <c r="O485" s="9"/>
      <c r="V485" s="9"/>
      <c r="AC485" s="9"/>
      <c r="AG485" s="9"/>
      <c r="AM485" s="9"/>
    </row>
    <row r="486" ht="14.25" customHeight="1">
      <c r="I486" s="9"/>
      <c r="O486" s="9"/>
      <c r="V486" s="9"/>
      <c r="AC486" s="9"/>
      <c r="AG486" s="9"/>
      <c r="AM486" s="9"/>
    </row>
    <row r="487" ht="14.25" customHeight="1">
      <c r="I487" s="9"/>
      <c r="O487" s="9"/>
      <c r="V487" s="9"/>
      <c r="AC487" s="9"/>
      <c r="AG487" s="9"/>
      <c r="AM487" s="9"/>
    </row>
    <row r="488" ht="14.25" customHeight="1">
      <c r="I488" s="9"/>
      <c r="O488" s="9"/>
      <c r="V488" s="9"/>
      <c r="AC488" s="9"/>
      <c r="AG488" s="9"/>
      <c r="AM488" s="9"/>
    </row>
    <row r="489" ht="14.25" customHeight="1">
      <c r="I489" s="9"/>
      <c r="O489" s="9"/>
      <c r="V489" s="9"/>
      <c r="AC489" s="9"/>
      <c r="AG489" s="9"/>
      <c r="AM489" s="9"/>
    </row>
    <row r="490" ht="14.25" customHeight="1">
      <c r="I490" s="9"/>
      <c r="O490" s="9"/>
      <c r="V490" s="9"/>
      <c r="AC490" s="9"/>
      <c r="AG490" s="9"/>
      <c r="AM490" s="9"/>
    </row>
    <row r="491" ht="14.25" customHeight="1">
      <c r="I491" s="9"/>
      <c r="O491" s="9"/>
      <c r="V491" s="9"/>
      <c r="AC491" s="9"/>
      <c r="AG491" s="9"/>
      <c r="AM491" s="9"/>
    </row>
    <row r="492" ht="14.25" customHeight="1">
      <c r="I492" s="9"/>
      <c r="O492" s="9"/>
      <c r="V492" s="9"/>
      <c r="AC492" s="9"/>
      <c r="AG492" s="9"/>
      <c r="AM492" s="9"/>
    </row>
    <row r="493" ht="14.25" customHeight="1">
      <c r="I493" s="9"/>
      <c r="O493" s="9"/>
      <c r="V493" s="9"/>
      <c r="AC493" s="9"/>
      <c r="AG493" s="9"/>
      <c r="AM493" s="9"/>
    </row>
    <row r="494" ht="14.25" customHeight="1">
      <c r="I494" s="9"/>
      <c r="O494" s="9"/>
      <c r="V494" s="9"/>
      <c r="AC494" s="9"/>
      <c r="AG494" s="9"/>
      <c r="AM494" s="9"/>
    </row>
    <row r="495" ht="14.25" customHeight="1">
      <c r="I495" s="9"/>
      <c r="O495" s="9"/>
      <c r="V495" s="9"/>
      <c r="AC495" s="9"/>
      <c r="AG495" s="9"/>
      <c r="AM495" s="9"/>
    </row>
    <row r="496" ht="14.25" customHeight="1">
      <c r="I496" s="9"/>
      <c r="O496" s="9"/>
      <c r="V496" s="9"/>
      <c r="AC496" s="9"/>
      <c r="AG496" s="9"/>
      <c r="AM496" s="9"/>
    </row>
    <row r="497" ht="14.25" customHeight="1">
      <c r="I497" s="9"/>
      <c r="O497" s="9"/>
      <c r="V497" s="9"/>
      <c r="AC497" s="9"/>
      <c r="AG497" s="9"/>
      <c r="AM497" s="9"/>
    </row>
    <row r="498" ht="14.25" customHeight="1">
      <c r="I498" s="9"/>
      <c r="O498" s="9"/>
      <c r="V498" s="9"/>
      <c r="AC498" s="9"/>
      <c r="AG498" s="9"/>
      <c r="AM498" s="9"/>
    </row>
    <row r="499" ht="14.25" customHeight="1">
      <c r="I499" s="9"/>
      <c r="O499" s="9"/>
      <c r="V499" s="9"/>
      <c r="AC499" s="9"/>
      <c r="AG499" s="9"/>
      <c r="AM499" s="9"/>
    </row>
    <row r="500" ht="14.25" customHeight="1">
      <c r="I500" s="9"/>
      <c r="O500" s="9"/>
      <c r="V500" s="9"/>
      <c r="AC500" s="9"/>
      <c r="AG500" s="9"/>
      <c r="AM500" s="9"/>
    </row>
    <row r="501" ht="14.25" customHeight="1">
      <c r="I501" s="9"/>
      <c r="O501" s="9"/>
      <c r="V501" s="9"/>
      <c r="AC501" s="9"/>
      <c r="AG501" s="9"/>
      <c r="AM501" s="9"/>
    </row>
    <row r="502" ht="14.25" customHeight="1">
      <c r="I502" s="9"/>
      <c r="O502" s="9"/>
      <c r="V502" s="9"/>
      <c r="AC502" s="9"/>
      <c r="AG502" s="9"/>
      <c r="AM502" s="9"/>
    </row>
    <row r="503" ht="14.25" customHeight="1">
      <c r="I503" s="9"/>
      <c r="O503" s="9"/>
      <c r="V503" s="9"/>
      <c r="AC503" s="9"/>
      <c r="AG503" s="9"/>
      <c r="AM503" s="9"/>
    </row>
    <row r="504" ht="14.25" customHeight="1">
      <c r="I504" s="9"/>
      <c r="O504" s="9"/>
      <c r="V504" s="9"/>
      <c r="AC504" s="9"/>
      <c r="AG504" s="9"/>
      <c r="AM504" s="9"/>
    </row>
    <row r="505" ht="14.25" customHeight="1">
      <c r="I505" s="9"/>
      <c r="O505" s="9"/>
      <c r="V505" s="9"/>
      <c r="AC505" s="9"/>
      <c r="AG505" s="9"/>
      <c r="AM505" s="9"/>
    </row>
    <row r="506" ht="14.25" customHeight="1">
      <c r="I506" s="9"/>
      <c r="O506" s="9"/>
      <c r="V506" s="9"/>
      <c r="AC506" s="9"/>
      <c r="AG506" s="9"/>
      <c r="AM506" s="9"/>
    </row>
    <row r="507" ht="14.25" customHeight="1">
      <c r="I507" s="9"/>
      <c r="O507" s="9"/>
      <c r="V507" s="9"/>
      <c r="AC507" s="9"/>
      <c r="AG507" s="9"/>
      <c r="AM507" s="9"/>
    </row>
    <row r="508" ht="14.25" customHeight="1">
      <c r="I508" s="9"/>
      <c r="O508" s="9"/>
      <c r="V508" s="9"/>
      <c r="AC508" s="9"/>
      <c r="AG508" s="9"/>
      <c r="AM508" s="9"/>
    </row>
    <row r="509" ht="14.25" customHeight="1">
      <c r="I509" s="9"/>
      <c r="O509" s="9"/>
      <c r="V509" s="9"/>
      <c r="AC509" s="9"/>
      <c r="AG509" s="9"/>
      <c r="AM509" s="9"/>
    </row>
    <row r="510" ht="14.25" customHeight="1">
      <c r="I510" s="9"/>
      <c r="O510" s="9"/>
      <c r="V510" s="9"/>
      <c r="AC510" s="9"/>
      <c r="AG510" s="9"/>
      <c r="AM510" s="9"/>
    </row>
    <row r="511" ht="14.25" customHeight="1">
      <c r="I511" s="9"/>
      <c r="O511" s="9"/>
      <c r="V511" s="9"/>
      <c r="AC511" s="9"/>
      <c r="AG511" s="9"/>
      <c r="AM511" s="9"/>
    </row>
    <row r="512" ht="14.25" customHeight="1">
      <c r="I512" s="9"/>
      <c r="O512" s="9"/>
      <c r="V512" s="9"/>
      <c r="AC512" s="9"/>
      <c r="AG512" s="9"/>
      <c r="AM512" s="9"/>
    </row>
    <row r="513" ht="14.25" customHeight="1">
      <c r="I513" s="9"/>
      <c r="O513" s="9"/>
      <c r="V513" s="9"/>
      <c r="AC513" s="9"/>
      <c r="AG513" s="9"/>
      <c r="AM513" s="9"/>
    </row>
    <row r="514" ht="14.25" customHeight="1">
      <c r="I514" s="9"/>
      <c r="O514" s="9"/>
      <c r="V514" s="9"/>
      <c r="AC514" s="9"/>
      <c r="AG514" s="9"/>
      <c r="AM514" s="9"/>
    </row>
    <row r="515" ht="14.25" customHeight="1">
      <c r="I515" s="9"/>
      <c r="O515" s="9"/>
      <c r="V515" s="9"/>
      <c r="AC515" s="9"/>
      <c r="AG515" s="9"/>
      <c r="AM515" s="9"/>
    </row>
    <row r="516" ht="14.25" customHeight="1">
      <c r="I516" s="9"/>
      <c r="O516" s="9"/>
      <c r="V516" s="9"/>
      <c r="AC516" s="9"/>
      <c r="AG516" s="9"/>
      <c r="AM516" s="9"/>
    </row>
    <row r="517" ht="14.25" customHeight="1">
      <c r="I517" s="9"/>
      <c r="O517" s="9"/>
      <c r="V517" s="9"/>
      <c r="AC517" s="9"/>
      <c r="AG517" s="9"/>
      <c r="AM517" s="9"/>
    </row>
    <row r="518" ht="14.25" customHeight="1">
      <c r="I518" s="9"/>
      <c r="O518" s="9"/>
      <c r="V518" s="9"/>
      <c r="AC518" s="9"/>
      <c r="AG518" s="9"/>
      <c r="AM518" s="9"/>
    </row>
    <row r="519" ht="14.25" customHeight="1">
      <c r="I519" s="9"/>
      <c r="O519" s="9"/>
      <c r="V519" s="9"/>
      <c r="AC519" s="9"/>
      <c r="AG519" s="9"/>
      <c r="AM519" s="9"/>
    </row>
    <row r="520" ht="14.25" customHeight="1">
      <c r="I520" s="9"/>
      <c r="O520" s="9"/>
      <c r="V520" s="9"/>
      <c r="AC520" s="9"/>
      <c r="AG520" s="9"/>
      <c r="AM520" s="9"/>
    </row>
    <row r="521" ht="14.25" customHeight="1">
      <c r="I521" s="9"/>
      <c r="O521" s="9"/>
      <c r="V521" s="9"/>
      <c r="AC521" s="9"/>
      <c r="AG521" s="9"/>
      <c r="AM521" s="9"/>
    </row>
    <row r="522" ht="14.25" customHeight="1">
      <c r="I522" s="9"/>
      <c r="O522" s="9"/>
      <c r="V522" s="9"/>
      <c r="AC522" s="9"/>
      <c r="AG522" s="9"/>
      <c r="AM522" s="9"/>
    </row>
    <row r="523" ht="14.25" customHeight="1">
      <c r="I523" s="9"/>
      <c r="O523" s="9"/>
      <c r="V523" s="9"/>
      <c r="AC523" s="9"/>
      <c r="AG523" s="9"/>
      <c r="AM523" s="9"/>
    </row>
    <row r="524" ht="14.25" customHeight="1">
      <c r="I524" s="9"/>
      <c r="O524" s="9"/>
      <c r="V524" s="9"/>
      <c r="AC524" s="9"/>
      <c r="AG524" s="9"/>
      <c r="AM524" s="9"/>
    </row>
    <row r="525" ht="14.25" customHeight="1">
      <c r="I525" s="9"/>
      <c r="O525" s="9"/>
      <c r="V525" s="9"/>
      <c r="AC525" s="9"/>
      <c r="AG525" s="9"/>
      <c r="AM525" s="9"/>
    </row>
    <row r="526" ht="14.25" customHeight="1">
      <c r="I526" s="9"/>
      <c r="O526" s="9"/>
      <c r="V526" s="9"/>
      <c r="AC526" s="9"/>
      <c r="AG526" s="9"/>
      <c r="AM526" s="9"/>
    </row>
    <row r="527" ht="14.25" customHeight="1">
      <c r="I527" s="9"/>
      <c r="O527" s="9"/>
      <c r="V527" s="9"/>
      <c r="AC527" s="9"/>
      <c r="AG527" s="9"/>
      <c r="AM527" s="9"/>
    </row>
    <row r="528" ht="14.25" customHeight="1">
      <c r="I528" s="9"/>
      <c r="O528" s="9"/>
      <c r="V528" s="9"/>
      <c r="AC528" s="9"/>
      <c r="AG528" s="9"/>
      <c r="AM528" s="9"/>
    </row>
    <row r="529" ht="14.25" customHeight="1">
      <c r="I529" s="9"/>
      <c r="O529" s="9"/>
      <c r="V529" s="9"/>
      <c r="AC529" s="9"/>
      <c r="AG529" s="9"/>
      <c r="AM529" s="9"/>
    </row>
    <row r="530" ht="14.25" customHeight="1">
      <c r="I530" s="9"/>
      <c r="O530" s="9"/>
      <c r="V530" s="9"/>
      <c r="AC530" s="9"/>
      <c r="AG530" s="9"/>
      <c r="AM530" s="9"/>
    </row>
    <row r="531" ht="14.25" customHeight="1">
      <c r="I531" s="9"/>
      <c r="O531" s="9"/>
      <c r="V531" s="9"/>
      <c r="AC531" s="9"/>
      <c r="AG531" s="9"/>
      <c r="AM531" s="9"/>
    </row>
    <row r="532" ht="14.25" customHeight="1">
      <c r="I532" s="9"/>
      <c r="O532" s="9"/>
      <c r="V532" s="9"/>
      <c r="AC532" s="9"/>
      <c r="AG532" s="9"/>
      <c r="AM532" s="9"/>
    </row>
    <row r="533" ht="14.25" customHeight="1">
      <c r="I533" s="9"/>
      <c r="O533" s="9"/>
      <c r="V533" s="9"/>
      <c r="AC533" s="9"/>
      <c r="AG533" s="9"/>
      <c r="AM533" s="9"/>
    </row>
    <row r="534" ht="14.25" customHeight="1">
      <c r="I534" s="9"/>
      <c r="O534" s="9"/>
      <c r="V534" s="9"/>
      <c r="AC534" s="9"/>
      <c r="AG534" s="9"/>
      <c r="AM534" s="9"/>
    </row>
    <row r="535" ht="14.25" customHeight="1">
      <c r="I535" s="9"/>
      <c r="O535" s="9"/>
      <c r="V535" s="9"/>
      <c r="AC535" s="9"/>
      <c r="AG535" s="9"/>
      <c r="AM535" s="9"/>
    </row>
    <row r="536" ht="14.25" customHeight="1">
      <c r="I536" s="9"/>
      <c r="O536" s="9"/>
      <c r="V536" s="9"/>
      <c r="AC536" s="9"/>
      <c r="AG536" s="9"/>
      <c r="AM536" s="9"/>
    </row>
    <row r="537" ht="14.25" customHeight="1">
      <c r="I537" s="9"/>
      <c r="O537" s="9"/>
      <c r="V537" s="9"/>
      <c r="AC537" s="9"/>
      <c r="AG537" s="9"/>
      <c r="AM537" s="9"/>
    </row>
    <row r="538" ht="14.25" customHeight="1">
      <c r="I538" s="9"/>
      <c r="O538" s="9"/>
      <c r="V538" s="9"/>
      <c r="AC538" s="9"/>
      <c r="AG538" s="9"/>
      <c r="AM538" s="9"/>
    </row>
    <row r="539" ht="14.25" customHeight="1">
      <c r="I539" s="9"/>
      <c r="O539" s="9"/>
      <c r="V539" s="9"/>
      <c r="AC539" s="9"/>
      <c r="AG539" s="9"/>
      <c r="AM539" s="9"/>
    </row>
    <row r="540" ht="14.25" customHeight="1">
      <c r="I540" s="9"/>
      <c r="O540" s="9"/>
      <c r="V540" s="9"/>
      <c r="AC540" s="9"/>
      <c r="AG540" s="9"/>
      <c r="AM540" s="9"/>
    </row>
    <row r="541" ht="14.25" customHeight="1">
      <c r="I541" s="9"/>
      <c r="O541" s="9"/>
      <c r="V541" s="9"/>
      <c r="AC541" s="9"/>
      <c r="AG541" s="9"/>
      <c r="AM541" s="9"/>
    </row>
    <row r="542" ht="14.25" customHeight="1">
      <c r="I542" s="9"/>
      <c r="O542" s="9"/>
      <c r="V542" s="9"/>
      <c r="AC542" s="9"/>
      <c r="AG542" s="9"/>
      <c r="AM542" s="9"/>
    </row>
    <row r="543" ht="14.25" customHeight="1">
      <c r="I543" s="9"/>
      <c r="O543" s="9"/>
      <c r="V543" s="9"/>
      <c r="AC543" s="9"/>
      <c r="AG543" s="9"/>
      <c r="AM543" s="9"/>
    </row>
    <row r="544" ht="14.25" customHeight="1">
      <c r="I544" s="9"/>
      <c r="O544" s="9"/>
      <c r="V544" s="9"/>
      <c r="AC544" s="9"/>
      <c r="AG544" s="9"/>
      <c r="AM544" s="9"/>
    </row>
    <row r="545" ht="14.25" customHeight="1">
      <c r="I545" s="9"/>
      <c r="O545" s="9"/>
      <c r="V545" s="9"/>
      <c r="AC545" s="9"/>
      <c r="AG545" s="9"/>
      <c r="AM545" s="9"/>
    </row>
    <row r="546" ht="14.25" customHeight="1">
      <c r="I546" s="9"/>
      <c r="O546" s="9"/>
      <c r="V546" s="9"/>
      <c r="AC546" s="9"/>
      <c r="AG546" s="9"/>
      <c r="AM546" s="9"/>
    </row>
    <row r="547" ht="14.25" customHeight="1">
      <c r="I547" s="9"/>
      <c r="O547" s="9"/>
      <c r="V547" s="9"/>
      <c r="AC547" s="9"/>
      <c r="AG547" s="9"/>
      <c r="AM547" s="9"/>
    </row>
    <row r="548" ht="14.25" customHeight="1">
      <c r="I548" s="9"/>
      <c r="O548" s="9"/>
      <c r="V548" s="9"/>
      <c r="AC548" s="9"/>
      <c r="AG548" s="9"/>
      <c r="AM548" s="9"/>
    </row>
    <row r="549" ht="14.25" customHeight="1">
      <c r="I549" s="9"/>
      <c r="O549" s="9"/>
      <c r="V549" s="9"/>
      <c r="AC549" s="9"/>
      <c r="AG549" s="9"/>
      <c r="AM549" s="9"/>
    </row>
    <row r="550" ht="14.25" customHeight="1">
      <c r="I550" s="9"/>
      <c r="O550" s="9"/>
      <c r="V550" s="9"/>
      <c r="AC550" s="9"/>
      <c r="AG550" s="9"/>
      <c r="AM550" s="9"/>
    </row>
    <row r="551" ht="14.25" customHeight="1">
      <c r="I551" s="9"/>
      <c r="O551" s="9"/>
      <c r="V551" s="9"/>
      <c r="AC551" s="9"/>
      <c r="AG551" s="9"/>
      <c r="AM551" s="9"/>
    </row>
    <row r="552" ht="14.25" customHeight="1">
      <c r="I552" s="9"/>
      <c r="O552" s="9"/>
      <c r="V552" s="9"/>
      <c r="AC552" s="9"/>
      <c r="AG552" s="9"/>
      <c r="AM552" s="9"/>
    </row>
    <row r="553" ht="14.25" customHeight="1">
      <c r="I553" s="9"/>
      <c r="O553" s="9"/>
      <c r="V553" s="9"/>
      <c r="AC553" s="9"/>
      <c r="AG553" s="9"/>
      <c r="AM553" s="9"/>
    </row>
    <row r="554" ht="14.25" customHeight="1">
      <c r="I554" s="9"/>
      <c r="O554" s="9"/>
      <c r="V554" s="9"/>
      <c r="AC554" s="9"/>
      <c r="AG554" s="9"/>
      <c r="AM554" s="9"/>
    </row>
    <row r="555" ht="14.25" customHeight="1">
      <c r="I555" s="9"/>
      <c r="O555" s="9"/>
      <c r="V555" s="9"/>
      <c r="AC555" s="9"/>
      <c r="AG555" s="9"/>
      <c r="AM555" s="9"/>
    </row>
    <row r="556" ht="14.25" customHeight="1">
      <c r="I556" s="9"/>
      <c r="O556" s="9"/>
      <c r="V556" s="9"/>
      <c r="AC556" s="9"/>
      <c r="AG556" s="9"/>
      <c r="AM556" s="9"/>
    </row>
    <row r="557" ht="14.25" customHeight="1">
      <c r="I557" s="9"/>
      <c r="O557" s="9"/>
      <c r="V557" s="9"/>
      <c r="AC557" s="9"/>
      <c r="AG557" s="9"/>
      <c r="AM557" s="9"/>
    </row>
    <row r="558" ht="14.25" customHeight="1">
      <c r="I558" s="9"/>
      <c r="O558" s="9"/>
      <c r="V558" s="9"/>
      <c r="AC558" s="9"/>
      <c r="AG558" s="9"/>
      <c r="AM558" s="9"/>
    </row>
    <row r="559" ht="14.25" customHeight="1">
      <c r="I559" s="9"/>
      <c r="O559" s="9"/>
      <c r="V559" s="9"/>
      <c r="AC559" s="9"/>
      <c r="AG559" s="9"/>
      <c r="AM559" s="9"/>
    </row>
    <row r="560" ht="14.25" customHeight="1">
      <c r="I560" s="9"/>
      <c r="O560" s="9"/>
      <c r="V560" s="9"/>
      <c r="AC560" s="9"/>
      <c r="AG560" s="9"/>
      <c r="AM560" s="9"/>
    </row>
    <row r="561" ht="14.25" customHeight="1">
      <c r="I561" s="9"/>
      <c r="O561" s="9"/>
      <c r="V561" s="9"/>
      <c r="AC561" s="9"/>
      <c r="AG561" s="9"/>
      <c r="AM561" s="9"/>
    </row>
    <row r="562" ht="14.25" customHeight="1">
      <c r="I562" s="9"/>
      <c r="O562" s="9"/>
      <c r="V562" s="9"/>
      <c r="AC562" s="9"/>
      <c r="AG562" s="9"/>
      <c r="AM562" s="9"/>
    </row>
    <row r="563" ht="14.25" customHeight="1">
      <c r="I563" s="9"/>
      <c r="O563" s="9"/>
      <c r="V563" s="9"/>
      <c r="AC563" s="9"/>
      <c r="AG563" s="9"/>
      <c r="AM563" s="9"/>
    </row>
    <row r="564" ht="14.25" customHeight="1">
      <c r="I564" s="9"/>
      <c r="O564" s="9"/>
      <c r="V564" s="9"/>
      <c r="AC564" s="9"/>
      <c r="AG564" s="9"/>
      <c r="AM564" s="9"/>
    </row>
    <row r="565" ht="14.25" customHeight="1">
      <c r="I565" s="9"/>
      <c r="O565" s="9"/>
      <c r="V565" s="9"/>
      <c r="AC565" s="9"/>
      <c r="AG565" s="9"/>
      <c r="AM565" s="9"/>
    </row>
    <row r="566" ht="14.25" customHeight="1">
      <c r="I566" s="9"/>
      <c r="O566" s="9"/>
      <c r="V566" s="9"/>
      <c r="AC566" s="9"/>
      <c r="AG566" s="9"/>
      <c r="AM566" s="9"/>
    </row>
    <row r="567" ht="14.25" customHeight="1">
      <c r="I567" s="9"/>
      <c r="O567" s="9"/>
      <c r="V567" s="9"/>
      <c r="AC567" s="9"/>
      <c r="AG567" s="9"/>
      <c r="AM567" s="9"/>
    </row>
    <row r="568" ht="14.25" customHeight="1">
      <c r="I568" s="9"/>
      <c r="O568" s="9"/>
      <c r="V568" s="9"/>
      <c r="AC568" s="9"/>
      <c r="AG568" s="9"/>
      <c r="AM568" s="9"/>
    </row>
    <row r="569" ht="14.25" customHeight="1">
      <c r="I569" s="9"/>
      <c r="O569" s="9"/>
      <c r="V569" s="9"/>
      <c r="AC569" s="9"/>
      <c r="AG569" s="9"/>
      <c r="AM569" s="9"/>
    </row>
    <row r="570" ht="14.25" customHeight="1">
      <c r="I570" s="9"/>
      <c r="O570" s="9"/>
      <c r="V570" s="9"/>
      <c r="AC570" s="9"/>
      <c r="AG570" s="9"/>
      <c r="AM570" s="9"/>
    </row>
    <row r="571" ht="14.25" customHeight="1">
      <c r="I571" s="9"/>
      <c r="O571" s="9"/>
      <c r="V571" s="9"/>
      <c r="AC571" s="9"/>
      <c r="AG571" s="9"/>
      <c r="AM571" s="9"/>
    </row>
    <row r="572" ht="14.25" customHeight="1">
      <c r="I572" s="9"/>
      <c r="O572" s="9"/>
      <c r="V572" s="9"/>
      <c r="AC572" s="9"/>
      <c r="AG572" s="9"/>
      <c r="AM572" s="9"/>
    </row>
    <row r="573" ht="14.25" customHeight="1">
      <c r="I573" s="9"/>
      <c r="O573" s="9"/>
      <c r="V573" s="9"/>
      <c r="AC573" s="9"/>
      <c r="AG573" s="9"/>
      <c r="AM573" s="9"/>
    </row>
    <row r="574" ht="14.25" customHeight="1">
      <c r="I574" s="9"/>
      <c r="O574" s="9"/>
      <c r="V574" s="9"/>
      <c r="AC574" s="9"/>
      <c r="AG574" s="9"/>
      <c r="AM574" s="9"/>
    </row>
    <row r="575" ht="14.25" customHeight="1">
      <c r="I575" s="9"/>
      <c r="O575" s="9"/>
      <c r="V575" s="9"/>
      <c r="AC575" s="9"/>
      <c r="AG575" s="9"/>
      <c r="AM575" s="9"/>
    </row>
    <row r="576" ht="14.25" customHeight="1">
      <c r="I576" s="9"/>
      <c r="O576" s="9"/>
      <c r="V576" s="9"/>
      <c r="AC576" s="9"/>
      <c r="AG576" s="9"/>
      <c r="AM576" s="9"/>
    </row>
    <row r="577" ht="14.25" customHeight="1">
      <c r="I577" s="9"/>
      <c r="O577" s="9"/>
      <c r="V577" s="9"/>
      <c r="AC577" s="9"/>
      <c r="AG577" s="9"/>
      <c r="AM577" s="9"/>
    </row>
    <row r="578" ht="14.25" customHeight="1">
      <c r="I578" s="9"/>
      <c r="O578" s="9"/>
      <c r="V578" s="9"/>
      <c r="AC578" s="9"/>
      <c r="AG578" s="9"/>
      <c r="AM578" s="9"/>
    </row>
    <row r="579" ht="14.25" customHeight="1">
      <c r="I579" s="9"/>
      <c r="O579" s="9"/>
      <c r="V579" s="9"/>
      <c r="AC579" s="9"/>
      <c r="AG579" s="9"/>
      <c r="AM579" s="9"/>
    </row>
    <row r="580" ht="14.25" customHeight="1">
      <c r="I580" s="9"/>
      <c r="O580" s="9"/>
      <c r="V580" s="9"/>
      <c r="AC580" s="9"/>
      <c r="AG580" s="9"/>
      <c r="AM580" s="9"/>
    </row>
    <row r="581" ht="14.25" customHeight="1">
      <c r="I581" s="9"/>
      <c r="O581" s="9"/>
      <c r="V581" s="9"/>
      <c r="AC581" s="9"/>
      <c r="AG581" s="9"/>
      <c r="AM581" s="9"/>
    </row>
    <row r="582" ht="14.25" customHeight="1">
      <c r="I582" s="9"/>
      <c r="O582" s="9"/>
      <c r="V582" s="9"/>
      <c r="AC582" s="9"/>
      <c r="AG582" s="9"/>
      <c r="AM582" s="9"/>
    </row>
    <row r="583" ht="14.25" customHeight="1">
      <c r="I583" s="9"/>
      <c r="O583" s="9"/>
      <c r="V583" s="9"/>
      <c r="AC583" s="9"/>
      <c r="AG583" s="9"/>
      <c r="AM583" s="9"/>
    </row>
    <row r="584" ht="14.25" customHeight="1">
      <c r="I584" s="9"/>
      <c r="O584" s="9"/>
      <c r="V584" s="9"/>
      <c r="AC584" s="9"/>
      <c r="AG584" s="9"/>
      <c r="AM584" s="9"/>
    </row>
    <row r="585" ht="14.25" customHeight="1">
      <c r="I585" s="9"/>
      <c r="O585" s="9"/>
      <c r="V585" s="9"/>
      <c r="AC585" s="9"/>
      <c r="AG585" s="9"/>
      <c r="AM585" s="9"/>
    </row>
    <row r="586" ht="14.25" customHeight="1">
      <c r="I586" s="9"/>
      <c r="O586" s="9"/>
      <c r="V586" s="9"/>
      <c r="AC586" s="9"/>
      <c r="AG586" s="9"/>
      <c r="AM586" s="9"/>
    </row>
    <row r="587" ht="14.25" customHeight="1">
      <c r="I587" s="9"/>
      <c r="O587" s="9"/>
      <c r="V587" s="9"/>
      <c r="AC587" s="9"/>
      <c r="AG587" s="9"/>
      <c r="AM587" s="9"/>
    </row>
    <row r="588" ht="14.25" customHeight="1">
      <c r="I588" s="9"/>
      <c r="O588" s="9"/>
      <c r="V588" s="9"/>
      <c r="AC588" s="9"/>
      <c r="AG588" s="9"/>
      <c r="AM588" s="9"/>
    </row>
    <row r="589" ht="14.25" customHeight="1">
      <c r="I589" s="9"/>
      <c r="O589" s="9"/>
      <c r="V589" s="9"/>
      <c r="AC589" s="9"/>
      <c r="AG589" s="9"/>
      <c r="AM589" s="9"/>
    </row>
    <row r="590" ht="14.25" customHeight="1">
      <c r="I590" s="9"/>
      <c r="O590" s="9"/>
      <c r="V590" s="9"/>
      <c r="AC590" s="9"/>
      <c r="AG590" s="9"/>
      <c r="AM590" s="9"/>
    </row>
    <row r="591" ht="14.25" customHeight="1">
      <c r="I591" s="9"/>
      <c r="O591" s="9"/>
      <c r="V591" s="9"/>
      <c r="AC591" s="9"/>
      <c r="AG591" s="9"/>
      <c r="AM591" s="9"/>
    </row>
    <row r="592" ht="14.25" customHeight="1">
      <c r="I592" s="9"/>
      <c r="O592" s="9"/>
      <c r="V592" s="9"/>
      <c r="AC592" s="9"/>
      <c r="AG592" s="9"/>
      <c r="AM592" s="9"/>
    </row>
    <row r="593" ht="14.25" customHeight="1">
      <c r="I593" s="9"/>
      <c r="O593" s="9"/>
      <c r="V593" s="9"/>
      <c r="AC593" s="9"/>
      <c r="AG593" s="9"/>
      <c r="AM593" s="9"/>
    </row>
    <row r="594" ht="14.25" customHeight="1">
      <c r="I594" s="9"/>
      <c r="O594" s="9"/>
      <c r="V594" s="9"/>
      <c r="AC594" s="9"/>
      <c r="AG594" s="9"/>
      <c r="AM594" s="9"/>
    </row>
    <row r="595" ht="14.25" customHeight="1">
      <c r="I595" s="9"/>
      <c r="O595" s="9"/>
      <c r="V595" s="9"/>
      <c r="AC595" s="9"/>
      <c r="AG595" s="9"/>
      <c r="AM595" s="9"/>
    </row>
    <row r="596" ht="14.25" customHeight="1">
      <c r="I596" s="9"/>
      <c r="O596" s="9"/>
      <c r="V596" s="9"/>
      <c r="AC596" s="9"/>
      <c r="AG596" s="9"/>
      <c r="AM596" s="9"/>
    </row>
    <row r="597" ht="14.25" customHeight="1">
      <c r="I597" s="9"/>
      <c r="O597" s="9"/>
      <c r="V597" s="9"/>
      <c r="AC597" s="9"/>
      <c r="AG597" s="9"/>
      <c r="AM597" s="9"/>
    </row>
    <row r="598" ht="14.25" customHeight="1">
      <c r="I598" s="9"/>
      <c r="O598" s="9"/>
      <c r="V598" s="9"/>
      <c r="AC598" s="9"/>
      <c r="AG598" s="9"/>
      <c r="AM598" s="9"/>
    </row>
    <row r="599" ht="14.25" customHeight="1">
      <c r="I599" s="9"/>
      <c r="O599" s="9"/>
      <c r="V599" s="9"/>
      <c r="AC599" s="9"/>
      <c r="AG599" s="9"/>
      <c r="AM599" s="9"/>
    </row>
    <row r="600" ht="14.25" customHeight="1">
      <c r="I600" s="9"/>
      <c r="O600" s="9"/>
      <c r="V600" s="9"/>
      <c r="AC600" s="9"/>
      <c r="AG600" s="9"/>
      <c r="AM600" s="9"/>
    </row>
    <row r="601" ht="14.25" customHeight="1">
      <c r="I601" s="9"/>
      <c r="O601" s="9"/>
      <c r="V601" s="9"/>
      <c r="AC601" s="9"/>
      <c r="AG601" s="9"/>
      <c r="AM601" s="9"/>
    </row>
    <row r="602" ht="14.25" customHeight="1">
      <c r="I602" s="9"/>
      <c r="O602" s="9"/>
      <c r="V602" s="9"/>
      <c r="AC602" s="9"/>
      <c r="AG602" s="9"/>
      <c r="AM602" s="9"/>
    </row>
    <row r="603" ht="14.25" customHeight="1">
      <c r="I603" s="9"/>
      <c r="O603" s="9"/>
      <c r="V603" s="9"/>
      <c r="AC603" s="9"/>
      <c r="AG603" s="9"/>
      <c r="AM603" s="9"/>
    </row>
    <row r="604" ht="14.25" customHeight="1">
      <c r="I604" s="9"/>
      <c r="O604" s="9"/>
      <c r="V604" s="9"/>
      <c r="AC604" s="9"/>
      <c r="AG604" s="9"/>
      <c r="AM604" s="9"/>
    </row>
    <row r="605" ht="14.25" customHeight="1">
      <c r="I605" s="9"/>
      <c r="O605" s="9"/>
      <c r="V605" s="9"/>
      <c r="AC605" s="9"/>
      <c r="AG605" s="9"/>
      <c r="AM605" s="9"/>
    </row>
    <row r="606" ht="14.25" customHeight="1">
      <c r="I606" s="9"/>
      <c r="O606" s="9"/>
      <c r="V606" s="9"/>
      <c r="AC606" s="9"/>
      <c r="AG606" s="9"/>
      <c r="AM606" s="9"/>
    </row>
    <row r="607" ht="14.25" customHeight="1">
      <c r="I607" s="9"/>
      <c r="O607" s="9"/>
      <c r="V607" s="9"/>
      <c r="AC607" s="9"/>
      <c r="AG607" s="9"/>
      <c r="AM607" s="9"/>
    </row>
    <row r="608" ht="14.25" customHeight="1">
      <c r="I608" s="9"/>
      <c r="O608" s="9"/>
      <c r="V608" s="9"/>
      <c r="AC608" s="9"/>
      <c r="AG608" s="9"/>
      <c r="AM608" s="9"/>
    </row>
    <row r="609" ht="14.25" customHeight="1">
      <c r="I609" s="9"/>
      <c r="O609" s="9"/>
      <c r="V609" s="9"/>
      <c r="AC609" s="9"/>
      <c r="AG609" s="9"/>
      <c r="AM609" s="9"/>
    </row>
    <row r="610" ht="14.25" customHeight="1">
      <c r="I610" s="9"/>
      <c r="O610" s="9"/>
      <c r="V610" s="9"/>
      <c r="AC610" s="9"/>
      <c r="AG610" s="9"/>
      <c r="AM610" s="9"/>
    </row>
    <row r="611" ht="14.25" customHeight="1">
      <c r="I611" s="9"/>
      <c r="O611" s="9"/>
      <c r="V611" s="9"/>
      <c r="AC611" s="9"/>
      <c r="AG611" s="9"/>
      <c r="AM611" s="9"/>
    </row>
    <row r="612" ht="14.25" customHeight="1">
      <c r="I612" s="9"/>
      <c r="O612" s="9"/>
      <c r="V612" s="9"/>
      <c r="AC612" s="9"/>
      <c r="AG612" s="9"/>
      <c r="AM612" s="9"/>
    </row>
    <row r="613" ht="14.25" customHeight="1">
      <c r="I613" s="9"/>
      <c r="O613" s="9"/>
      <c r="V613" s="9"/>
      <c r="AC613" s="9"/>
      <c r="AG613" s="9"/>
      <c r="AM613" s="9"/>
    </row>
    <row r="614" ht="14.25" customHeight="1">
      <c r="I614" s="9"/>
      <c r="O614" s="9"/>
      <c r="V614" s="9"/>
      <c r="AC614" s="9"/>
      <c r="AG614" s="9"/>
      <c r="AM614" s="9"/>
    </row>
    <row r="615" ht="14.25" customHeight="1">
      <c r="I615" s="9"/>
      <c r="O615" s="9"/>
      <c r="V615" s="9"/>
      <c r="AC615" s="9"/>
      <c r="AG615" s="9"/>
      <c r="AM615" s="9"/>
    </row>
    <row r="616" ht="14.25" customHeight="1">
      <c r="I616" s="9"/>
      <c r="O616" s="9"/>
      <c r="V616" s="9"/>
      <c r="AC616" s="9"/>
      <c r="AG616" s="9"/>
      <c r="AM616" s="9"/>
    </row>
    <row r="617" ht="14.25" customHeight="1">
      <c r="I617" s="9"/>
      <c r="O617" s="9"/>
      <c r="V617" s="9"/>
      <c r="AC617" s="9"/>
      <c r="AG617" s="9"/>
      <c r="AM617" s="9"/>
    </row>
    <row r="618" ht="14.25" customHeight="1">
      <c r="I618" s="9"/>
      <c r="O618" s="9"/>
      <c r="V618" s="9"/>
      <c r="AC618" s="9"/>
      <c r="AG618" s="9"/>
      <c r="AM618" s="9"/>
    </row>
    <row r="619" ht="14.25" customHeight="1">
      <c r="I619" s="9"/>
      <c r="O619" s="9"/>
      <c r="V619" s="9"/>
      <c r="AC619" s="9"/>
      <c r="AG619" s="9"/>
      <c r="AM619" s="9"/>
    </row>
    <row r="620" ht="14.25" customHeight="1">
      <c r="I620" s="9"/>
      <c r="O620" s="9"/>
      <c r="V620" s="9"/>
      <c r="AC620" s="9"/>
      <c r="AG620" s="9"/>
      <c r="AM620" s="9"/>
    </row>
    <row r="621" ht="14.25" customHeight="1">
      <c r="I621" s="9"/>
      <c r="O621" s="9"/>
      <c r="V621" s="9"/>
      <c r="AC621" s="9"/>
      <c r="AG621" s="9"/>
      <c r="AM621" s="9"/>
    </row>
    <row r="622" ht="14.25" customHeight="1">
      <c r="I622" s="9"/>
      <c r="O622" s="9"/>
      <c r="V622" s="9"/>
      <c r="AC622" s="9"/>
      <c r="AG622" s="9"/>
      <c r="AM622" s="9"/>
    </row>
    <row r="623" ht="14.25" customHeight="1">
      <c r="I623" s="9"/>
      <c r="O623" s="9"/>
      <c r="V623" s="9"/>
      <c r="AC623" s="9"/>
      <c r="AG623" s="9"/>
      <c r="AM623" s="9"/>
    </row>
    <row r="624" ht="14.25" customHeight="1">
      <c r="I624" s="9"/>
      <c r="O624" s="9"/>
      <c r="V624" s="9"/>
      <c r="AC624" s="9"/>
      <c r="AG624" s="9"/>
      <c r="AM624" s="9"/>
    </row>
    <row r="625" ht="14.25" customHeight="1">
      <c r="I625" s="9"/>
      <c r="O625" s="9"/>
      <c r="V625" s="9"/>
      <c r="AC625" s="9"/>
      <c r="AG625" s="9"/>
      <c r="AM625" s="9"/>
    </row>
    <row r="626" ht="14.25" customHeight="1">
      <c r="I626" s="9"/>
      <c r="O626" s="9"/>
      <c r="V626" s="9"/>
      <c r="AC626" s="9"/>
      <c r="AG626" s="9"/>
      <c r="AM626" s="9"/>
    </row>
    <row r="627" ht="14.25" customHeight="1">
      <c r="I627" s="9"/>
      <c r="O627" s="9"/>
      <c r="V627" s="9"/>
      <c r="AC627" s="9"/>
      <c r="AG627" s="9"/>
      <c r="AM627" s="9"/>
    </row>
    <row r="628" ht="14.25" customHeight="1">
      <c r="I628" s="9"/>
      <c r="O628" s="9"/>
      <c r="V628" s="9"/>
      <c r="AC628" s="9"/>
      <c r="AG628" s="9"/>
      <c r="AM628" s="9"/>
    </row>
    <row r="629" ht="14.25" customHeight="1">
      <c r="I629" s="9"/>
      <c r="O629" s="9"/>
      <c r="V629" s="9"/>
      <c r="AC629" s="9"/>
      <c r="AG629" s="9"/>
      <c r="AM629" s="9"/>
    </row>
    <row r="630" ht="14.25" customHeight="1">
      <c r="I630" s="9"/>
      <c r="O630" s="9"/>
      <c r="V630" s="9"/>
      <c r="AC630" s="9"/>
      <c r="AG630" s="9"/>
      <c r="AM630" s="9"/>
    </row>
    <row r="631" ht="14.25" customHeight="1">
      <c r="I631" s="9"/>
      <c r="O631" s="9"/>
      <c r="V631" s="9"/>
      <c r="AC631" s="9"/>
      <c r="AG631" s="9"/>
      <c r="AM631" s="9"/>
    </row>
    <row r="632" ht="14.25" customHeight="1">
      <c r="I632" s="9"/>
      <c r="O632" s="9"/>
      <c r="V632" s="9"/>
      <c r="AC632" s="9"/>
      <c r="AG632" s="9"/>
      <c r="AM632" s="9"/>
    </row>
    <row r="633" ht="14.25" customHeight="1">
      <c r="I633" s="9"/>
      <c r="O633" s="9"/>
      <c r="V633" s="9"/>
      <c r="AC633" s="9"/>
      <c r="AG633" s="9"/>
      <c r="AM633" s="9"/>
    </row>
    <row r="634" ht="14.25" customHeight="1">
      <c r="I634" s="9"/>
      <c r="O634" s="9"/>
      <c r="V634" s="9"/>
      <c r="AC634" s="9"/>
      <c r="AG634" s="9"/>
      <c r="AM634" s="9"/>
    </row>
    <row r="635" ht="14.25" customHeight="1">
      <c r="I635" s="9"/>
      <c r="O635" s="9"/>
      <c r="V635" s="9"/>
      <c r="AC635" s="9"/>
      <c r="AG635" s="9"/>
      <c r="AM635" s="9"/>
    </row>
    <row r="636" ht="14.25" customHeight="1">
      <c r="I636" s="9"/>
      <c r="O636" s="9"/>
      <c r="V636" s="9"/>
      <c r="AC636" s="9"/>
      <c r="AG636" s="9"/>
      <c r="AM636" s="9"/>
    </row>
    <row r="637" ht="14.25" customHeight="1">
      <c r="I637" s="9"/>
      <c r="O637" s="9"/>
      <c r="V637" s="9"/>
      <c r="AC637" s="9"/>
      <c r="AG637" s="9"/>
      <c r="AM637" s="9"/>
    </row>
    <row r="638" ht="14.25" customHeight="1">
      <c r="I638" s="9"/>
      <c r="O638" s="9"/>
      <c r="V638" s="9"/>
      <c r="AC638" s="9"/>
      <c r="AG638" s="9"/>
      <c r="AM638" s="9"/>
    </row>
    <row r="639" ht="14.25" customHeight="1">
      <c r="I639" s="9"/>
      <c r="O639" s="9"/>
      <c r="V639" s="9"/>
      <c r="AC639" s="9"/>
      <c r="AG639" s="9"/>
      <c r="AM639" s="9"/>
    </row>
    <row r="640" ht="14.25" customHeight="1">
      <c r="I640" s="9"/>
      <c r="O640" s="9"/>
      <c r="V640" s="9"/>
      <c r="AC640" s="9"/>
      <c r="AG640" s="9"/>
      <c r="AM640" s="9"/>
    </row>
    <row r="641" ht="14.25" customHeight="1">
      <c r="I641" s="9"/>
      <c r="O641" s="9"/>
      <c r="V641" s="9"/>
      <c r="AC641" s="9"/>
      <c r="AG641" s="9"/>
      <c r="AM641" s="9"/>
    </row>
    <row r="642" ht="14.25" customHeight="1">
      <c r="I642" s="9"/>
      <c r="O642" s="9"/>
      <c r="V642" s="9"/>
      <c r="AC642" s="9"/>
      <c r="AG642" s="9"/>
      <c r="AM642" s="9"/>
    </row>
    <row r="643" ht="14.25" customHeight="1">
      <c r="I643" s="9"/>
      <c r="O643" s="9"/>
      <c r="V643" s="9"/>
      <c r="AC643" s="9"/>
      <c r="AG643" s="9"/>
      <c r="AM643" s="9"/>
    </row>
    <row r="644" ht="14.25" customHeight="1">
      <c r="I644" s="9"/>
      <c r="O644" s="9"/>
      <c r="V644" s="9"/>
      <c r="AC644" s="9"/>
      <c r="AG644" s="9"/>
      <c r="AM644" s="9"/>
    </row>
    <row r="645" ht="14.25" customHeight="1">
      <c r="I645" s="9"/>
      <c r="O645" s="9"/>
      <c r="V645" s="9"/>
      <c r="AC645" s="9"/>
      <c r="AG645" s="9"/>
      <c r="AM645" s="9"/>
    </row>
    <row r="646" ht="14.25" customHeight="1">
      <c r="I646" s="9"/>
      <c r="O646" s="9"/>
      <c r="V646" s="9"/>
      <c r="AC646" s="9"/>
      <c r="AG646" s="9"/>
      <c r="AM646" s="9"/>
    </row>
    <row r="647" ht="14.25" customHeight="1">
      <c r="I647" s="9"/>
      <c r="O647" s="9"/>
      <c r="V647" s="9"/>
      <c r="AC647" s="9"/>
      <c r="AG647" s="9"/>
      <c r="AM647" s="9"/>
    </row>
    <row r="648" ht="14.25" customHeight="1">
      <c r="I648" s="9"/>
      <c r="O648" s="9"/>
      <c r="V648" s="9"/>
      <c r="AC648" s="9"/>
      <c r="AG648" s="9"/>
      <c r="AM648" s="9"/>
    </row>
    <row r="649" ht="14.25" customHeight="1">
      <c r="I649" s="9"/>
      <c r="O649" s="9"/>
      <c r="V649" s="9"/>
      <c r="AC649" s="9"/>
      <c r="AG649" s="9"/>
      <c r="AM649" s="9"/>
    </row>
    <row r="650" ht="14.25" customHeight="1">
      <c r="I650" s="9"/>
      <c r="O650" s="9"/>
      <c r="V650" s="9"/>
      <c r="AC650" s="9"/>
      <c r="AG650" s="9"/>
      <c r="AM650" s="9"/>
    </row>
    <row r="651" ht="14.25" customHeight="1">
      <c r="I651" s="9"/>
      <c r="O651" s="9"/>
      <c r="V651" s="9"/>
      <c r="AC651" s="9"/>
      <c r="AG651" s="9"/>
      <c r="AM651" s="9"/>
    </row>
    <row r="652" ht="14.25" customHeight="1">
      <c r="I652" s="9"/>
      <c r="O652" s="9"/>
      <c r="V652" s="9"/>
      <c r="AC652" s="9"/>
      <c r="AG652" s="9"/>
      <c r="AM652" s="9"/>
    </row>
    <row r="653" ht="14.25" customHeight="1">
      <c r="I653" s="9"/>
      <c r="O653" s="9"/>
      <c r="V653" s="9"/>
      <c r="AC653" s="9"/>
      <c r="AG653" s="9"/>
      <c r="AM653" s="9"/>
    </row>
    <row r="654" ht="14.25" customHeight="1">
      <c r="I654" s="9"/>
      <c r="O654" s="9"/>
      <c r="V654" s="9"/>
      <c r="AC654" s="9"/>
      <c r="AG654" s="9"/>
      <c r="AM654" s="9"/>
    </row>
    <row r="655" ht="14.25" customHeight="1">
      <c r="I655" s="9"/>
      <c r="O655" s="9"/>
      <c r="V655" s="9"/>
      <c r="AC655" s="9"/>
      <c r="AG655" s="9"/>
      <c r="AM655" s="9"/>
    </row>
    <row r="656" ht="14.25" customHeight="1">
      <c r="I656" s="9"/>
      <c r="O656" s="9"/>
      <c r="V656" s="9"/>
      <c r="AC656" s="9"/>
      <c r="AG656" s="9"/>
      <c r="AM656" s="9"/>
    </row>
    <row r="657" ht="14.25" customHeight="1">
      <c r="I657" s="9"/>
      <c r="O657" s="9"/>
      <c r="V657" s="9"/>
      <c r="AC657" s="9"/>
      <c r="AG657" s="9"/>
      <c r="AM657" s="9"/>
    </row>
    <row r="658" ht="14.25" customHeight="1">
      <c r="I658" s="9"/>
      <c r="O658" s="9"/>
      <c r="V658" s="9"/>
      <c r="AC658" s="9"/>
      <c r="AG658" s="9"/>
      <c r="AM658" s="9"/>
    </row>
    <row r="659" ht="14.25" customHeight="1">
      <c r="I659" s="9"/>
      <c r="O659" s="9"/>
      <c r="V659" s="9"/>
      <c r="AC659" s="9"/>
      <c r="AG659" s="9"/>
      <c r="AM659" s="9"/>
    </row>
    <row r="660" ht="14.25" customHeight="1">
      <c r="I660" s="9"/>
      <c r="O660" s="9"/>
      <c r="V660" s="9"/>
      <c r="AC660" s="9"/>
      <c r="AG660" s="9"/>
      <c r="AM660" s="9"/>
    </row>
    <row r="661" ht="14.25" customHeight="1">
      <c r="I661" s="9"/>
      <c r="O661" s="9"/>
      <c r="V661" s="9"/>
      <c r="AC661" s="9"/>
      <c r="AG661" s="9"/>
      <c r="AM661" s="9"/>
    </row>
    <row r="662" ht="14.25" customHeight="1">
      <c r="I662" s="9"/>
      <c r="O662" s="9"/>
      <c r="V662" s="9"/>
      <c r="AC662" s="9"/>
      <c r="AG662" s="9"/>
      <c r="AM662" s="9"/>
    </row>
    <row r="663" ht="14.25" customHeight="1">
      <c r="I663" s="9"/>
      <c r="O663" s="9"/>
      <c r="V663" s="9"/>
      <c r="AC663" s="9"/>
      <c r="AG663" s="9"/>
      <c r="AM663" s="9"/>
    </row>
    <row r="664" ht="14.25" customHeight="1">
      <c r="I664" s="9"/>
      <c r="O664" s="9"/>
      <c r="V664" s="9"/>
      <c r="AC664" s="9"/>
      <c r="AG664" s="9"/>
      <c r="AM664" s="9"/>
    </row>
    <row r="665" ht="14.25" customHeight="1">
      <c r="I665" s="9"/>
      <c r="O665" s="9"/>
      <c r="V665" s="9"/>
      <c r="AC665" s="9"/>
      <c r="AG665" s="9"/>
      <c r="AM665" s="9"/>
    </row>
    <row r="666" ht="14.25" customHeight="1">
      <c r="I666" s="9"/>
      <c r="O666" s="9"/>
      <c r="V666" s="9"/>
      <c r="AC666" s="9"/>
      <c r="AG666" s="9"/>
      <c r="AM666" s="9"/>
    </row>
    <row r="667" ht="14.25" customHeight="1">
      <c r="I667" s="9"/>
      <c r="O667" s="9"/>
      <c r="V667" s="9"/>
      <c r="AC667" s="9"/>
      <c r="AG667" s="9"/>
      <c r="AM667" s="9"/>
    </row>
    <row r="668" ht="14.25" customHeight="1">
      <c r="I668" s="9"/>
      <c r="O668" s="9"/>
      <c r="V668" s="9"/>
      <c r="AC668" s="9"/>
      <c r="AG668" s="9"/>
      <c r="AM668" s="9"/>
    </row>
    <row r="669" ht="14.25" customHeight="1">
      <c r="I669" s="9"/>
      <c r="O669" s="9"/>
      <c r="V669" s="9"/>
      <c r="AC669" s="9"/>
      <c r="AG669" s="9"/>
      <c r="AM669" s="9"/>
    </row>
    <row r="670" ht="14.25" customHeight="1">
      <c r="I670" s="9"/>
      <c r="O670" s="9"/>
      <c r="V670" s="9"/>
      <c r="AC670" s="9"/>
      <c r="AG670" s="9"/>
      <c r="AM670" s="9"/>
    </row>
    <row r="671" ht="14.25" customHeight="1">
      <c r="I671" s="9"/>
      <c r="O671" s="9"/>
      <c r="V671" s="9"/>
      <c r="AC671" s="9"/>
      <c r="AG671" s="9"/>
      <c r="AM671" s="9"/>
    </row>
    <row r="672" ht="14.25" customHeight="1">
      <c r="I672" s="9"/>
      <c r="O672" s="9"/>
      <c r="V672" s="9"/>
      <c r="AC672" s="9"/>
      <c r="AG672" s="9"/>
      <c r="AM672" s="9"/>
    </row>
    <row r="673" ht="14.25" customHeight="1">
      <c r="I673" s="9"/>
      <c r="O673" s="9"/>
      <c r="V673" s="9"/>
      <c r="AC673" s="9"/>
      <c r="AG673" s="9"/>
      <c r="AM673" s="9"/>
    </row>
    <row r="674" ht="14.25" customHeight="1">
      <c r="I674" s="9"/>
      <c r="O674" s="9"/>
      <c r="V674" s="9"/>
      <c r="AC674" s="9"/>
      <c r="AG674" s="9"/>
      <c r="AM674" s="9"/>
    </row>
    <row r="675" ht="14.25" customHeight="1">
      <c r="I675" s="9"/>
      <c r="O675" s="9"/>
      <c r="V675" s="9"/>
      <c r="AC675" s="9"/>
      <c r="AG675" s="9"/>
      <c r="AM675" s="9"/>
    </row>
    <row r="676" ht="14.25" customHeight="1">
      <c r="I676" s="9"/>
      <c r="O676" s="9"/>
      <c r="V676" s="9"/>
      <c r="AC676" s="9"/>
      <c r="AG676" s="9"/>
      <c r="AM676" s="9"/>
    </row>
    <row r="677" ht="14.25" customHeight="1">
      <c r="I677" s="9"/>
      <c r="O677" s="9"/>
      <c r="V677" s="9"/>
      <c r="AC677" s="9"/>
      <c r="AG677" s="9"/>
      <c r="AM677" s="9"/>
    </row>
    <row r="678" ht="14.25" customHeight="1">
      <c r="I678" s="9"/>
      <c r="O678" s="9"/>
      <c r="V678" s="9"/>
      <c r="AC678" s="9"/>
      <c r="AG678" s="9"/>
      <c r="AM678" s="9"/>
    </row>
    <row r="679" ht="14.25" customHeight="1">
      <c r="I679" s="9"/>
      <c r="O679" s="9"/>
      <c r="V679" s="9"/>
      <c r="AC679" s="9"/>
      <c r="AG679" s="9"/>
      <c r="AM679" s="9"/>
    </row>
    <row r="680" ht="14.25" customHeight="1">
      <c r="I680" s="9"/>
      <c r="O680" s="9"/>
      <c r="V680" s="9"/>
      <c r="AC680" s="9"/>
      <c r="AG680" s="9"/>
      <c r="AM680" s="9"/>
    </row>
    <row r="681" ht="14.25" customHeight="1">
      <c r="I681" s="9"/>
      <c r="O681" s="9"/>
      <c r="V681" s="9"/>
      <c r="AC681" s="9"/>
      <c r="AG681" s="9"/>
      <c r="AM681" s="9"/>
    </row>
    <row r="682" ht="14.25" customHeight="1">
      <c r="I682" s="9"/>
      <c r="O682" s="9"/>
      <c r="V682" s="9"/>
      <c r="AC682" s="9"/>
      <c r="AG682" s="9"/>
      <c r="AM682" s="9"/>
    </row>
    <row r="683" ht="14.25" customHeight="1">
      <c r="I683" s="9"/>
      <c r="O683" s="9"/>
      <c r="V683" s="9"/>
      <c r="AC683" s="9"/>
      <c r="AG683" s="9"/>
      <c r="AM683" s="9"/>
    </row>
    <row r="684" ht="14.25" customHeight="1">
      <c r="I684" s="9"/>
      <c r="O684" s="9"/>
      <c r="V684" s="9"/>
      <c r="AC684" s="9"/>
      <c r="AG684" s="9"/>
      <c r="AM684" s="9"/>
    </row>
    <row r="685" ht="14.25" customHeight="1">
      <c r="I685" s="9"/>
      <c r="O685" s="9"/>
      <c r="V685" s="9"/>
      <c r="AC685" s="9"/>
      <c r="AG685" s="9"/>
      <c r="AM685" s="9"/>
    </row>
    <row r="686" ht="14.25" customHeight="1">
      <c r="I686" s="9"/>
      <c r="O686" s="9"/>
      <c r="V686" s="9"/>
      <c r="AC686" s="9"/>
      <c r="AG686" s="9"/>
      <c r="AM686" s="9"/>
    </row>
    <row r="687" ht="14.25" customHeight="1">
      <c r="I687" s="9"/>
      <c r="O687" s="9"/>
      <c r="V687" s="9"/>
      <c r="AC687" s="9"/>
      <c r="AG687" s="9"/>
      <c r="AM687" s="9"/>
    </row>
    <row r="688" ht="14.25" customHeight="1">
      <c r="I688" s="9"/>
      <c r="O688" s="9"/>
      <c r="V688" s="9"/>
      <c r="AC688" s="9"/>
      <c r="AG688" s="9"/>
      <c r="AM688" s="9"/>
    </row>
    <row r="689" ht="14.25" customHeight="1">
      <c r="I689" s="9"/>
      <c r="O689" s="9"/>
      <c r="V689" s="9"/>
      <c r="AC689" s="9"/>
      <c r="AG689" s="9"/>
      <c r="AM689" s="9"/>
    </row>
    <row r="690" ht="14.25" customHeight="1">
      <c r="I690" s="9"/>
      <c r="O690" s="9"/>
      <c r="V690" s="9"/>
      <c r="AC690" s="9"/>
      <c r="AG690" s="9"/>
      <c r="AM690" s="9"/>
    </row>
    <row r="691" ht="14.25" customHeight="1">
      <c r="I691" s="9"/>
      <c r="O691" s="9"/>
      <c r="V691" s="9"/>
      <c r="AC691" s="9"/>
      <c r="AG691" s="9"/>
      <c r="AM691" s="9"/>
    </row>
    <row r="692" ht="14.25" customHeight="1">
      <c r="I692" s="9"/>
      <c r="O692" s="9"/>
      <c r="V692" s="9"/>
      <c r="AC692" s="9"/>
      <c r="AG692" s="9"/>
      <c r="AM692" s="9"/>
    </row>
    <row r="693" ht="14.25" customHeight="1">
      <c r="I693" s="9"/>
      <c r="O693" s="9"/>
      <c r="V693" s="9"/>
      <c r="AC693" s="9"/>
      <c r="AG693" s="9"/>
      <c r="AM693" s="9"/>
    </row>
    <row r="694" ht="14.25" customHeight="1">
      <c r="I694" s="9"/>
      <c r="O694" s="9"/>
      <c r="V694" s="9"/>
      <c r="AC694" s="9"/>
      <c r="AG694" s="9"/>
      <c r="AM694" s="9"/>
    </row>
    <row r="695" ht="14.25" customHeight="1">
      <c r="I695" s="9"/>
      <c r="O695" s="9"/>
      <c r="V695" s="9"/>
      <c r="AC695" s="9"/>
      <c r="AG695" s="9"/>
      <c r="AM695" s="9"/>
    </row>
    <row r="696" ht="14.25" customHeight="1">
      <c r="I696" s="9"/>
      <c r="O696" s="9"/>
      <c r="V696" s="9"/>
      <c r="AC696" s="9"/>
      <c r="AG696" s="9"/>
      <c r="AM696" s="9"/>
    </row>
    <row r="697" ht="14.25" customHeight="1">
      <c r="I697" s="9"/>
      <c r="O697" s="9"/>
      <c r="V697" s="9"/>
      <c r="AC697" s="9"/>
      <c r="AG697" s="9"/>
      <c r="AM697" s="9"/>
    </row>
    <row r="698" ht="14.25" customHeight="1">
      <c r="I698" s="9"/>
      <c r="O698" s="9"/>
      <c r="V698" s="9"/>
      <c r="AC698" s="9"/>
      <c r="AG698" s="9"/>
      <c r="AM698" s="9"/>
    </row>
    <row r="699" ht="14.25" customHeight="1">
      <c r="I699" s="9"/>
      <c r="O699" s="9"/>
      <c r="V699" s="9"/>
      <c r="AC699" s="9"/>
      <c r="AG699" s="9"/>
      <c r="AM699" s="9"/>
    </row>
    <row r="700" ht="14.25" customHeight="1">
      <c r="I700" s="9"/>
      <c r="O700" s="9"/>
      <c r="V700" s="9"/>
      <c r="AC700" s="9"/>
      <c r="AG700" s="9"/>
      <c r="AM700" s="9"/>
    </row>
    <row r="701" ht="14.25" customHeight="1">
      <c r="I701" s="9"/>
      <c r="O701" s="9"/>
      <c r="V701" s="9"/>
      <c r="AC701" s="9"/>
      <c r="AG701" s="9"/>
      <c r="AM701" s="9"/>
    </row>
    <row r="702" ht="14.25" customHeight="1">
      <c r="I702" s="9"/>
      <c r="O702" s="9"/>
      <c r="V702" s="9"/>
      <c r="AC702" s="9"/>
      <c r="AG702" s="9"/>
      <c r="AM702" s="9"/>
    </row>
    <row r="703" ht="14.25" customHeight="1">
      <c r="I703" s="9"/>
      <c r="O703" s="9"/>
      <c r="V703" s="9"/>
      <c r="AC703" s="9"/>
      <c r="AG703" s="9"/>
      <c r="AM703" s="9"/>
    </row>
    <row r="704" ht="14.25" customHeight="1">
      <c r="I704" s="9"/>
      <c r="O704" s="9"/>
      <c r="V704" s="9"/>
      <c r="AC704" s="9"/>
      <c r="AG704" s="9"/>
      <c r="AM704" s="9"/>
    </row>
    <row r="705" ht="14.25" customHeight="1">
      <c r="I705" s="9"/>
      <c r="O705" s="9"/>
      <c r="V705" s="9"/>
      <c r="AC705" s="9"/>
      <c r="AG705" s="9"/>
      <c r="AM705" s="9"/>
    </row>
    <row r="706" ht="14.25" customHeight="1">
      <c r="I706" s="9"/>
      <c r="O706" s="9"/>
      <c r="V706" s="9"/>
      <c r="AC706" s="9"/>
      <c r="AG706" s="9"/>
      <c r="AM706" s="9"/>
    </row>
    <row r="707" ht="14.25" customHeight="1">
      <c r="I707" s="9"/>
      <c r="O707" s="9"/>
      <c r="V707" s="9"/>
      <c r="AC707" s="9"/>
      <c r="AG707" s="9"/>
      <c r="AM707" s="9"/>
    </row>
    <row r="708" ht="14.25" customHeight="1">
      <c r="I708" s="9"/>
      <c r="O708" s="9"/>
      <c r="V708" s="9"/>
      <c r="AC708" s="9"/>
      <c r="AG708" s="9"/>
      <c r="AM708" s="9"/>
    </row>
    <row r="709" ht="14.25" customHeight="1">
      <c r="I709" s="9"/>
      <c r="O709" s="9"/>
      <c r="V709" s="9"/>
      <c r="AC709" s="9"/>
      <c r="AG709" s="9"/>
      <c r="AM709" s="9"/>
    </row>
    <row r="710" ht="14.25" customHeight="1">
      <c r="I710" s="9"/>
      <c r="O710" s="9"/>
      <c r="V710" s="9"/>
      <c r="AC710" s="9"/>
      <c r="AG710" s="9"/>
      <c r="AM710" s="9"/>
    </row>
    <row r="711" ht="14.25" customHeight="1">
      <c r="I711" s="9"/>
      <c r="O711" s="9"/>
      <c r="V711" s="9"/>
      <c r="AC711" s="9"/>
      <c r="AG711" s="9"/>
      <c r="AM711" s="9"/>
    </row>
    <row r="712" ht="14.25" customHeight="1">
      <c r="I712" s="9"/>
      <c r="O712" s="9"/>
      <c r="V712" s="9"/>
      <c r="AC712" s="9"/>
      <c r="AG712" s="9"/>
      <c r="AM712" s="9"/>
    </row>
    <row r="713" ht="14.25" customHeight="1">
      <c r="I713" s="9"/>
      <c r="O713" s="9"/>
      <c r="V713" s="9"/>
      <c r="AC713" s="9"/>
      <c r="AG713" s="9"/>
      <c r="AM713" s="9"/>
    </row>
    <row r="714" ht="14.25" customHeight="1">
      <c r="I714" s="9"/>
      <c r="O714" s="9"/>
      <c r="V714" s="9"/>
      <c r="AC714" s="9"/>
      <c r="AG714" s="9"/>
      <c r="AM714" s="9"/>
    </row>
    <row r="715" ht="14.25" customHeight="1">
      <c r="I715" s="9"/>
      <c r="O715" s="9"/>
      <c r="V715" s="9"/>
      <c r="AC715" s="9"/>
      <c r="AG715" s="9"/>
      <c r="AM715" s="9"/>
    </row>
    <row r="716" ht="14.25" customHeight="1">
      <c r="I716" s="9"/>
      <c r="O716" s="9"/>
      <c r="V716" s="9"/>
      <c r="AC716" s="9"/>
      <c r="AG716" s="9"/>
      <c r="AM716" s="9"/>
    </row>
    <row r="717" ht="14.25" customHeight="1">
      <c r="I717" s="9"/>
      <c r="O717" s="9"/>
      <c r="V717" s="9"/>
      <c r="AC717" s="9"/>
      <c r="AG717" s="9"/>
      <c r="AM717" s="9"/>
    </row>
    <row r="718" ht="14.25" customHeight="1">
      <c r="I718" s="9"/>
      <c r="O718" s="9"/>
      <c r="V718" s="9"/>
      <c r="AC718" s="9"/>
      <c r="AG718" s="9"/>
      <c r="AM718" s="9"/>
    </row>
    <row r="719" ht="14.25" customHeight="1">
      <c r="I719" s="9"/>
      <c r="O719" s="9"/>
      <c r="V719" s="9"/>
      <c r="AC719" s="9"/>
      <c r="AG719" s="9"/>
      <c r="AM719" s="9"/>
    </row>
    <row r="720" ht="14.25" customHeight="1">
      <c r="I720" s="9"/>
      <c r="O720" s="9"/>
      <c r="V720" s="9"/>
      <c r="AC720" s="9"/>
      <c r="AG720" s="9"/>
      <c r="AM720" s="9"/>
    </row>
    <row r="721" ht="14.25" customHeight="1">
      <c r="I721" s="9"/>
      <c r="O721" s="9"/>
      <c r="V721" s="9"/>
      <c r="AC721" s="9"/>
      <c r="AG721" s="9"/>
      <c r="AM721" s="9"/>
    </row>
    <row r="722" ht="14.25" customHeight="1">
      <c r="I722" s="9"/>
      <c r="O722" s="9"/>
      <c r="V722" s="9"/>
      <c r="AC722" s="9"/>
      <c r="AG722" s="9"/>
      <c r="AM722" s="9"/>
    </row>
    <row r="723" ht="14.25" customHeight="1">
      <c r="I723" s="9"/>
      <c r="O723" s="9"/>
      <c r="V723" s="9"/>
      <c r="AC723" s="9"/>
      <c r="AG723" s="9"/>
      <c r="AM723" s="9"/>
    </row>
    <row r="724" ht="14.25" customHeight="1">
      <c r="I724" s="9"/>
      <c r="O724" s="9"/>
      <c r="V724" s="9"/>
      <c r="AC724" s="9"/>
      <c r="AG724" s="9"/>
      <c r="AM724" s="9"/>
    </row>
    <row r="725" ht="14.25" customHeight="1">
      <c r="I725" s="9"/>
      <c r="O725" s="9"/>
      <c r="V725" s="9"/>
      <c r="AC725" s="9"/>
      <c r="AG725" s="9"/>
      <c r="AM725" s="9"/>
    </row>
    <row r="726" ht="14.25" customHeight="1">
      <c r="I726" s="9"/>
      <c r="O726" s="9"/>
      <c r="V726" s="9"/>
      <c r="AC726" s="9"/>
      <c r="AG726" s="9"/>
      <c r="AM726" s="9"/>
    </row>
    <row r="727" ht="14.25" customHeight="1">
      <c r="I727" s="9"/>
      <c r="O727" s="9"/>
      <c r="V727" s="9"/>
      <c r="AC727" s="9"/>
      <c r="AG727" s="9"/>
      <c r="AM727" s="9"/>
    </row>
    <row r="728" ht="14.25" customHeight="1">
      <c r="I728" s="9"/>
      <c r="O728" s="9"/>
      <c r="V728" s="9"/>
      <c r="AC728" s="9"/>
      <c r="AG728" s="9"/>
      <c r="AM728" s="9"/>
    </row>
    <row r="729" ht="14.25" customHeight="1">
      <c r="I729" s="9"/>
      <c r="O729" s="9"/>
      <c r="V729" s="9"/>
      <c r="AC729" s="9"/>
      <c r="AG729" s="9"/>
      <c r="AM729" s="9"/>
    </row>
    <row r="730" ht="14.25" customHeight="1">
      <c r="I730" s="9"/>
      <c r="O730" s="9"/>
      <c r="V730" s="9"/>
      <c r="AC730" s="9"/>
      <c r="AG730" s="9"/>
      <c r="AM730" s="9"/>
    </row>
    <row r="731" ht="14.25" customHeight="1">
      <c r="I731" s="9"/>
      <c r="O731" s="9"/>
      <c r="V731" s="9"/>
      <c r="AC731" s="9"/>
      <c r="AG731" s="9"/>
      <c r="AM731" s="9"/>
    </row>
    <row r="732" ht="14.25" customHeight="1">
      <c r="I732" s="9"/>
      <c r="O732" s="9"/>
      <c r="V732" s="9"/>
      <c r="AC732" s="9"/>
      <c r="AG732" s="9"/>
      <c r="AM732" s="9"/>
    </row>
    <row r="733" ht="14.25" customHeight="1">
      <c r="I733" s="9"/>
      <c r="O733" s="9"/>
      <c r="V733" s="9"/>
      <c r="AC733" s="9"/>
      <c r="AG733" s="9"/>
      <c r="AM733" s="9"/>
    </row>
    <row r="734" ht="14.25" customHeight="1">
      <c r="I734" s="9"/>
      <c r="O734" s="9"/>
      <c r="V734" s="9"/>
      <c r="AC734" s="9"/>
      <c r="AG734" s="9"/>
      <c r="AM734" s="9"/>
    </row>
    <row r="735" ht="14.25" customHeight="1">
      <c r="I735" s="9"/>
      <c r="O735" s="9"/>
      <c r="V735" s="9"/>
      <c r="AC735" s="9"/>
      <c r="AG735" s="9"/>
      <c r="AM735" s="9"/>
    </row>
    <row r="736" ht="14.25" customHeight="1">
      <c r="I736" s="9"/>
      <c r="O736" s="9"/>
      <c r="V736" s="9"/>
      <c r="AC736" s="9"/>
      <c r="AG736" s="9"/>
      <c r="AM736" s="9"/>
    </row>
    <row r="737" ht="14.25" customHeight="1">
      <c r="I737" s="9"/>
      <c r="O737" s="9"/>
      <c r="V737" s="9"/>
      <c r="AC737" s="9"/>
      <c r="AG737" s="9"/>
      <c r="AM737" s="9"/>
    </row>
    <row r="738" ht="14.25" customHeight="1">
      <c r="I738" s="9"/>
      <c r="O738" s="9"/>
      <c r="V738" s="9"/>
      <c r="AC738" s="9"/>
      <c r="AG738" s="9"/>
      <c r="AM738" s="9"/>
    </row>
    <row r="739" ht="14.25" customHeight="1">
      <c r="I739" s="9"/>
      <c r="O739" s="9"/>
      <c r="V739" s="9"/>
      <c r="AC739" s="9"/>
      <c r="AG739" s="9"/>
      <c r="AM739" s="9"/>
    </row>
    <row r="740" ht="14.25" customHeight="1">
      <c r="I740" s="9"/>
      <c r="O740" s="9"/>
      <c r="V740" s="9"/>
      <c r="AC740" s="9"/>
      <c r="AG740" s="9"/>
      <c r="AM740" s="9"/>
    </row>
    <row r="741" ht="14.25" customHeight="1">
      <c r="I741" s="9"/>
      <c r="O741" s="9"/>
      <c r="V741" s="9"/>
      <c r="AC741" s="9"/>
      <c r="AG741" s="9"/>
      <c r="AM741" s="9"/>
    </row>
    <row r="742" ht="14.25" customHeight="1">
      <c r="I742" s="9"/>
      <c r="O742" s="9"/>
      <c r="V742" s="9"/>
      <c r="AC742" s="9"/>
      <c r="AG742" s="9"/>
      <c r="AM742" s="9"/>
    </row>
    <row r="743" ht="14.25" customHeight="1">
      <c r="I743" s="9"/>
      <c r="O743" s="9"/>
      <c r="V743" s="9"/>
      <c r="AC743" s="9"/>
      <c r="AG743" s="9"/>
      <c r="AM743" s="9"/>
    </row>
    <row r="744" ht="14.25" customHeight="1">
      <c r="I744" s="9"/>
      <c r="O744" s="9"/>
      <c r="V744" s="9"/>
      <c r="AC744" s="9"/>
      <c r="AG744" s="9"/>
      <c r="AM744" s="9"/>
    </row>
    <row r="745" ht="14.25" customHeight="1">
      <c r="I745" s="9"/>
      <c r="O745" s="9"/>
      <c r="V745" s="9"/>
      <c r="AC745" s="9"/>
      <c r="AG745" s="9"/>
      <c r="AM745" s="9"/>
    </row>
    <row r="746" ht="14.25" customHeight="1">
      <c r="I746" s="9"/>
      <c r="O746" s="9"/>
      <c r="V746" s="9"/>
      <c r="AC746" s="9"/>
      <c r="AG746" s="9"/>
      <c r="AM746" s="9"/>
    </row>
    <row r="747" ht="14.25" customHeight="1">
      <c r="I747" s="9"/>
      <c r="O747" s="9"/>
      <c r="V747" s="9"/>
      <c r="AC747" s="9"/>
      <c r="AG747" s="9"/>
      <c r="AM747" s="9"/>
    </row>
    <row r="748" ht="14.25" customHeight="1">
      <c r="I748" s="9"/>
      <c r="O748" s="9"/>
      <c r="V748" s="9"/>
      <c r="AC748" s="9"/>
      <c r="AG748" s="9"/>
      <c r="AM748" s="9"/>
    </row>
    <row r="749" ht="14.25" customHeight="1">
      <c r="I749" s="9"/>
      <c r="O749" s="9"/>
      <c r="V749" s="9"/>
      <c r="AC749" s="9"/>
      <c r="AG749" s="9"/>
      <c r="AM749" s="9"/>
    </row>
    <row r="750" ht="14.25" customHeight="1">
      <c r="I750" s="9"/>
      <c r="O750" s="9"/>
      <c r="V750" s="9"/>
      <c r="AC750" s="9"/>
      <c r="AG750" s="9"/>
      <c r="AM750" s="9"/>
    </row>
    <row r="751" ht="14.25" customHeight="1">
      <c r="I751" s="9"/>
      <c r="O751" s="9"/>
      <c r="V751" s="9"/>
      <c r="AC751" s="9"/>
      <c r="AG751" s="9"/>
      <c r="AM751" s="9"/>
    </row>
    <row r="752" ht="14.25" customHeight="1">
      <c r="I752" s="9"/>
      <c r="O752" s="9"/>
      <c r="V752" s="9"/>
      <c r="AC752" s="9"/>
      <c r="AG752" s="9"/>
      <c r="AM752" s="9"/>
    </row>
    <row r="753" ht="14.25" customHeight="1">
      <c r="I753" s="9"/>
      <c r="O753" s="9"/>
      <c r="V753" s="9"/>
      <c r="AC753" s="9"/>
      <c r="AG753" s="9"/>
      <c r="AM753" s="9"/>
    </row>
    <row r="754" ht="14.25" customHeight="1">
      <c r="I754" s="9"/>
      <c r="O754" s="9"/>
      <c r="V754" s="9"/>
      <c r="AC754" s="9"/>
      <c r="AG754" s="9"/>
      <c r="AM754" s="9"/>
    </row>
    <row r="755" ht="14.25" customHeight="1">
      <c r="I755" s="9"/>
      <c r="O755" s="9"/>
      <c r="V755" s="9"/>
      <c r="AC755" s="9"/>
      <c r="AG755" s="9"/>
      <c r="AM755" s="9"/>
    </row>
    <row r="756" ht="14.25" customHeight="1">
      <c r="I756" s="9"/>
      <c r="O756" s="9"/>
      <c r="V756" s="9"/>
      <c r="AC756" s="9"/>
      <c r="AG756" s="9"/>
      <c r="AM756" s="9"/>
    </row>
    <row r="757" ht="14.25" customHeight="1">
      <c r="I757" s="9"/>
      <c r="O757" s="9"/>
      <c r="V757" s="9"/>
      <c r="AC757" s="9"/>
      <c r="AG757" s="9"/>
      <c r="AM757" s="9"/>
    </row>
    <row r="758" ht="14.25" customHeight="1">
      <c r="I758" s="9"/>
      <c r="O758" s="9"/>
      <c r="V758" s="9"/>
      <c r="AC758" s="9"/>
      <c r="AG758" s="9"/>
      <c r="AM758" s="9"/>
    </row>
    <row r="759" ht="14.25" customHeight="1">
      <c r="I759" s="9"/>
      <c r="O759" s="9"/>
      <c r="V759" s="9"/>
      <c r="AC759" s="9"/>
      <c r="AG759" s="9"/>
      <c r="AM759" s="9"/>
    </row>
    <row r="760" ht="14.25" customHeight="1">
      <c r="I760" s="9"/>
      <c r="O760" s="9"/>
      <c r="V760" s="9"/>
      <c r="AC760" s="9"/>
      <c r="AG760" s="9"/>
      <c r="AM760" s="9"/>
    </row>
    <row r="761" ht="14.25" customHeight="1">
      <c r="I761" s="9"/>
      <c r="O761" s="9"/>
      <c r="V761" s="9"/>
      <c r="AC761" s="9"/>
      <c r="AG761" s="9"/>
      <c r="AM761" s="9"/>
    </row>
    <row r="762" ht="14.25" customHeight="1">
      <c r="I762" s="9"/>
      <c r="O762" s="9"/>
      <c r="V762" s="9"/>
      <c r="AC762" s="9"/>
      <c r="AG762" s="9"/>
      <c r="AM762" s="9"/>
    </row>
    <row r="763" ht="14.25" customHeight="1">
      <c r="I763" s="9"/>
      <c r="O763" s="9"/>
      <c r="V763" s="9"/>
      <c r="AC763" s="9"/>
      <c r="AG763" s="9"/>
      <c r="AM763" s="9"/>
    </row>
    <row r="764" ht="14.25" customHeight="1">
      <c r="I764" s="9"/>
      <c r="O764" s="9"/>
      <c r="V764" s="9"/>
      <c r="AC764" s="9"/>
      <c r="AG764" s="9"/>
      <c r="AM764" s="9"/>
    </row>
    <row r="765" ht="14.25" customHeight="1">
      <c r="I765" s="9"/>
      <c r="O765" s="9"/>
      <c r="V765" s="9"/>
      <c r="AC765" s="9"/>
      <c r="AG765" s="9"/>
      <c r="AM765" s="9"/>
    </row>
    <row r="766" ht="14.25" customHeight="1">
      <c r="I766" s="9"/>
      <c r="O766" s="9"/>
      <c r="V766" s="9"/>
      <c r="AC766" s="9"/>
      <c r="AG766" s="9"/>
      <c r="AM766" s="9"/>
    </row>
    <row r="767" ht="14.25" customHeight="1">
      <c r="I767" s="9"/>
      <c r="O767" s="9"/>
      <c r="V767" s="9"/>
      <c r="AC767" s="9"/>
      <c r="AG767" s="9"/>
      <c r="AM767" s="9"/>
    </row>
    <row r="768" ht="14.25" customHeight="1">
      <c r="I768" s="9"/>
      <c r="O768" s="9"/>
      <c r="V768" s="9"/>
      <c r="AC768" s="9"/>
      <c r="AG768" s="9"/>
      <c r="AM768" s="9"/>
    </row>
    <row r="769" ht="14.25" customHeight="1">
      <c r="I769" s="9"/>
      <c r="O769" s="9"/>
      <c r="V769" s="9"/>
      <c r="AC769" s="9"/>
      <c r="AG769" s="9"/>
      <c r="AM769" s="9"/>
    </row>
    <row r="770" ht="14.25" customHeight="1">
      <c r="I770" s="9"/>
      <c r="O770" s="9"/>
      <c r="V770" s="9"/>
      <c r="AC770" s="9"/>
      <c r="AG770" s="9"/>
      <c r="AM770" s="9"/>
    </row>
    <row r="771" ht="14.25" customHeight="1">
      <c r="I771" s="9"/>
      <c r="O771" s="9"/>
      <c r="V771" s="9"/>
      <c r="AC771" s="9"/>
      <c r="AG771" s="9"/>
      <c r="AM771" s="9"/>
    </row>
    <row r="772" ht="14.25" customHeight="1">
      <c r="I772" s="9"/>
      <c r="O772" s="9"/>
      <c r="V772" s="9"/>
      <c r="AC772" s="9"/>
      <c r="AG772" s="9"/>
      <c r="AM772" s="9"/>
    </row>
    <row r="773" ht="14.25" customHeight="1">
      <c r="I773" s="9"/>
      <c r="O773" s="9"/>
      <c r="V773" s="9"/>
      <c r="AC773" s="9"/>
      <c r="AG773" s="9"/>
      <c r="AM773" s="9"/>
    </row>
    <row r="774" ht="14.25" customHeight="1">
      <c r="I774" s="9"/>
      <c r="O774" s="9"/>
      <c r="V774" s="9"/>
      <c r="AC774" s="9"/>
      <c r="AG774" s="9"/>
      <c r="AM774" s="9"/>
    </row>
    <row r="775" ht="14.25" customHeight="1">
      <c r="I775" s="9"/>
      <c r="O775" s="9"/>
      <c r="V775" s="9"/>
      <c r="AC775" s="9"/>
      <c r="AG775" s="9"/>
      <c r="AM775" s="9"/>
    </row>
    <row r="776" ht="14.25" customHeight="1">
      <c r="I776" s="9"/>
      <c r="O776" s="9"/>
      <c r="V776" s="9"/>
      <c r="AC776" s="9"/>
      <c r="AG776" s="9"/>
      <c r="AM776" s="9"/>
    </row>
    <row r="777" ht="14.25" customHeight="1">
      <c r="I777" s="9"/>
      <c r="O777" s="9"/>
      <c r="V777" s="9"/>
      <c r="AC777" s="9"/>
      <c r="AG777" s="9"/>
      <c r="AM777" s="9"/>
    </row>
    <row r="778" ht="14.25" customHeight="1">
      <c r="I778" s="9"/>
      <c r="O778" s="9"/>
      <c r="V778" s="9"/>
      <c r="AC778" s="9"/>
      <c r="AG778" s="9"/>
      <c r="AM778" s="9"/>
    </row>
    <row r="779" ht="14.25" customHeight="1">
      <c r="I779" s="9"/>
      <c r="O779" s="9"/>
      <c r="V779" s="9"/>
      <c r="AC779" s="9"/>
      <c r="AG779" s="9"/>
      <c r="AM779" s="9"/>
    </row>
    <row r="780" ht="14.25" customHeight="1">
      <c r="I780" s="9"/>
      <c r="O780" s="9"/>
      <c r="V780" s="9"/>
      <c r="AC780" s="9"/>
      <c r="AG780" s="9"/>
      <c r="AM780" s="9"/>
    </row>
    <row r="781" ht="14.25" customHeight="1">
      <c r="I781" s="9"/>
      <c r="O781" s="9"/>
      <c r="V781" s="9"/>
      <c r="AC781" s="9"/>
      <c r="AG781" s="9"/>
      <c r="AM781" s="9"/>
    </row>
    <row r="782" ht="14.25" customHeight="1">
      <c r="I782" s="9"/>
      <c r="O782" s="9"/>
      <c r="V782" s="9"/>
      <c r="AC782" s="9"/>
      <c r="AG782" s="9"/>
      <c r="AM782" s="9"/>
    </row>
    <row r="783" ht="14.25" customHeight="1">
      <c r="I783" s="9"/>
      <c r="O783" s="9"/>
      <c r="V783" s="9"/>
      <c r="AC783" s="9"/>
      <c r="AG783" s="9"/>
      <c r="AM783" s="9"/>
    </row>
    <row r="784" ht="14.25" customHeight="1">
      <c r="I784" s="9"/>
      <c r="O784" s="9"/>
      <c r="V784" s="9"/>
      <c r="AC784" s="9"/>
      <c r="AG784" s="9"/>
      <c r="AM784" s="9"/>
    </row>
    <row r="785" ht="14.25" customHeight="1">
      <c r="I785" s="9"/>
      <c r="O785" s="9"/>
      <c r="V785" s="9"/>
      <c r="AC785" s="9"/>
      <c r="AG785" s="9"/>
      <c r="AM785" s="9"/>
    </row>
    <row r="786" ht="14.25" customHeight="1">
      <c r="I786" s="9"/>
      <c r="O786" s="9"/>
      <c r="V786" s="9"/>
      <c r="AC786" s="9"/>
      <c r="AG786" s="9"/>
      <c r="AM786" s="9"/>
    </row>
    <row r="787" ht="14.25" customHeight="1">
      <c r="I787" s="9"/>
      <c r="O787" s="9"/>
      <c r="V787" s="9"/>
      <c r="AC787" s="9"/>
      <c r="AG787" s="9"/>
      <c r="AM787" s="9"/>
    </row>
    <row r="788" ht="14.25" customHeight="1">
      <c r="I788" s="9"/>
      <c r="O788" s="9"/>
      <c r="V788" s="9"/>
      <c r="AC788" s="9"/>
      <c r="AG788" s="9"/>
      <c r="AM788" s="9"/>
    </row>
    <row r="789" ht="14.25" customHeight="1">
      <c r="I789" s="9"/>
      <c r="O789" s="9"/>
      <c r="V789" s="9"/>
      <c r="AC789" s="9"/>
      <c r="AG789" s="9"/>
      <c r="AM789" s="9"/>
    </row>
    <row r="790" ht="14.25" customHeight="1">
      <c r="I790" s="9"/>
      <c r="O790" s="9"/>
      <c r="V790" s="9"/>
      <c r="AC790" s="9"/>
      <c r="AG790" s="9"/>
      <c r="AM790" s="9"/>
    </row>
    <row r="791" ht="14.25" customHeight="1">
      <c r="I791" s="9"/>
      <c r="O791" s="9"/>
      <c r="V791" s="9"/>
      <c r="AC791" s="9"/>
      <c r="AG791" s="9"/>
      <c r="AM791" s="9"/>
    </row>
    <row r="792" ht="14.25" customHeight="1">
      <c r="I792" s="9"/>
      <c r="O792" s="9"/>
      <c r="V792" s="9"/>
      <c r="AC792" s="9"/>
      <c r="AG792" s="9"/>
      <c r="AM792" s="9"/>
    </row>
    <row r="793" ht="14.25" customHeight="1">
      <c r="I793" s="9"/>
      <c r="O793" s="9"/>
      <c r="V793" s="9"/>
      <c r="AC793" s="9"/>
      <c r="AG793" s="9"/>
      <c r="AM793" s="9"/>
    </row>
    <row r="794" ht="14.25" customHeight="1">
      <c r="I794" s="9"/>
      <c r="O794" s="9"/>
      <c r="V794" s="9"/>
      <c r="AC794" s="9"/>
      <c r="AG794" s="9"/>
      <c r="AM794" s="9"/>
    </row>
    <row r="795" ht="14.25" customHeight="1">
      <c r="I795" s="9"/>
      <c r="O795" s="9"/>
      <c r="V795" s="9"/>
      <c r="AC795" s="9"/>
      <c r="AG795" s="9"/>
      <c r="AM795" s="9"/>
    </row>
    <row r="796" ht="14.25" customHeight="1">
      <c r="I796" s="9"/>
      <c r="O796" s="9"/>
      <c r="V796" s="9"/>
      <c r="AC796" s="9"/>
      <c r="AG796" s="9"/>
      <c r="AM796" s="9"/>
    </row>
    <row r="797" ht="14.25" customHeight="1">
      <c r="I797" s="9"/>
      <c r="O797" s="9"/>
      <c r="V797" s="9"/>
      <c r="AC797" s="9"/>
      <c r="AG797" s="9"/>
      <c r="AM797" s="9"/>
    </row>
    <row r="798" ht="14.25" customHeight="1">
      <c r="I798" s="9"/>
      <c r="O798" s="9"/>
      <c r="V798" s="9"/>
      <c r="AC798" s="9"/>
      <c r="AG798" s="9"/>
      <c r="AM798" s="9"/>
    </row>
    <row r="799" ht="14.25" customHeight="1">
      <c r="I799" s="9"/>
      <c r="O799" s="9"/>
      <c r="V799" s="9"/>
      <c r="AC799" s="9"/>
      <c r="AG799" s="9"/>
      <c r="AM799" s="9"/>
    </row>
    <row r="800" ht="14.25" customHeight="1">
      <c r="I800" s="9"/>
      <c r="O800" s="9"/>
      <c r="V800" s="9"/>
      <c r="AC800" s="9"/>
      <c r="AG800" s="9"/>
      <c r="AM800" s="9"/>
    </row>
    <row r="801" ht="14.25" customHeight="1">
      <c r="I801" s="9"/>
      <c r="O801" s="9"/>
      <c r="V801" s="9"/>
      <c r="AC801" s="9"/>
      <c r="AG801" s="9"/>
      <c r="AM801" s="9"/>
    </row>
    <row r="802" ht="14.25" customHeight="1">
      <c r="I802" s="9"/>
      <c r="O802" s="9"/>
      <c r="V802" s="9"/>
      <c r="AC802" s="9"/>
      <c r="AG802" s="9"/>
      <c r="AM802" s="9"/>
    </row>
    <row r="803" ht="14.25" customHeight="1">
      <c r="I803" s="9"/>
      <c r="O803" s="9"/>
      <c r="V803" s="9"/>
      <c r="AC803" s="9"/>
      <c r="AG803" s="9"/>
      <c r="AM803" s="9"/>
    </row>
    <row r="804" ht="14.25" customHeight="1">
      <c r="I804" s="9"/>
      <c r="O804" s="9"/>
      <c r="V804" s="9"/>
      <c r="AC804" s="9"/>
      <c r="AG804" s="9"/>
      <c r="AM804" s="9"/>
    </row>
    <row r="805" ht="14.25" customHeight="1">
      <c r="I805" s="9"/>
      <c r="O805" s="9"/>
      <c r="V805" s="9"/>
      <c r="AC805" s="9"/>
      <c r="AG805" s="9"/>
      <c r="AM805" s="9"/>
    </row>
    <row r="806" ht="14.25" customHeight="1">
      <c r="I806" s="9"/>
      <c r="O806" s="9"/>
      <c r="V806" s="9"/>
      <c r="AC806" s="9"/>
      <c r="AG806" s="9"/>
      <c r="AM806" s="9"/>
    </row>
    <row r="807" ht="14.25" customHeight="1">
      <c r="I807" s="9"/>
      <c r="O807" s="9"/>
      <c r="V807" s="9"/>
      <c r="AC807" s="9"/>
      <c r="AG807" s="9"/>
      <c r="AM807" s="9"/>
    </row>
    <row r="808" ht="14.25" customHeight="1">
      <c r="I808" s="9"/>
      <c r="O808" s="9"/>
      <c r="V808" s="9"/>
      <c r="AC808" s="9"/>
      <c r="AG808" s="9"/>
      <c r="AM808" s="9"/>
    </row>
    <row r="809" ht="14.25" customHeight="1">
      <c r="I809" s="9"/>
      <c r="O809" s="9"/>
      <c r="V809" s="9"/>
      <c r="AC809" s="9"/>
      <c r="AG809" s="9"/>
      <c r="AM809" s="9"/>
    </row>
    <row r="810" ht="14.25" customHeight="1">
      <c r="I810" s="9"/>
      <c r="O810" s="9"/>
      <c r="V810" s="9"/>
      <c r="AC810" s="9"/>
      <c r="AG810" s="9"/>
      <c r="AM810" s="9"/>
    </row>
    <row r="811" ht="14.25" customHeight="1">
      <c r="I811" s="9"/>
      <c r="O811" s="9"/>
      <c r="V811" s="9"/>
      <c r="AC811" s="9"/>
      <c r="AG811" s="9"/>
      <c r="AM811" s="9"/>
    </row>
    <row r="812" ht="14.25" customHeight="1">
      <c r="I812" s="9"/>
      <c r="O812" s="9"/>
      <c r="V812" s="9"/>
      <c r="AC812" s="9"/>
      <c r="AG812" s="9"/>
      <c r="AM812" s="9"/>
    </row>
    <row r="813" ht="14.25" customHeight="1">
      <c r="I813" s="9"/>
      <c r="O813" s="9"/>
      <c r="V813" s="9"/>
      <c r="AC813" s="9"/>
      <c r="AG813" s="9"/>
      <c r="AM813" s="9"/>
    </row>
    <row r="814" ht="14.25" customHeight="1">
      <c r="I814" s="9"/>
      <c r="O814" s="9"/>
      <c r="V814" s="9"/>
      <c r="AC814" s="9"/>
      <c r="AG814" s="9"/>
      <c r="AM814" s="9"/>
    </row>
    <row r="815" ht="14.25" customHeight="1">
      <c r="I815" s="9"/>
      <c r="O815" s="9"/>
      <c r="V815" s="9"/>
      <c r="AC815" s="9"/>
      <c r="AG815" s="9"/>
      <c r="AM815" s="9"/>
    </row>
    <row r="816" ht="14.25" customHeight="1">
      <c r="I816" s="9"/>
      <c r="O816" s="9"/>
      <c r="V816" s="9"/>
      <c r="AC816" s="9"/>
      <c r="AG816" s="9"/>
      <c r="AM816" s="9"/>
    </row>
    <row r="817" ht="14.25" customHeight="1">
      <c r="I817" s="9"/>
      <c r="O817" s="9"/>
      <c r="V817" s="9"/>
      <c r="AC817" s="9"/>
      <c r="AG817" s="9"/>
      <c r="AM817" s="9"/>
    </row>
    <row r="818" ht="14.25" customHeight="1">
      <c r="I818" s="9"/>
      <c r="O818" s="9"/>
      <c r="V818" s="9"/>
      <c r="AC818" s="9"/>
      <c r="AG818" s="9"/>
      <c r="AM818" s="9"/>
    </row>
    <row r="819" ht="14.25" customHeight="1">
      <c r="I819" s="9"/>
      <c r="O819" s="9"/>
      <c r="V819" s="9"/>
      <c r="AC819" s="9"/>
      <c r="AG819" s="9"/>
      <c r="AM819" s="9"/>
    </row>
    <row r="820" ht="14.25" customHeight="1">
      <c r="I820" s="9"/>
      <c r="O820" s="9"/>
      <c r="V820" s="9"/>
      <c r="AC820" s="9"/>
      <c r="AG820" s="9"/>
      <c r="AM820" s="9"/>
    </row>
    <row r="821" ht="14.25" customHeight="1">
      <c r="I821" s="9"/>
      <c r="O821" s="9"/>
      <c r="V821" s="9"/>
      <c r="AC821" s="9"/>
      <c r="AG821" s="9"/>
      <c r="AM821" s="9"/>
    </row>
    <row r="822" ht="14.25" customHeight="1">
      <c r="I822" s="9"/>
      <c r="O822" s="9"/>
      <c r="V822" s="9"/>
      <c r="AC822" s="9"/>
      <c r="AG822" s="9"/>
      <c r="AM822" s="9"/>
    </row>
    <row r="823" ht="14.25" customHeight="1">
      <c r="I823" s="9"/>
      <c r="O823" s="9"/>
      <c r="V823" s="9"/>
      <c r="AC823" s="9"/>
      <c r="AG823" s="9"/>
      <c r="AM823" s="9"/>
    </row>
    <row r="824" ht="14.25" customHeight="1">
      <c r="I824" s="9"/>
      <c r="O824" s="9"/>
      <c r="V824" s="9"/>
      <c r="AC824" s="9"/>
      <c r="AG824" s="9"/>
      <c r="AM824" s="9"/>
    </row>
    <row r="825" ht="14.25" customHeight="1">
      <c r="I825" s="9"/>
      <c r="O825" s="9"/>
      <c r="V825" s="9"/>
      <c r="AC825" s="9"/>
      <c r="AG825" s="9"/>
      <c r="AM825" s="9"/>
    </row>
    <row r="826" ht="14.25" customHeight="1">
      <c r="I826" s="9"/>
      <c r="O826" s="9"/>
      <c r="V826" s="9"/>
      <c r="AC826" s="9"/>
      <c r="AG826" s="9"/>
      <c r="AM826" s="9"/>
    </row>
    <row r="827" ht="14.25" customHeight="1">
      <c r="I827" s="9"/>
      <c r="O827" s="9"/>
      <c r="V827" s="9"/>
      <c r="AC827" s="9"/>
      <c r="AG827" s="9"/>
      <c r="AM827" s="9"/>
    </row>
    <row r="828" ht="14.25" customHeight="1">
      <c r="I828" s="9"/>
      <c r="O828" s="9"/>
      <c r="V828" s="9"/>
      <c r="AC828" s="9"/>
      <c r="AG828" s="9"/>
      <c r="AM828" s="9"/>
    </row>
    <row r="829" ht="14.25" customHeight="1">
      <c r="I829" s="9"/>
      <c r="O829" s="9"/>
      <c r="V829" s="9"/>
      <c r="AC829" s="9"/>
      <c r="AG829" s="9"/>
      <c r="AM829" s="9"/>
    </row>
    <row r="830" ht="14.25" customHeight="1">
      <c r="I830" s="9"/>
      <c r="O830" s="9"/>
      <c r="V830" s="9"/>
      <c r="AC830" s="9"/>
      <c r="AG830" s="9"/>
      <c r="AM830" s="9"/>
    </row>
    <row r="831" ht="14.25" customHeight="1">
      <c r="I831" s="9"/>
      <c r="O831" s="9"/>
      <c r="V831" s="9"/>
      <c r="AC831" s="9"/>
      <c r="AG831" s="9"/>
      <c r="AM831" s="9"/>
    </row>
    <row r="832" ht="14.25" customHeight="1">
      <c r="I832" s="9"/>
      <c r="O832" s="9"/>
      <c r="V832" s="9"/>
      <c r="AC832" s="9"/>
      <c r="AG832" s="9"/>
      <c r="AM832" s="9"/>
    </row>
    <row r="833" ht="14.25" customHeight="1">
      <c r="I833" s="9"/>
      <c r="O833" s="9"/>
      <c r="V833" s="9"/>
      <c r="AC833" s="9"/>
      <c r="AG833" s="9"/>
      <c r="AM833" s="9"/>
    </row>
    <row r="834" ht="14.25" customHeight="1">
      <c r="I834" s="9"/>
      <c r="O834" s="9"/>
      <c r="V834" s="9"/>
      <c r="AC834" s="9"/>
      <c r="AG834" s="9"/>
      <c r="AM834" s="9"/>
    </row>
    <row r="835" ht="14.25" customHeight="1">
      <c r="I835" s="9"/>
      <c r="O835" s="9"/>
      <c r="V835" s="9"/>
      <c r="AC835" s="9"/>
      <c r="AG835" s="9"/>
      <c r="AM835" s="9"/>
    </row>
    <row r="836" ht="14.25" customHeight="1">
      <c r="I836" s="9"/>
      <c r="O836" s="9"/>
      <c r="V836" s="9"/>
      <c r="AC836" s="9"/>
      <c r="AG836" s="9"/>
      <c r="AM836" s="9"/>
    </row>
    <row r="837" ht="14.25" customHeight="1">
      <c r="I837" s="9"/>
      <c r="O837" s="9"/>
      <c r="V837" s="9"/>
      <c r="AC837" s="9"/>
      <c r="AG837" s="9"/>
      <c r="AM837" s="9"/>
    </row>
    <row r="838" ht="14.25" customHeight="1">
      <c r="I838" s="9"/>
      <c r="O838" s="9"/>
      <c r="V838" s="9"/>
      <c r="AC838" s="9"/>
      <c r="AG838" s="9"/>
      <c r="AM838" s="9"/>
    </row>
    <row r="839" ht="14.25" customHeight="1">
      <c r="I839" s="9"/>
      <c r="O839" s="9"/>
      <c r="V839" s="9"/>
      <c r="AC839" s="9"/>
      <c r="AG839" s="9"/>
      <c r="AM839" s="9"/>
    </row>
    <row r="840" ht="14.25" customHeight="1">
      <c r="I840" s="9"/>
      <c r="O840" s="9"/>
      <c r="V840" s="9"/>
      <c r="AC840" s="9"/>
      <c r="AG840" s="9"/>
      <c r="AM840" s="9"/>
    </row>
    <row r="841" ht="14.25" customHeight="1">
      <c r="I841" s="9"/>
      <c r="O841" s="9"/>
      <c r="V841" s="9"/>
      <c r="AC841" s="9"/>
      <c r="AG841" s="9"/>
      <c r="AM841" s="9"/>
    </row>
    <row r="842" ht="14.25" customHeight="1">
      <c r="I842" s="9"/>
      <c r="O842" s="9"/>
      <c r="V842" s="9"/>
      <c r="AC842" s="9"/>
      <c r="AG842" s="9"/>
      <c r="AM842" s="9"/>
    </row>
    <row r="843" ht="14.25" customHeight="1">
      <c r="I843" s="9"/>
      <c r="O843" s="9"/>
      <c r="V843" s="9"/>
      <c r="AC843" s="9"/>
      <c r="AG843" s="9"/>
      <c r="AM843" s="9"/>
    </row>
    <row r="844" ht="14.25" customHeight="1">
      <c r="I844" s="9"/>
      <c r="O844" s="9"/>
      <c r="V844" s="9"/>
      <c r="AC844" s="9"/>
      <c r="AG844" s="9"/>
      <c r="AM844" s="9"/>
    </row>
    <row r="845" ht="14.25" customHeight="1">
      <c r="I845" s="9"/>
      <c r="O845" s="9"/>
      <c r="V845" s="9"/>
      <c r="AC845" s="9"/>
      <c r="AG845" s="9"/>
      <c r="AM845" s="9"/>
    </row>
    <row r="846" ht="14.25" customHeight="1">
      <c r="I846" s="9"/>
      <c r="O846" s="9"/>
      <c r="V846" s="9"/>
      <c r="AC846" s="9"/>
      <c r="AG846" s="9"/>
      <c r="AM846" s="9"/>
    </row>
    <row r="847" ht="14.25" customHeight="1">
      <c r="I847" s="9"/>
      <c r="O847" s="9"/>
      <c r="V847" s="9"/>
      <c r="AC847" s="9"/>
      <c r="AG847" s="9"/>
      <c r="AM847" s="9"/>
    </row>
    <row r="848" ht="14.25" customHeight="1">
      <c r="I848" s="9"/>
      <c r="O848" s="9"/>
      <c r="V848" s="9"/>
      <c r="AC848" s="9"/>
      <c r="AG848" s="9"/>
      <c r="AM848" s="9"/>
    </row>
    <row r="849" ht="14.25" customHeight="1">
      <c r="I849" s="9"/>
      <c r="O849" s="9"/>
      <c r="V849" s="9"/>
      <c r="AC849" s="9"/>
      <c r="AG849" s="9"/>
      <c r="AM849" s="9"/>
    </row>
    <row r="850" ht="14.25" customHeight="1">
      <c r="I850" s="9"/>
      <c r="O850" s="9"/>
      <c r="V850" s="9"/>
      <c r="AC850" s="9"/>
      <c r="AG850" s="9"/>
      <c r="AM850" s="9"/>
    </row>
    <row r="851" ht="14.25" customHeight="1">
      <c r="I851" s="9"/>
      <c r="O851" s="9"/>
      <c r="V851" s="9"/>
      <c r="AC851" s="9"/>
      <c r="AG851" s="9"/>
      <c r="AM851" s="9"/>
    </row>
    <row r="852" ht="14.25" customHeight="1">
      <c r="I852" s="9"/>
      <c r="O852" s="9"/>
      <c r="V852" s="9"/>
      <c r="AC852" s="9"/>
      <c r="AG852" s="9"/>
      <c r="AM852" s="9"/>
    </row>
    <row r="853" ht="14.25" customHeight="1">
      <c r="I853" s="9"/>
      <c r="O853" s="9"/>
      <c r="V853" s="9"/>
      <c r="AC853" s="9"/>
      <c r="AG853" s="9"/>
      <c r="AM853" s="9"/>
    </row>
    <row r="854" ht="14.25" customHeight="1">
      <c r="I854" s="9"/>
      <c r="O854" s="9"/>
      <c r="V854" s="9"/>
      <c r="AC854" s="9"/>
      <c r="AG854" s="9"/>
      <c r="AM854" s="9"/>
    </row>
    <row r="855" ht="14.25" customHeight="1">
      <c r="I855" s="9"/>
      <c r="O855" s="9"/>
      <c r="V855" s="9"/>
      <c r="AC855" s="9"/>
      <c r="AG855" s="9"/>
      <c r="AM855" s="9"/>
    </row>
    <row r="856" ht="14.25" customHeight="1">
      <c r="I856" s="9"/>
      <c r="O856" s="9"/>
      <c r="V856" s="9"/>
      <c r="AC856" s="9"/>
      <c r="AG856" s="9"/>
      <c r="AM856" s="9"/>
    </row>
    <row r="857" ht="14.25" customHeight="1">
      <c r="I857" s="9"/>
      <c r="O857" s="9"/>
      <c r="V857" s="9"/>
      <c r="AC857" s="9"/>
      <c r="AG857" s="9"/>
      <c r="AM857" s="9"/>
    </row>
    <row r="858" ht="14.25" customHeight="1">
      <c r="I858" s="9"/>
      <c r="O858" s="9"/>
      <c r="V858" s="9"/>
      <c r="AC858" s="9"/>
      <c r="AG858" s="9"/>
      <c r="AM858" s="9"/>
    </row>
    <row r="859" ht="14.25" customHeight="1">
      <c r="I859" s="9"/>
      <c r="O859" s="9"/>
      <c r="V859" s="9"/>
      <c r="AC859" s="9"/>
      <c r="AG859" s="9"/>
      <c r="AM859" s="9"/>
    </row>
    <row r="860" ht="14.25" customHeight="1">
      <c r="I860" s="9"/>
      <c r="O860" s="9"/>
      <c r="V860" s="9"/>
      <c r="AC860" s="9"/>
      <c r="AG860" s="9"/>
      <c r="AM860" s="9"/>
    </row>
    <row r="861" ht="14.25" customHeight="1">
      <c r="I861" s="9"/>
      <c r="O861" s="9"/>
      <c r="V861" s="9"/>
      <c r="AC861" s="9"/>
      <c r="AG861" s="9"/>
      <c r="AM861" s="9"/>
    </row>
    <row r="862" ht="14.25" customHeight="1">
      <c r="I862" s="9"/>
      <c r="O862" s="9"/>
      <c r="V862" s="9"/>
      <c r="AC862" s="9"/>
      <c r="AG862" s="9"/>
      <c r="AM862" s="9"/>
    </row>
    <row r="863" ht="14.25" customHeight="1">
      <c r="I863" s="9"/>
      <c r="O863" s="9"/>
      <c r="V863" s="9"/>
      <c r="AC863" s="9"/>
      <c r="AG863" s="9"/>
      <c r="AM863" s="9"/>
    </row>
    <row r="864" ht="14.25" customHeight="1">
      <c r="I864" s="9"/>
      <c r="O864" s="9"/>
      <c r="V864" s="9"/>
      <c r="AC864" s="9"/>
      <c r="AG864" s="9"/>
      <c r="AM864" s="9"/>
    </row>
    <row r="865" ht="14.25" customHeight="1">
      <c r="I865" s="9"/>
      <c r="O865" s="9"/>
      <c r="V865" s="9"/>
      <c r="AC865" s="9"/>
      <c r="AG865" s="9"/>
      <c r="AM865" s="9"/>
    </row>
    <row r="866" ht="14.25" customHeight="1">
      <c r="I866" s="9"/>
      <c r="O866" s="9"/>
      <c r="V866" s="9"/>
      <c r="AC866" s="9"/>
      <c r="AG866" s="9"/>
      <c r="AM866" s="9"/>
    </row>
    <row r="867" ht="14.25" customHeight="1">
      <c r="I867" s="9"/>
      <c r="O867" s="9"/>
      <c r="V867" s="9"/>
      <c r="AC867" s="9"/>
      <c r="AG867" s="9"/>
      <c r="AM867" s="9"/>
    </row>
    <row r="868" ht="14.25" customHeight="1">
      <c r="I868" s="9"/>
      <c r="O868" s="9"/>
      <c r="V868" s="9"/>
      <c r="AC868" s="9"/>
      <c r="AG868" s="9"/>
      <c r="AM868" s="9"/>
    </row>
    <row r="869" ht="14.25" customHeight="1">
      <c r="I869" s="9"/>
      <c r="O869" s="9"/>
      <c r="V869" s="9"/>
      <c r="AC869" s="9"/>
      <c r="AG869" s="9"/>
      <c r="AM869" s="9"/>
    </row>
    <row r="870" ht="14.25" customHeight="1">
      <c r="I870" s="9"/>
      <c r="O870" s="9"/>
      <c r="V870" s="9"/>
      <c r="AC870" s="9"/>
      <c r="AG870" s="9"/>
      <c r="AM870" s="9"/>
    </row>
    <row r="871" ht="14.25" customHeight="1">
      <c r="I871" s="9"/>
      <c r="O871" s="9"/>
      <c r="V871" s="9"/>
      <c r="AC871" s="9"/>
      <c r="AG871" s="9"/>
      <c r="AM871" s="9"/>
    </row>
    <row r="872" ht="14.25" customHeight="1">
      <c r="I872" s="9"/>
      <c r="O872" s="9"/>
      <c r="V872" s="9"/>
      <c r="AC872" s="9"/>
      <c r="AG872" s="9"/>
      <c r="AM872" s="9"/>
    </row>
    <row r="873" ht="14.25" customHeight="1">
      <c r="I873" s="9"/>
      <c r="O873" s="9"/>
      <c r="V873" s="9"/>
      <c r="AC873" s="9"/>
      <c r="AG873" s="9"/>
      <c r="AM873" s="9"/>
    </row>
    <row r="874" ht="14.25" customHeight="1">
      <c r="I874" s="9"/>
      <c r="O874" s="9"/>
      <c r="V874" s="9"/>
      <c r="AC874" s="9"/>
      <c r="AG874" s="9"/>
      <c r="AM874" s="9"/>
    </row>
    <row r="875" ht="14.25" customHeight="1">
      <c r="I875" s="9"/>
      <c r="O875" s="9"/>
      <c r="V875" s="9"/>
      <c r="AC875" s="9"/>
      <c r="AG875" s="9"/>
      <c r="AM875" s="9"/>
    </row>
    <row r="876" ht="14.25" customHeight="1">
      <c r="I876" s="9"/>
      <c r="O876" s="9"/>
      <c r="V876" s="9"/>
      <c r="AC876" s="9"/>
      <c r="AG876" s="9"/>
      <c r="AM876" s="9"/>
    </row>
    <row r="877" ht="14.25" customHeight="1">
      <c r="I877" s="9"/>
      <c r="O877" s="9"/>
      <c r="V877" s="9"/>
      <c r="AC877" s="9"/>
      <c r="AG877" s="9"/>
      <c r="AM877" s="9"/>
    </row>
    <row r="878" ht="14.25" customHeight="1">
      <c r="I878" s="9"/>
      <c r="O878" s="9"/>
      <c r="V878" s="9"/>
      <c r="AC878" s="9"/>
      <c r="AG878" s="9"/>
      <c r="AM878" s="9"/>
    </row>
    <row r="879" ht="14.25" customHeight="1">
      <c r="I879" s="9"/>
      <c r="O879" s="9"/>
      <c r="V879" s="9"/>
      <c r="AC879" s="9"/>
      <c r="AG879" s="9"/>
      <c r="AM879" s="9"/>
    </row>
    <row r="880" ht="14.25" customHeight="1">
      <c r="I880" s="9"/>
      <c r="O880" s="9"/>
      <c r="V880" s="9"/>
      <c r="AC880" s="9"/>
      <c r="AG880" s="9"/>
      <c r="AM880" s="9"/>
    </row>
    <row r="881" ht="14.25" customHeight="1">
      <c r="I881" s="9"/>
      <c r="O881" s="9"/>
      <c r="V881" s="9"/>
      <c r="AC881" s="9"/>
      <c r="AG881" s="9"/>
      <c r="AM881" s="9"/>
    </row>
    <row r="882" ht="14.25" customHeight="1">
      <c r="I882" s="9"/>
      <c r="O882" s="9"/>
      <c r="V882" s="9"/>
      <c r="AC882" s="9"/>
      <c r="AG882" s="9"/>
      <c r="AM882" s="9"/>
    </row>
    <row r="883" ht="14.25" customHeight="1">
      <c r="I883" s="9"/>
      <c r="O883" s="9"/>
      <c r="V883" s="9"/>
      <c r="AC883" s="9"/>
      <c r="AG883" s="9"/>
      <c r="AM883" s="9"/>
    </row>
    <row r="884" ht="14.25" customHeight="1">
      <c r="I884" s="9"/>
      <c r="O884" s="9"/>
      <c r="V884" s="9"/>
      <c r="AC884" s="9"/>
      <c r="AG884" s="9"/>
      <c r="AM884" s="9"/>
    </row>
    <row r="885" ht="14.25" customHeight="1">
      <c r="I885" s="9"/>
      <c r="O885" s="9"/>
      <c r="V885" s="9"/>
      <c r="AC885" s="9"/>
      <c r="AG885" s="9"/>
      <c r="AM885" s="9"/>
    </row>
    <row r="886" ht="14.25" customHeight="1">
      <c r="I886" s="9"/>
      <c r="O886" s="9"/>
      <c r="V886" s="9"/>
      <c r="AC886" s="9"/>
      <c r="AG886" s="9"/>
      <c r="AM886" s="9"/>
    </row>
    <row r="887" ht="14.25" customHeight="1">
      <c r="I887" s="9"/>
      <c r="O887" s="9"/>
      <c r="V887" s="9"/>
      <c r="AC887" s="9"/>
      <c r="AG887" s="9"/>
      <c r="AM887" s="9"/>
    </row>
    <row r="888" ht="14.25" customHeight="1">
      <c r="I888" s="9"/>
      <c r="O888" s="9"/>
      <c r="V888" s="9"/>
      <c r="AC888" s="9"/>
      <c r="AG888" s="9"/>
      <c r="AM888" s="9"/>
    </row>
    <row r="889" ht="14.25" customHeight="1">
      <c r="I889" s="9"/>
      <c r="O889" s="9"/>
      <c r="V889" s="9"/>
      <c r="AC889" s="9"/>
      <c r="AG889" s="9"/>
      <c r="AM889" s="9"/>
    </row>
    <row r="890" ht="14.25" customHeight="1">
      <c r="I890" s="9"/>
      <c r="O890" s="9"/>
      <c r="V890" s="9"/>
      <c r="AC890" s="9"/>
      <c r="AG890" s="9"/>
      <c r="AM890" s="9"/>
    </row>
    <row r="891" ht="14.25" customHeight="1">
      <c r="I891" s="9"/>
      <c r="O891" s="9"/>
      <c r="V891" s="9"/>
      <c r="AC891" s="9"/>
      <c r="AG891" s="9"/>
      <c r="AM891" s="9"/>
    </row>
    <row r="892" ht="14.25" customHeight="1">
      <c r="I892" s="9"/>
      <c r="O892" s="9"/>
      <c r="V892" s="9"/>
      <c r="AC892" s="9"/>
      <c r="AG892" s="9"/>
      <c r="AM892" s="9"/>
    </row>
    <row r="893" ht="14.25" customHeight="1">
      <c r="I893" s="9"/>
      <c r="O893" s="9"/>
      <c r="V893" s="9"/>
      <c r="AC893" s="9"/>
      <c r="AG893" s="9"/>
      <c r="AM893" s="9"/>
    </row>
    <row r="894" ht="14.25" customHeight="1">
      <c r="I894" s="9"/>
      <c r="O894" s="9"/>
      <c r="V894" s="9"/>
      <c r="AC894" s="9"/>
      <c r="AG894" s="9"/>
      <c r="AM894" s="9"/>
    </row>
    <row r="895" ht="14.25" customHeight="1">
      <c r="I895" s="9"/>
      <c r="O895" s="9"/>
      <c r="V895" s="9"/>
      <c r="AC895" s="9"/>
      <c r="AG895" s="9"/>
      <c r="AM895" s="9"/>
    </row>
    <row r="896" ht="14.25" customHeight="1">
      <c r="I896" s="9"/>
      <c r="O896" s="9"/>
      <c r="V896" s="9"/>
      <c r="AC896" s="9"/>
      <c r="AG896" s="9"/>
      <c r="AM896" s="9"/>
    </row>
    <row r="897" ht="14.25" customHeight="1">
      <c r="I897" s="9"/>
      <c r="O897" s="9"/>
      <c r="V897" s="9"/>
      <c r="AC897" s="9"/>
      <c r="AG897" s="9"/>
      <c r="AM897" s="9"/>
    </row>
    <row r="898" ht="14.25" customHeight="1">
      <c r="I898" s="9"/>
      <c r="O898" s="9"/>
      <c r="V898" s="9"/>
      <c r="AC898" s="9"/>
      <c r="AG898" s="9"/>
      <c r="AM898" s="9"/>
    </row>
    <row r="899" ht="14.25" customHeight="1">
      <c r="I899" s="9"/>
      <c r="O899" s="9"/>
      <c r="V899" s="9"/>
      <c r="AC899" s="9"/>
      <c r="AG899" s="9"/>
      <c r="AM899" s="9"/>
    </row>
    <row r="900" ht="14.25" customHeight="1">
      <c r="I900" s="9"/>
      <c r="O900" s="9"/>
      <c r="V900" s="9"/>
      <c r="AC900" s="9"/>
      <c r="AG900" s="9"/>
      <c r="AM900" s="9"/>
    </row>
    <row r="901" ht="14.25" customHeight="1">
      <c r="I901" s="9"/>
      <c r="O901" s="9"/>
      <c r="V901" s="9"/>
      <c r="AC901" s="9"/>
      <c r="AG901" s="9"/>
      <c r="AM901" s="9"/>
    </row>
    <row r="902" ht="14.25" customHeight="1">
      <c r="I902" s="9"/>
      <c r="O902" s="9"/>
      <c r="V902" s="9"/>
      <c r="AC902" s="9"/>
      <c r="AG902" s="9"/>
      <c r="AM902" s="9"/>
    </row>
    <row r="903" ht="14.25" customHeight="1">
      <c r="I903" s="9"/>
      <c r="O903" s="9"/>
      <c r="V903" s="9"/>
      <c r="AC903" s="9"/>
      <c r="AG903" s="9"/>
      <c r="AM903" s="9"/>
    </row>
    <row r="904" ht="14.25" customHeight="1">
      <c r="I904" s="9"/>
      <c r="O904" s="9"/>
      <c r="V904" s="9"/>
      <c r="AC904" s="9"/>
      <c r="AG904" s="9"/>
      <c r="AM904" s="9"/>
    </row>
    <row r="905" ht="14.25" customHeight="1">
      <c r="I905" s="9"/>
      <c r="O905" s="9"/>
      <c r="V905" s="9"/>
      <c r="AC905" s="9"/>
      <c r="AG905" s="9"/>
      <c r="AM905" s="9"/>
    </row>
    <row r="906" ht="14.25" customHeight="1">
      <c r="I906" s="9"/>
      <c r="O906" s="9"/>
      <c r="V906" s="9"/>
      <c r="AC906" s="9"/>
      <c r="AG906" s="9"/>
      <c r="AM906" s="9"/>
    </row>
    <row r="907" ht="14.25" customHeight="1">
      <c r="I907" s="9"/>
      <c r="O907" s="9"/>
      <c r="V907" s="9"/>
      <c r="AC907" s="9"/>
      <c r="AG907" s="9"/>
      <c r="AM907" s="9"/>
    </row>
    <row r="908" ht="14.25" customHeight="1">
      <c r="I908" s="9"/>
      <c r="O908" s="9"/>
      <c r="V908" s="9"/>
      <c r="AC908" s="9"/>
      <c r="AG908" s="9"/>
      <c r="AM908" s="9"/>
    </row>
    <row r="909" ht="14.25" customHeight="1">
      <c r="I909" s="9"/>
      <c r="O909" s="9"/>
      <c r="V909" s="9"/>
      <c r="AC909" s="9"/>
      <c r="AG909" s="9"/>
      <c r="AM909" s="9"/>
    </row>
    <row r="910" ht="14.25" customHeight="1">
      <c r="I910" s="9"/>
      <c r="O910" s="9"/>
      <c r="V910" s="9"/>
      <c r="AC910" s="9"/>
      <c r="AG910" s="9"/>
      <c r="AM910" s="9"/>
    </row>
    <row r="911" ht="14.25" customHeight="1">
      <c r="I911" s="9"/>
      <c r="O911" s="9"/>
      <c r="V911" s="9"/>
      <c r="AC911" s="9"/>
      <c r="AG911" s="9"/>
      <c r="AM911" s="9"/>
    </row>
    <row r="912" ht="14.25" customHeight="1">
      <c r="I912" s="9"/>
      <c r="O912" s="9"/>
      <c r="V912" s="9"/>
      <c r="AC912" s="9"/>
      <c r="AG912" s="9"/>
      <c r="AM912" s="9"/>
    </row>
    <row r="913" ht="14.25" customHeight="1">
      <c r="I913" s="9"/>
      <c r="O913" s="9"/>
      <c r="V913" s="9"/>
      <c r="AC913" s="9"/>
      <c r="AG913" s="9"/>
      <c r="AM913" s="9"/>
    </row>
    <row r="914" ht="14.25" customHeight="1">
      <c r="I914" s="9"/>
      <c r="O914" s="9"/>
      <c r="V914" s="9"/>
      <c r="AC914" s="9"/>
      <c r="AG914" s="9"/>
      <c r="AM914" s="9"/>
    </row>
    <row r="915" ht="14.25" customHeight="1">
      <c r="I915" s="9"/>
      <c r="O915" s="9"/>
      <c r="V915" s="9"/>
      <c r="AC915" s="9"/>
      <c r="AG915" s="9"/>
      <c r="AM915" s="9"/>
    </row>
    <row r="916" ht="14.25" customHeight="1">
      <c r="I916" s="9"/>
      <c r="O916" s="9"/>
      <c r="V916" s="9"/>
      <c r="AC916" s="9"/>
      <c r="AG916" s="9"/>
      <c r="AM916" s="9"/>
    </row>
    <row r="917" ht="14.25" customHeight="1">
      <c r="I917" s="9"/>
      <c r="O917" s="9"/>
      <c r="V917" s="9"/>
      <c r="AC917" s="9"/>
      <c r="AG917" s="9"/>
      <c r="AM917" s="9"/>
    </row>
    <row r="918" ht="14.25" customHeight="1">
      <c r="I918" s="9"/>
      <c r="O918" s="9"/>
      <c r="V918" s="9"/>
      <c r="AC918" s="9"/>
      <c r="AG918" s="9"/>
      <c r="AM918" s="9"/>
    </row>
    <row r="919" ht="14.25" customHeight="1">
      <c r="I919" s="9"/>
      <c r="O919" s="9"/>
      <c r="V919" s="9"/>
      <c r="AC919" s="9"/>
      <c r="AG919" s="9"/>
      <c r="AM919" s="9"/>
    </row>
    <row r="920" ht="14.25" customHeight="1">
      <c r="I920" s="9"/>
      <c r="O920" s="9"/>
      <c r="V920" s="9"/>
      <c r="AC920" s="9"/>
      <c r="AG920" s="9"/>
      <c r="AM920" s="9"/>
    </row>
    <row r="921" ht="14.25" customHeight="1">
      <c r="I921" s="9"/>
      <c r="O921" s="9"/>
      <c r="V921" s="9"/>
      <c r="AC921" s="9"/>
      <c r="AG921" s="9"/>
      <c r="AM921" s="9"/>
    </row>
    <row r="922" ht="14.25" customHeight="1">
      <c r="I922" s="9"/>
      <c r="O922" s="9"/>
      <c r="V922" s="9"/>
      <c r="AC922" s="9"/>
      <c r="AG922" s="9"/>
      <c r="AM922" s="9"/>
    </row>
    <row r="923" ht="14.25" customHeight="1">
      <c r="I923" s="9"/>
      <c r="O923" s="9"/>
      <c r="V923" s="9"/>
      <c r="AC923" s="9"/>
      <c r="AG923" s="9"/>
      <c r="AM923" s="9"/>
    </row>
    <row r="924" ht="14.25" customHeight="1">
      <c r="I924" s="9"/>
      <c r="O924" s="9"/>
      <c r="V924" s="9"/>
      <c r="AC924" s="9"/>
      <c r="AG924" s="9"/>
      <c r="AM924" s="9"/>
    </row>
    <row r="925" ht="14.25" customHeight="1">
      <c r="I925" s="9"/>
      <c r="O925" s="9"/>
      <c r="V925" s="9"/>
      <c r="AC925" s="9"/>
      <c r="AG925" s="9"/>
      <c r="AM925" s="9"/>
    </row>
    <row r="926" ht="14.25" customHeight="1">
      <c r="I926" s="9"/>
      <c r="O926" s="9"/>
      <c r="V926" s="9"/>
      <c r="AC926" s="9"/>
      <c r="AG926" s="9"/>
      <c r="AM926" s="9"/>
    </row>
    <row r="927" ht="14.25" customHeight="1">
      <c r="I927" s="9"/>
      <c r="O927" s="9"/>
      <c r="V927" s="9"/>
      <c r="AC927" s="9"/>
      <c r="AG927" s="9"/>
      <c r="AM927" s="9"/>
    </row>
    <row r="928" ht="14.25" customHeight="1">
      <c r="I928" s="9"/>
      <c r="O928" s="9"/>
      <c r="V928" s="9"/>
      <c r="AC928" s="9"/>
      <c r="AG928" s="9"/>
      <c r="AM928" s="9"/>
    </row>
    <row r="929" ht="14.25" customHeight="1">
      <c r="I929" s="9"/>
      <c r="O929" s="9"/>
      <c r="V929" s="9"/>
      <c r="AC929" s="9"/>
      <c r="AG929" s="9"/>
      <c r="AM929" s="9"/>
    </row>
    <row r="930" ht="14.25" customHeight="1">
      <c r="I930" s="9"/>
      <c r="O930" s="9"/>
      <c r="V930" s="9"/>
      <c r="AC930" s="9"/>
      <c r="AG930" s="9"/>
      <c r="AM930" s="9"/>
    </row>
    <row r="931" ht="14.25" customHeight="1">
      <c r="I931" s="9"/>
      <c r="O931" s="9"/>
      <c r="V931" s="9"/>
      <c r="AC931" s="9"/>
      <c r="AG931" s="9"/>
      <c r="AM931" s="9"/>
    </row>
    <row r="932" ht="14.25" customHeight="1">
      <c r="I932" s="9"/>
      <c r="O932" s="9"/>
      <c r="V932" s="9"/>
      <c r="AC932" s="9"/>
      <c r="AG932" s="9"/>
      <c r="AM932" s="9"/>
    </row>
    <row r="933" ht="14.25" customHeight="1">
      <c r="I933" s="9"/>
      <c r="O933" s="9"/>
      <c r="V933" s="9"/>
      <c r="AC933" s="9"/>
      <c r="AG933" s="9"/>
      <c r="AM933" s="9"/>
    </row>
    <row r="934" ht="14.25" customHeight="1">
      <c r="I934" s="9"/>
      <c r="O934" s="9"/>
      <c r="V934" s="9"/>
      <c r="AC934" s="9"/>
      <c r="AG934" s="9"/>
      <c r="AM934" s="9"/>
    </row>
    <row r="935" ht="14.25" customHeight="1">
      <c r="I935" s="9"/>
      <c r="O935" s="9"/>
      <c r="V935" s="9"/>
      <c r="AC935" s="9"/>
      <c r="AG935" s="9"/>
      <c r="AM935" s="9"/>
    </row>
    <row r="936" ht="14.25" customHeight="1">
      <c r="I936" s="9"/>
      <c r="O936" s="9"/>
      <c r="V936" s="9"/>
      <c r="AC936" s="9"/>
      <c r="AG936" s="9"/>
      <c r="AM936" s="9"/>
    </row>
    <row r="937" ht="14.25" customHeight="1">
      <c r="I937" s="9"/>
      <c r="O937" s="9"/>
      <c r="V937" s="9"/>
      <c r="AC937" s="9"/>
      <c r="AG937" s="9"/>
      <c r="AM937" s="9"/>
    </row>
    <row r="938" ht="14.25" customHeight="1">
      <c r="I938" s="9"/>
      <c r="O938" s="9"/>
      <c r="V938" s="9"/>
      <c r="AC938" s="9"/>
      <c r="AG938" s="9"/>
      <c r="AM938" s="9"/>
    </row>
    <row r="939" ht="14.25" customHeight="1">
      <c r="I939" s="9"/>
      <c r="O939" s="9"/>
      <c r="V939" s="9"/>
      <c r="AC939" s="9"/>
      <c r="AG939" s="9"/>
      <c r="AM939" s="9"/>
    </row>
    <row r="940" ht="14.25" customHeight="1">
      <c r="I940" s="9"/>
      <c r="O940" s="9"/>
      <c r="V940" s="9"/>
      <c r="AC940" s="9"/>
      <c r="AG940" s="9"/>
      <c r="AM940" s="9"/>
    </row>
    <row r="941" ht="14.25" customHeight="1">
      <c r="I941" s="9"/>
      <c r="O941" s="9"/>
      <c r="V941" s="9"/>
      <c r="AC941" s="9"/>
      <c r="AG941" s="9"/>
      <c r="AM941" s="9"/>
    </row>
    <row r="942" ht="14.25" customHeight="1">
      <c r="I942" s="9"/>
      <c r="O942" s="9"/>
      <c r="V942" s="9"/>
      <c r="AC942" s="9"/>
      <c r="AG942" s="9"/>
      <c r="AM942" s="9"/>
    </row>
    <row r="943" ht="14.25" customHeight="1">
      <c r="I943" s="9"/>
      <c r="O943" s="9"/>
      <c r="V943" s="9"/>
      <c r="AC943" s="9"/>
      <c r="AG943" s="9"/>
      <c r="AM943" s="9"/>
    </row>
    <row r="944" ht="14.25" customHeight="1">
      <c r="I944" s="9"/>
      <c r="O944" s="9"/>
      <c r="V944" s="9"/>
      <c r="AC944" s="9"/>
      <c r="AG944" s="9"/>
      <c r="AM944" s="9"/>
    </row>
    <row r="945" ht="14.25" customHeight="1">
      <c r="I945" s="9"/>
      <c r="O945" s="9"/>
      <c r="V945" s="9"/>
      <c r="AC945" s="9"/>
      <c r="AG945" s="9"/>
      <c r="AM945" s="9"/>
    </row>
    <row r="946" ht="14.25" customHeight="1">
      <c r="I946" s="9"/>
      <c r="O946" s="9"/>
      <c r="V946" s="9"/>
      <c r="AC946" s="9"/>
      <c r="AG946" s="9"/>
      <c r="AM946" s="9"/>
    </row>
    <row r="947" ht="14.25" customHeight="1">
      <c r="I947" s="9"/>
      <c r="O947" s="9"/>
      <c r="V947" s="9"/>
      <c r="AC947" s="9"/>
      <c r="AG947" s="9"/>
      <c r="AM947" s="9"/>
    </row>
    <row r="948" ht="14.25" customHeight="1">
      <c r="I948" s="9"/>
      <c r="O948" s="9"/>
      <c r="V948" s="9"/>
      <c r="AC948" s="9"/>
      <c r="AG948" s="9"/>
      <c r="AM948" s="9"/>
    </row>
    <row r="949" ht="14.25" customHeight="1">
      <c r="I949" s="9"/>
      <c r="O949" s="9"/>
      <c r="V949" s="9"/>
      <c r="AC949" s="9"/>
      <c r="AG949" s="9"/>
      <c r="AM949" s="9"/>
    </row>
    <row r="950" ht="14.25" customHeight="1">
      <c r="I950" s="9"/>
      <c r="O950" s="9"/>
      <c r="V950" s="9"/>
      <c r="AC950" s="9"/>
      <c r="AG950" s="9"/>
      <c r="AM950" s="9"/>
    </row>
    <row r="951" ht="14.25" customHeight="1">
      <c r="I951" s="9"/>
      <c r="O951" s="9"/>
      <c r="V951" s="9"/>
      <c r="AC951" s="9"/>
      <c r="AG951" s="9"/>
      <c r="AM951" s="9"/>
    </row>
    <row r="952" ht="14.25" customHeight="1">
      <c r="I952" s="9"/>
      <c r="O952" s="9"/>
      <c r="V952" s="9"/>
      <c r="AC952" s="9"/>
      <c r="AG952" s="9"/>
      <c r="AM952" s="9"/>
    </row>
    <row r="953" ht="14.25" customHeight="1">
      <c r="I953" s="9"/>
      <c r="O953" s="9"/>
      <c r="V953" s="9"/>
      <c r="AC953" s="9"/>
      <c r="AG953" s="9"/>
      <c r="AM953" s="9"/>
    </row>
    <row r="954" ht="14.25" customHeight="1">
      <c r="I954" s="9"/>
      <c r="O954" s="9"/>
      <c r="V954" s="9"/>
      <c r="AC954" s="9"/>
      <c r="AG954" s="9"/>
      <c r="AM954" s="9"/>
    </row>
    <row r="955" ht="14.25" customHeight="1">
      <c r="I955" s="9"/>
      <c r="O955" s="9"/>
      <c r="V955" s="9"/>
      <c r="AC955" s="9"/>
      <c r="AG955" s="9"/>
      <c r="AM955" s="9"/>
    </row>
    <row r="956" ht="14.25" customHeight="1">
      <c r="I956" s="9"/>
      <c r="O956" s="9"/>
      <c r="V956" s="9"/>
      <c r="AC956" s="9"/>
      <c r="AG956" s="9"/>
      <c r="AM956" s="9"/>
    </row>
    <row r="957" ht="14.25" customHeight="1">
      <c r="I957" s="9"/>
      <c r="O957" s="9"/>
      <c r="V957" s="9"/>
      <c r="AC957" s="9"/>
      <c r="AG957" s="9"/>
      <c r="AM957" s="9"/>
    </row>
    <row r="958" ht="14.25" customHeight="1">
      <c r="I958" s="9"/>
      <c r="O958" s="9"/>
      <c r="V958" s="9"/>
      <c r="AC958" s="9"/>
      <c r="AG958" s="9"/>
      <c r="AM958" s="9"/>
    </row>
    <row r="959" ht="14.25" customHeight="1">
      <c r="I959" s="9"/>
      <c r="O959" s="9"/>
      <c r="V959" s="9"/>
      <c r="AC959" s="9"/>
      <c r="AG959" s="9"/>
      <c r="AM959" s="9"/>
    </row>
    <row r="960" ht="14.25" customHeight="1">
      <c r="I960" s="9"/>
      <c r="O960" s="9"/>
      <c r="V960" s="9"/>
      <c r="AC960" s="9"/>
      <c r="AG960" s="9"/>
      <c r="AM960" s="9"/>
    </row>
    <row r="961" ht="14.25" customHeight="1">
      <c r="I961" s="9"/>
      <c r="O961" s="9"/>
      <c r="V961" s="9"/>
      <c r="AC961" s="9"/>
      <c r="AG961" s="9"/>
      <c r="AM961" s="9"/>
    </row>
    <row r="962" ht="14.25" customHeight="1">
      <c r="I962" s="9"/>
      <c r="O962" s="9"/>
      <c r="V962" s="9"/>
      <c r="AC962" s="9"/>
      <c r="AG962" s="9"/>
      <c r="AM962" s="9"/>
    </row>
    <row r="963" ht="14.25" customHeight="1">
      <c r="I963" s="9"/>
      <c r="O963" s="9"/>
      <c r="V963" s="9"/>
      <c r="AC963" s="9"/>
      <c r="AG963" s="9"/>
      <c r="AM963" s="9"/>
    </row>
    <row r="964" ht="14.25" customHeight="1">
      <c r="I964" s="9"/>
      <c r="O964" s="9"/>
      <c r="V964" s="9"/>
      <c r="AC964" s="9"/>
      <c r="AG964" s="9"/>
      <c r="AM964" s="9"/>
    </row>
    <row r="965" ht="14.25" customHeight="1">
      <c r="I965" s="9"/>
      <c r="O965" s="9"/>
      <c r="V965" s="9"/>
      <c r="AC965" s="9"/>
      <c r="AG965" s="9"/>
      <c r="AM965" s="9"/>
    </row>
    <row r="966" ht="14.25" customHeight="1">
      <c r="I966" s="9"/>
      <c r="O966" s="9"/>
      <c r="V966" s="9"/>
      <c r="AC966" s="9"/>
      <c r="AG966" s="9"/>
      <c r="AM966" s="9"/>
    </row>
    <row r="967" ht="14.25" customHeight="1">
      <c r="I967" s="9"/>
      <c r="O967" s="9"/>
      <c r="V967" s="9"/>
      <c r="AC967" s="9"/>
      <c r="AG967" s="9"/>
      <c r="AM967" s="9"/>
    </row>
    <row r="968" ht="14.25" customHeight="1">
      <c r="I968" s="9"/>
      <c r="O968" s="9"/>
      <c r="V968" s="9"/>
      <c r="AC968" s="9"/>
      <c r="AG968" s="9"/>
      <c r="AM968" s="9"/>
    </row>
    <row r="969" ht="14.25" customHeight="1">
      <c r="I969" s="9"/>
      <c r="O969" s="9"/>
      <c r="V969" s="9"/>
      <c r="AC969" s="9"/>
      <c r="AG969" s="9"/>
      <c r="AM969" s="9"/>
    </row>
    <row r="970" ht="14.25" customHeight="1">
      <c r="I970" s="9"/>
      <c r="O970" s="9"/>
      <c r="V970" s="9"/>
      <c r="AC970" s="9"/>
      <c r="AG970" s="9"/>
      <c r="AM970" s="9"/>
    </row>
    <row r="971" ht="14.25" customHeight="1">
      <c r="I971" s="9"/>
      <c r="O971" s="9"/>
      <c r="V971" s="9"/>
      <c r="AC971" s="9"/>
      <c r="AG971" s="9"/>
      <c r="AM971" s="9"/>
    </row>
    <row r="972" ht="14.25" customHeight="1">
      <c r="I972" s="9"/>
      <c r="O972" s="9"/>
      <c r="V972" s="9"/>
      <c r="AC972" s="9"/>
      <c r="AG972" s="9"/>
      <c r="AM972" s="9"/>
    </row>
    <row r="973" ht="14.25" customHeight="1">
      <c r="I973" s="9"/>
      <c r="O973" s="9"/>
      <c r="V973" s="9"/>
      <c r="AC973" s="9"/>
      <c r="AG973" s="9"/>
      <c r="AM973" s="9"/>
    </row>
    <row r="974" ht="14.25" customHeight="1">
      <c r="I974" s="9"/>
      <c r="O974" s="9"/>
      <c r="V974" s="9"/>
      <c r="AC974" s="9"/>
      <c r="AG974" s="9"/>
      <c r="AM974" s="9"/>
    </row>
    <row r="975" ht="14.25" customHeight="1">
      <c r="I975" s="9"/>
      <c r="O975" s="9"/>
      <c r="V975" s="9"/>
      <c r="AC975" s="9"/>
      <c r="AG975" s="9"/>
      <c r="AM975" s="9"/>
    </row>
    <row r="976" ht="14.25" customHeight="1">
      <c r="I976" s="9"/>
      <c r="O976" s="9"/>
      <c r="V976" s="9"/>
      <c r="AC976" s="9"/>
      <c r="AG976" s="9"/>
      <c r="AM976" s="9"/>
    </row>
    <row r="977" ht="14.25" customHeight="1">
      <c r="I977" s="9"/>
      <c r="O977" s="9"/>
      <c r="V977" s="9"/>
      <c r="AC977" s="9"/>
      <c r="AG977" s="9"/>
      <c r="AM977" s="9"/>
    </row>
    <row r="978" ht="14.25" customHeight="1">
      <c r="I978" s="9"/>
      <c r="O978" s="9"/>
      <c r="V978" s="9"/>
      <c r="AC978" s="9"/>
      <c r="AG978" s="9"/>
      <c r="AM978" s="9"/>
    </row>
    <row r="979" ht="14.25" customHeight="1">
      <c r="I979" s="9"/>
      <c r="O979" s="9"/>
      <c r="V979" s="9"/>
      <c r="AC979" s="9"/>
      <c r="AG979" s="9"/>
      <c r="AM979" s="9"/>
    </row>
    <row r="980" ht="14.25" customHeight="1">
      <c r="I980" s="9"/>
      <c r="O980" s="9"/>
      <c r="V980" s="9"/>
      <c r="AC980" s="9"/>
      <c r="AG980" s="9"/>
      <c r="AM980" s="9"/>
    </row>
    <row r="981" ht="14.25" customHeight="1">
      <c r="I981" s="9"/>
      <c r="O981" s="9"/>
      <c r="V981" s="9"/>
      <c r="AC981" s="9"/>
      <c r="AG981" s="9"/>
      <c r="AM981" s="9"/>
    </row>
    <row r="982" ht="14.25" customHeight="1">
      <c r="I982" s="9"/>
      <c r="O982" s="9"/>
      <c r="V982" s="9"/>
      <c r="AC982" s="9"/>
      <c r="AG982" s="9"/>
      <c r="AM982" s="9"/>
    </row>
    <row r="983" ht="14.25" customHeight="1">
      <c r="I983" s="9"/>
      <c r="O983" s="9"/>
      <c r="V983" s="9"/>
      <c r="AC983" s="9"/>
      <c r="AG983" s="9"/>
      <c r="AM983" s="9"/>
    </row>
    <row r="984" ht="14.25" customHeight="1">
      <c r="I984" s="9"/>
      <c r="O984" s="9"/>
      <c r="V984" s="9"/>
      <c r="AC984" s="9"/>
      <c r="AG984" s="9"/>
      <c r="AM984" s="9"/>
    </row>
    <row r="985" ht="14.25" customHeight="1">
      <c r="I985" s="9"/>
      <c r="O985" s="9"/>
      <c r="V985" s="9"/>
      <c r="AC985" s="9"/>
      <c r="AG985" s="9"/>
      <c r="AM985" s="9"/>
    </row>
    <row r="986" ht="14.25" customHeight="1">
      <c r="I986" s="9"/>
      <c r="O986" s="9"/>
      <c r="V986" s="9"/>
      <c r="AC986" s="9"/>
      <c r="AG986" s="9"/>
      <c r="AM986" s="9"/>
    </row>
    <row r="987" ht="14.25" customHeight="1">
      <c r="I987" s="9"/>
      <c r="O987" s="9"/>
      <c r="V987" s="9"/>
      <c r="AC987" s="9"/>
      <c r="AG987" s="9"/>
      <c r="AM987" s="9"/>
    </row>
    <row r="988" ht="14.25" customHeight="1">
      <c r="I988" s="9"/>
      <c r="O988" s="9"/>
      <c r="V988" s="9"/>
      <c r="AC988" s="9"/>
      <c r="AG988" s="9"/>
      <c r="AM988" s="9"/>
    </row>
    <row r="989" ht="14.25" customHeight="1">
      <c r="I989" s="9"/>
      <c r="O989" s="9"/>
      <c r="V989" s="9"/>
      <c r="AC989" s="9"/>
      <c r="AG989" s="9"/>
      <c r="AM989" s="9"/>
    </row>
    <row r="990" ht="14.25" customHeight="1">
      <c r="I990" s="9"/>
      <c r="O990" s="9"/>
      <c r="V990" s="9"/>
      <c r="AC990" s="9"/>
      <c r="AG990" s="9"/>
      <c r="AM990" s="9"/>
    </row>
    <row r="991" ht="14.25" customHeight="1">
      <c r="I991" s="9"/>
      <c r="O991" s="9"/>
      <c r="V991" s="9"/>
      <c r="AC991" s="9"/>
      <c r="AG991" s="9"/>
      <c r="AM991" s="9"/>
    </row>
    <row r="992" ht="14.25" customHeight="1">
      <c r="I992" s="9"/>
      <c r="O992" s="9"/>
      <c r="V992" s="9"/>
      <c r="AC992" s="9"/>
      <c r="AG992" s="9"/>
      <c r="AM992" s="9"/>
    </row>
    <row r="993" ht="14.25" customHeight="1">
      <c r="I993" s="9"/>
      <c r="O993" s="9"/>
      <c r="V993" s="9"/>
      <c r="AC993" s="9"/>
      <c r="AG993" s="9"/>
      <c r="AM993" s="9"/>
    </row>
    <row r="994" ht="14.25" customHeight="1">
      <c r="I994" s="9"/>
      <c r="O994" s="9"/>
      <c r="V994" s="9"/>
      <c r="AC994" s="9"/>
      <c r="AG994" s="9"/>
      <c r="AM994" s="9"/>
    </row>
    <row r="995" ht="14.25" customHeight="1">
      <c r="I995" s="9"/>
      <c r="O995" s="9"/>
      <c r="V995" s="9"/>
      <c r="AC995" s="9"/>
      <c r="AG995" s="9"/>
      <c r="AM995" s="9"/>
    </row>
    <row r="996" ht="14.25" customHeight="1">
      <c r="I996" s="9"/>
      <c r="O996" s="9"/>
      <c r="V996" s="9"/>
      <c r="AC996" s="9"/>
      <c r="AG996" s="9"/>
      <c r="AM996" s="9"/>
    </row>
    <row r="997" ht="14.25" customHeight="1">
      <c r="I997" s="9"/>
      <c r="O997" s="9"/>
      <c r="V997" s="9"/>
      <c r="AC997" s="9"/>
      <c r="AG997" s="9"/>
      <c r="AM997" s="9"/>
    </row>
    <row r="998" ht="14.25" customHeight="1">
      <c r="I998" s="9"/>
      <c r="O998" s="9"/>
      <c r="V998" s="9"/>
      <c r="AC998" s="9"/>
      <c r="AG998" s="9"/>
      <c r="AM998" s="9"/>
    </row>
    <row r="999" ht="14.25" customHeight="1">
      <c r="I999" s="9"/>
      <c r="O999" s="9"/>
      <c r="V999" s="9"/>
      <c r="AC999" s="9"/>
      <c r="AG999" s="9"/>
      <c r="AM999" s="9"/>
    </row>
    <row r="1000" ht="14.25" customHeight="1">
      <c r="I1000" s="9"/>
      <c r="O1000" s="9"/>
      <c r="V1000" s="9"/>
      <c r="AC1000" s="9"/>
      <c r="AG1000" s="9"/>
      <c r="AM1000" s="9"/>
    </row>
  </sheetData>
  <mergeCells count="2">
    <mergeCell ref="A1:H1"/>
    <mergeCell ref="J1:AL1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9.86"/>
    <col customWidth="1" min="3" max="3" width="11.86"/>
    <col customWidth="1" min="4" max="4" width="12.86"/>
    <col customWidth="1" min="5" max="5" width="30.71"/>
    <col customWidth="1" min="6" max="6" width="29.71"/>
    <col customWidth="1" min="7" max="10" width="28.14"/>
    <col customWidth="1" min="11" max="14" width="29.14"/>
    <col customWidth="1" min="15" max="15" width="31.43"/>
    <col customWidth="1" min="16" max="16" width="30.43"/>
    <col customWidth="1" min="17" max="20" width="28.71"/>
    <col customWidth="1" min="21" max="24" width="29.86"/>
    <col customWidth="1" min="25" max="25" width="0.86"/>
    <col customWidth="1" min="26" max="26" width="16.43"/>
    <col customWidth="1" min="27" max="27" width="10.43"/>
    <col customWidth="1" min="28" max="28" width="0.86"/>
    <col customWidth="1" min="29" max="29" width="23.43"/>
    <col customWidth="1" min="30" max="30" width="16.43"/>
    <col customWidth="1" min="31" max="31" width="15.86"/>
    <col customWidth="1" min="32" max="32" width="12.86"/>
    <col customWidth="1" min="33" max="33" width="22.29"/>
    <col customWidth="1" min="34" max="34" width="0.86"/>
    <col customWidth="1" min="35" max="35" width="23.43"/>
    <col customWidth="1" min="36" max="45" width="8.71"/>
    <col customWidth="1" min="46" max="46" width="0.86"/>
    <col customWidth="1" min="47" max="57" width="8.71"/>
    <col customWidth="1" min="58" max="58" width="0.86"/>
    <col customWidth="1" min="59" max="60" width="8.71"/>
    <col customWidth="1" min="61" max="61" width="20.57"/>
    <col customWidth="1" min="62" max="62" width="0.86"/>
    <col customWidth="1" min="63" max="63" width="8.71"/>
    <col customWidth="1" min="64" max="64" width="10.86"/>
    <col customWidth="1" min="65" max="68" width="8.71"/>
    <col customWidth="1" min="69" max="69" width="0.86"/>
    <col customWidth="1" min="70" max="70" width="11.86"/>
  </cols>
  <sheetData>
    <row r="1" ht="14.25" customHeight="1">
      <c r="A1" s="6" t="s">
        <v>302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  <c r="AC1" s="10" t="s">
        <v>303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  <c r="BQ1" s="9"/>
      <c r="BR1" s="21" t="s">
        <v>304</v>
      </c>
    </row>
    <row r="2" ht="14.25" customHeight="1">
      <c r="Y2" s="9"/>
      <c r="Z2" s="19"/>
      <c r="AA2" s="19"/>
      <c r="AB2" s="9"/>
      <c r="AH2" s="9"/>
      <c r="AT2" s="9"/>
      <c r="BF2" s="9"/>
      <c r="BJ2" s="9"/>
      <c r="BQ2" s="9"/>
    </row>
    <row r="3" ht="14.25" customHeight="1">
      <c r="A3" s="12" t="s">
        <v>0</v>
      </c>
      <c r="B3" s="12" t="s">
        <v>1</v>
      </c>
      <c r="C3" s="12" t="s">
        <v>7</v>
      </c>
      <c r="D3" s="12" t="s">
        <v>8</v>
      </c>
      <c r="E3" s="12" t="s">
        <v>204</v>
      </c>
      <c r="F3" s="12" t="s">
        <v>205</v>
      </c>
      <c r="G3" s="12" t="s">
        <v>206</v>
      </c>
      <c r="H3" s="12" t="s">
        <v>207</v>
      </c>
      <c r="I3" s="12" t="s">
        <v>208</v>
      </c>
      <c r="J3" s="12" t="s">
        <v>209</v>
      </c>
      <c r="K3" s="12" t="s">
        <v>210</v>
      </c>
      <c r="L3" s="12" t="s">
        <v>211</v>
      </c>
      <c r="M3" s="12" t="s">
        <v>212</v>
      </c>
      <c r="N3" s="12" t="s">
        <v>213</v>
      </c>
      <c r="O3" s="12" t="s">
        <v>214</v>
      </c>
      <c r="P3" s="12" t="s">
        <v>215</v>
      </c>
      <c r="Q3" s="12" t="s">
        <v>216</v>
      </c>
      <c r="R3" s="12" t="s">
        <v>217</v>
      </c>
      <c r="S3" s="12" t="s">
        <v>218</v>
      </c>
      <c r="T3" s="12" t="s">
        <v>219</v>
      </c>
      <c r="U3" s="12" t="s">
        <v>220</v>
      </c>
      <c r="V3" s="12" t="s">
        <v>221</v>
      </c>
      <c r="W3" s="12" t="s">
        <v>222</v>
      </c>
      <c r="X3" s="12" t="s">
        <v>223</v>
      </c>
      <c r="Y3" s="9"/>
      <c r="Z3" s="12" t="s">
        <v>327</v>
      </c>
      <c r="AA3" s="12" t="s">
        <v>305</v>
      </c>
      <c r="AB3" s="9"/>
      <c r="AC3" s="13" t="s">
        <v>322</v>
      </c>
      <c r="AD3" s="13" t="s">
        <v>327</v>
      </c>
      <c r="AE3" s="13" t="s">
        <v>328</v>
      </c>
      <c r="AF3" s="13" t="s">
        <v>305</v>
      </c>
      <c r="AG3" s="13" t="s">
        <v>324</v>
      </c>
      <c r="AH3" s="9"/>
      <c r="AI3" s="16" t="s">
        <v>329</v>
      </c>
      <c r="AJ3" s="13">
        <f t="array" ref="AJ3:AS3">TRANSPOSE(AI4:AI13)</f>
        <v>0.25</v>
      </c>
      <c r="AK3" s="13">
        <v>0.5</v>
      </c>
      <c r="AL3" s="13">
        <v>1.0</v>
      </c>
      <c r="AM3" s="13">
        <v>2.0</v>
      </c>
      <c r="AN3" s="13">
        <v>3.0</v>
      </c>
      <c r="AO3" s="13">
        <v>5.0</v>
      </c>
      <c r="AP3" s="13">
        <v>10.0</v>
      </c>
      <c r="AQ3" s="13">
        <v>15.0</v>
      </c>
      <c r="AR3" s="13">
        <v>20.0</v>
      </c>
      <c r="AS3" s="13">
        <v>30.0</v>
      </c>
      <c r="AT3" s="9"/>
      <c r="AU3" s="16" t="s">
        <v>138</v>
      </c>
      <c r="AV3" s="13">
        <f t="array" ref="AV3:BE3">TRANSPOSE(AU4:AU13)</f>
        <v>0.25</v>
      </c>
      <c r="AW3" s="13">
        <v>0.5</v>
      </c>
      <c r="AX3" s="13">
        <v>1.0</v>
      </c>
      <c r="AY3" s="13">
        <v>2.0</v>
      </c>
      <c r="AZ3" s="13">
        <v>3.0</v>
      </c>
      <c r="BA3" s="13">
        <v>5.0</v>
      </c>
      <c r="BB3" s="13">
        <v>10.0</v>
      </c>
      <c r="BC3" s="13">
        <v>15.0</v>
      </c>
      <c r="BD3" s="13">
        <v>20.0</v>
      </c>
      <c r="BE3" s="13">
        <v>30.0</v>
      </c>
      <c r="BF3" s="9"/>
      <c r="BG3" s="13" t="s">
        <v>322</v>
      </c>
      <c r="BH3" s="13" t="s">
        <v>330</v>
      </c>
      <c r="BI3" s="13" t="s">
        <v>325</v>
      </c>
      <c r="BJ3" s="9"/>
      <c r="BK3" s="13"/>
      <c r="BL3" s="13" t="str">
        <f t="array" ref="BL3:BP3">TRANSPOSE(BK4:BK8)</f>
        <v>USD</v>
      </c>
      <c r="BM3" s="13" t="s">
        <v>142</v>
      </c>
      <c r="BN3" s="13" t="s">
        <v>149</v>
      </c>
      <c r="BO3" s="13" t="s">
        <v>153</v>
      </c>
      <c r="BP3" s="13" t="s">
        <v>168</v>
      </c>
      <c r="BQ3" s="9"/>
      <c r="BR3" s="14" t="s">
        <v>332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STG_INSTRUMENT_CONTRACT_MASTER!H2</f>
        <v>VND</v>
      </c>
      <c r="D4" s="1" t="str">
        <f>STG_INSTRUMENT_CONTRACT_MASTER!I2</f>
        <v/>
      </c>
      <c r="E4" s="1" t="str">
        <f>STG_SENSITIVITIES_GIRR!F2</f>
        <v/>
      </c>
      <c r="F4" s="1" t="str">
        <f>STG_SENSITIVITIES_GIRR!G2</f>
        <v/>
      </c>
      <c r="G4" s="1" t="str">
        <f>STG_SENSITIVITIES_GIRR!H2</f>
        <v/>
      </c>
      <c r="H4" s="1" t="str">
        <f>STG_SENSITIVITIES_GIRR!I2</f>
        <v/>
      </c>
      <c r="I4" s="1" t="str">
        <f>STG_SENSITIVITIES_GIRR!J2</f>
        <v/>
      </c>
      <c r="J4" s="1" t="str">
        <f>STG_SENSITIVITIES_GIRR!K2</f>
        <v/>
      </c>
      <c r="K4" s="1" t="str">
        <f>STG_SENSITIVITIES_GIRR!L2</f>
        <v/>
      </c>
      <c r="L4" s="1" t="str">
        <f>STG_SENSITIVITIES_GIRR!M2</f>
        <v/>
      </c>
      <c r="M4" s="1" t="str">
        <f>STG_SENSITIVITIES_GIRR!N2</f>
        <v/>
      </c>
      <c r="N4" s="1" t="str">
        <f>STG_SENSITIVITIES_GIRR!O2</f>
        <v/>
      </c>
      <c r="O4" s="1" t="str">
        <f>STG_SENSITIVITIES_GIRR!P2</f>
        <v/>
      </c>
      <c r="P4" s="1" t="str">
        <f>STG_SENSITIVITIES_GIRR!Q2</f>
        <v/>
      </c>
      <c r="Q4" s="1" t="str">
        <f>STG_SENSITIVITIES_GIRR!R2</f>
        <v/>
      </c>
      <c r="R4" s="1" t="str">
        <f>STG_SENSITIVITIES_GIRR!S2</f>
        <v/>
      </c>
      <c r="S4" s="1" t="str">
        <f>STG_SENSITIVITIES_GIRR!T2</f>
        <v/>
      </c>
      <c r="T4" s="1" t="str">
        <f>STG_SENSITIVITIES_GIRR!U2</f>
        <v/>
      </c>
      <c r="U4" s="1" t="str">
        <f>STG_SENSITIVITIES_GIRR!V2</f>
        <v/>
      </c>
      <c r="V4" s="1" t="str">
        <f>STG_SENSITIVITIES_GIRR!W2</f>
        <v/>
      </c>
      <c r="W4" s="1" t="str">
        <f>STG_SENSITIVITIES_GIRR!X2</f>
        <v/>
      </c>
      <c r="X4" s="1" t="str">
        <f>STG_SENSITIVITIES_GIRR!Y2</f>
        <v/>
      </c>
      <c r="Y4" s="9"/>
      <c r="Z4" s="19">
        <v>0.25</v>
      </c>
      <c r="AA4" s="19">
        <v>0.024</v>
      </c>
      <c r="AB4" s="9"/>
      <c r="AC4" s="1" t="s">
        <v>138</v>
      </c>
      <c r="AD4" s="1">
        <v>0.25</v>
      </c>
      <c r="AE4" s="1">
        <f>SUMIF(C:C,$AC4,E:E)+SUMIF(D:D,$AC4,O:O)</f>
        <v>-14728.96422</v>
      </c>
      <c r="AF4" s="1">
        <f t="shared" ref="AF4:AF53" si="4">INDEX(AA:AA,MATCH(AD4,Z:Z))</f>
        <v>0.024</v>
      </c>
      <c r="AG4" s="1">
        <f t="shared" ref="AG4:AG53" si="5">AE4*AF4</f>
        <v>-353.4951413</v>
      </c>
      <c r="AH4" s="9"/>
      <c r="AI4" s="13">
        <v>0.25</v>
      </c>
      <c r="AJ4" s="1">
        <f t="shared" ref="AJ4:AS4" si="1">IF(AJ$3=$AI4,1,MIN(EXP(-3%*ABS($AI4-AJ$3)/MIN($AI4,AJ$3)),1))</f>
        <v>1</v>
      </c>
      <c r="AK4" s="1">
        <f t="shared" si="1"/>
        <v>0.9704455335</v>
      </c>
      <c r="AL4" s="1">
        <f t="shared" si="1"/>
        <v>0.9139311853</v>
      </c>
      <c r="AM4" s="1">
        <f t="shared" si="1"/>
        <v>0.810584246</v>
      </c>
      <c r="AN4" s="1">
        <f t="shared" si="1"/>
        <v>0.7189237334</v>
      </c>
      <c r="AO4" s="1">
        <f t="shared" si="1"/>
        <v>0.5655254387</v>
      </c>
      <c r="AP4" s="1">
        <f t="shared" si="1"/>
        <v>0.3103669413</v>
      </c>
      <c r="AQ4" s="1">
        <f t="shared" si="1"/>
        <v>0.1703329888</v>
      </c>
      <c r="AR4" s="1">
        <f t="shared" si="1"/>
        <v>0.09348072628</v>
      </c>
      <c r="AS4" s="1">
        <f t="shared" si="1"/>
        <v>0.02815585368</v>
      </c>
      <c r="AT4" s="9"/>
      <c r="AU4" s="13">
        <v>0.25</v>
      </c>
      <c r="AV4" s="1">
        <f t="shared" ref="AV4:BE4" si="2">SUMIFS($AG:$AG,$AC:$AC,$AU$3,$AD:$AD,$AU4)*SUMIFS($AG:$AG,$AC:$AC,$AU$3,$AD:$AD,AV$3)*AJ4</f>
        <v>124958.8149</v>
      </c>
      <c r="AW4" s="1">
        <f t="shared" si="2"/>
        <v>1335089.862</v>
      </c>
      <c r="AX4" s="1">
        <f t="shared" si="2"/>
        <v>-2393660.61</v>
      </c>
      <c r="AY4" s="1">
        <f t="shared" si="2"/>
        <v>1975272.803</v>
      </c>
      <c r="AZ4" s="1">
        <f t="shared" si="2"/>
        <v>-152537.5232</v>
      </c>
      <c r="BA4" s="1">
        <f t="shared" si="2"/>
        <v>189282.1843</v>
      </c>
      <c r="BB4" s="1">
        <f t="shared" si="2"/>
        <v>-64630.26339</v>
      </c>
      <c r="BC4" s="1">
        <f t="shared" si="2"/>
        <v>-0.3906411741</v>
      </c>
      <c r="BD4" s="1">
        <f t="shared" si="2"/>
        <v>0.00000001754791736</v>
      </c>
      <c r="BE4" s="1">
        <f t="shared" si="2"/>
        <v>0.000000005285331141</v>
      </c>
      <c r="BF4" s="9"/>
      <c r="BG4" s="19" t="s">
        <v>138</v>
      </c>
      <c r="BH4" s="1">
        <f>SQRT(SUM(AV4:BE13))</f>
        <v>3493.692407</v>
      </c>
      <c r="BI4" s="1">
        <v>0.6</v>
      </c>
      <c r="BJ4" s="9"/>
      <c r="BK4" s="13" t="s">
        <v>138</v>
      </c>
      <c r="BL4" s="1">
        <f t="shared" ref="BL4:BP4" si="3">INDEX($BH:$BH,MATCH($BK4,$BG:$BG,0))*INDEX($BH:$BH,MATCH(BL$3,$BG:$BG,0))*IF($BK4=BL$3,1,$BI$4)</f>
        <v>12205886.64</v>
      </c>
      <c r="BM4" s="1">
        <f t="shared" si="3"/>
        <v>15841269.24</v>
      </c>
      <c r="BN4" s="1">
        <f t="shared" si="3"/>
        <v>8667020.433</v>
      </c>
      <c r="BO4" s="1">
        <f t="shared" si="3"/>
        <v>22375435.68</v>
      </c>
      <c r="BP4" s="1">
        <f t="shared" si="3"/>
        <v>538151.7432</v>
      </c>
      <c r="BQ4" s="9"/>
      <c r="BR4" s="5">
        <f>SQRT(SUM(BL4:BP8))</f>
        <v>22122.45228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STG_INSTRUMENT_CONTRACT_MASTER!H3</f>
        <v>VND</v>
      </c>
      <c r="D5" s="1" t="str">
        <f>STG_INSTRUMENT_CONTRACT_MASTER!I3</f>
        <v/>
      </c>
      <c r="E5" s="1" t="str">
        <f>STG_SENSITIVITIES_GIRR!F3</f>
        <v/>
      </c>
      <c r="F5" s="1" t="str">
        <f>STG_SENSITIVITIES_GIRR!G3</f>
        <v/>
      </c>
      <c r="G5" s="1" t="str">
        <f>STG_SENSITIVITIES_GIRR!H3</f>
        <v/>
      </c>
      <c r="H5" s="1" t="str">
        <f>STG_SENSITIVITIES_GIRR!I3</f>
        <v/>
      </c>
      <c r="I5" s="1" t="str">
        <f>STG_SENSITIVITIES_GIRR!J3</f>
        <v/>
      </c>
      <c r="J5" s="1" t="str">
        <f>STG_SENSITIVITIES_GIRR!K3</f>
        <v/>
      </c>
      <c r="K5" s="1" t="str">
        <f>STG_SENSITIVITIES_GIRR!L3</f>
        <v/>
      </c>
      <c r="L5" s="1" t="str">
        <f>STG_SENSITIVITIES_GIRR!M3</f>
        <v/>
      </c>
      <c r="M5" s="1" t="str">
        <f>STG_SENSITIVITIES_GIRR!N3</f>
        <v/>
      </c>
      <c r="N5" s="1" t="str">
        <f>STG_SENSITIVITIES_GIRR!O3</f>
        <v/>
      </c>
      <c r="O5" s="1" t="str">
        <f>STG_SENSITIVITIES_GIRR!P3</f>
        <v/>
      </c>
      <c r="P5" s="1" t="str">
        <f>STG_SENSITIVITIES_GIRR!Q3</f>
        <v/>
      </c>
      <c r="Q5" s="1" t="str">
        <f>STG_SENSITIVITIES_GIRR!R3</f>
        <v/>
      </c>
      <c r="R5" s="1" t="str">
        <f>STG_SENSITIVITIES_GIRR!S3</f>
        <v/>
      </c>
      <c r="S5" s="1" t="str">
        <f>STG_SENSITIVITIES_GIRR!T3</f>
        <v/>
      </c>
      <c r="T5" s="1" t="str">
        <f>STG_SENSITIVITIES_GIRR!U3</f>
        <v/>
      </c>
      <c r="U5" s="1" t="str">
        <f>STG_SENSITIVITIES_GIRR!V3</f>
        <v/>
      </c>
      <c r="V5" s="1" t="str">
        <f>STG_SENSITIVITIES_GIRR!W3</f>
        <v/>
      </c>
      <c r="W5" s="1" t="str">
        <f>STG_SENSITIVITIES_GIRR!X3</f>
        <v/>
      </c>
      <c r="X5" s="1" t="str">
        <f>STG_SENSITIVITIES_GIRR!Y3</f>
        <v/>
      </c>
      <c r="Y5" s="9"/>
      <c r="Z5" s="19">
        <v>0.5</v>
      </c>
      <c r="AA5" s="19">
        <v>0.024</v>
      </c>
      <c r="AB5" s="9"/>
      <c r="AC5" s="1" t="s">
        <v>138</v>
      </c>
      <c r="AD5" s="1">
        <v>0.5</v>
      </c>
      <c r="AE5" s="1">
        <f>SUMIF(C:C,$AC5,F:F)+SUMIF(D:D,$AC5,P:P)</f>
        <v>-162160.3384</v>
      </c>
      <c r="AF5" s="1">
        <f t="shared" si="4"/>
        <v>0.024</v>
      </c>
      <c r="AG5" s="1">
        <f t="shared" si="5"/>
        <v>-3891.848121</v>
      </c>
      <c r="AH5" s="9"/>
      <c r="AI5" s="13">
        <v>0.5</v>
      </c>
      <c r="AJ5" s="1">
        <f t="shared" ref="AJ5:AS5" si="6">IF(AJ$3=$AI5,1,MIN(EXP(-3%*ABS($AI5-AJ$3)/MIN($AI5,AJ$3)),1))</f>
        <v>0.9704455335</v>
      </c>
      <c r="AK5" s="1">
        <f t="shared" si="6"/>
        <v>1</v>
      </c>
      <c r="AL5" s="1">
        <f t="shared" si="6"/>
        <v>0.9704455335</v>
      </c>
      <c r="AM5" s="1">
        <f t="shared" si="6"/>
        <v>0.9139311853</v>
      </c>
      <c r="AN5" s="1">
        <f t="shared" si="6"/>
        <v>0.8607079764</v>
      </c>
      <c r="AO5" s="1">
        <f t="shared" si="6"/>
        <v>0.7633794943</v>
      </c>
      <c r="AP5" s="1">
        <f t="shared" si="6"/>
        <v>0.5655254387</v>
      </c>
      <c r="AQ5" s="1">
        <f t="shared" si="6"/>
        <v>0.4189515492</v>
      </c>
      <c r="AR5" s="1">
        <f t="shared" si="6"/>
        <v>0.3103669413</v>
      </c>
      <c r="AS5" s="1">
        <f t="shared" si="6"/>
        <v>0.1703329888</v>
      </c>
      <c r="AT5" s="9"/>
      <c r="AU5" s="13">
        <v>0.5</v>
      </c>
      <c r="AV5" s="1">
        <f t="shared" ref="AV5:BE5" si="7">SUMIFS($AG:$AG,$AC:$AC,$AU$3,$AD:$AD,$AU5)*SUMIFS($AG:$AG,$AC:$AC,$AU$3,$AD:$AD,AV$3)*AJ5</f>
        <v>1335089.862</v>
      </c>
      <c r="AW5" s="1">
        <f t="shared" si="7"/>
        <v>15146481.8</v>
      </c>
      <c r="AX5" s="1">
        <f t="shared" si="7"/>
        <v>-27982897.18</v>
      </c>
      <c r="AY5" s="1">
        <f t="shared" si="7"/>
        <v>24519683.3</v>
      </c>
      <c r="AZ5" s="1">
        <f t="shared" si="7"/>
        <v>-2010583.582</v>
      </c>
      <c r="BA5" s="1">
        <f t="shared" si="7"/>
        <v>2813005.091</v>
      </c>
      <c r="BB5" s="1">
        <f t="shared" si="7"/>
        <v>-1296537.402</v>
      </c>
      <c r="BC5" s="1">
        <f t="shared" si="7"/>
        <v>-10.57829039</v>
      </c>
      <c r="BD5" s="1">
        <f t="shared" si="7"/>
        <v>0.000000641433139</v>
      </c>
      <c r="BE5" s="1">
        <f t="shared" si="7"/>
        <v>0.0000003520259705</v>
      </c>
      <c r="BF5" s="9"/>
      <c r="BG5" s="19" t="s">
        <v>142</v>
      </c>
      <c r="BH5" s="1">
        <f>SQRT(SUM(AV16:BE25))</f>
        <v>7557.080684</v>
      </c>
      <c r="BJ5" s="9"/>
      <c r="BK5" s="13" t="s">
        <v>142</v>
      </c>
      <c r="BL5" s="1">
        <f t="shared" ref="BL5:BP5" si="8">INDEX($BH:$BH,MATCH($BK5,$BG:$BG,0))*INDEX($BH:$BH,MATCH(BL$3,$BG:$BG,0))*IF($BK5=BL$3,1,$BI$4)</f>
        <v>15841269.24</v>
      </c>
      <c r="BM5" s="1">
        <f t="shared" si="8"/>
        <v>57109468.46</v>
      </c>
      <c r="BN5" s="1">
        <f t="shared" si="8"/>
        <v>18747320.9</v>
      </c>
      <c r="BO5" s="1">
        <f t="shared" si="8"/>
        <v>48399502.04</v>
      </c>
      <c r="BP5" s="1">
        <f t="shared" si="8"/>
        <v>1164056.725</v>
      </c>
      <c r="BQ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STG_INSTRUMENT_CONTRACT_MASTER!H4</f>
        <v>VND</v>
      </c>
      <c r="D6" s="1" t="str">
        <f>STG_INSTRUMENT_CONTRACT_MASTER!I4</f>
        <v/>
      </c>
      <c r="E6" s="1" t="str">
        <f>STG_SENSITIVITIES_GIRR!F4</f>
        <v/>
      </c>
      <c r="F6" s="1" t="str">
        <f>STG_SENSITIVITIES_GIRR!G4</f>
        <v/>
      </c>
      <c r="G6" s="1" t="str">
        <f>STG_SENSITIVITIES_GIRR!H4</f>
        <v/>
      </c>
      <c r="H6" s="1" t="str">
        <f>STG_SENSITIVITIES_GIRR!I4</f>
        <v/>
      </c>
      <c r="I6" s="1" t="str">
        <f>STG_SENSITIVITIES_GIRR!J4</f>
        <v/>
      </c>
      <c r="J6" s="1" t="str">
        <f>STG_SENSITIVITIES_GIRR!K4</f>
        <v/>
      </c>
      <c r="K6" s="1" t="str">
        <f>STG_SENSITIVITIES_GIRR!L4</f>
        <v/>
      </c>
      <c r="L6" s="1" t="str">
        <f>STG_SENSITIVITIES_GIRR!M4</f>
        <v/>
      </c>
      <c r="M6" s="1" t="str">
        <f>STG_SENSITIVITIES_GIRR!N4</f>
        <v/>
      </c>
      <c r="N6" s="1" t="str">
        <f>STG_SENSITIVITIES_GIRR!O4</f>
        <v/>
      </c>
      <c r="O6" s="1" t="str">
        <f>STG_SENSITIVITIES_GIRR!P4</f>
        <v/>
      </c>
      <c r="P6" s="1" t="str">
        <f>STG_SENSITIVITIES_GIRR!Q4</f>
        <v/>
      </c>
      <c r="Q6" s="1" t="str">
        <f>STG_SENSITIVITIES_GIRR!R4</f>
        <v/>
      </c>
      <c r="R6" s="1" t="str">
        <f>STG_SENSITIVITIES_GIRR!S4</f>
        <v/>
      </c>
      <c r="S6" s="1" t="str">
        <f>STG_SENSITIVITIES_GIRR!T4</f>
        <v/>
      </c>
      <c r="T6" s="1" t="str">
        <f>STG_SENSITIVITIES_GIRR!U4</f>
        <v/>
      </c>
      <c r="U6" s="1" t="str">
        <f>STG_SENSITIVITIES_GIRR!V4</f>
        <v/>
      </c>
      <c r="V6" s="1" t="str">
        <f>STG_SENSITIVITIES_GIRR!W4</f>
        <v/>
      </c>
      <c r="W6" s="1" t="str">
        <f>STG_SENSITIVITIES_GIRR!X4</f>
        <v/>
      </c>
      <c r="X6" s="1" t="str">
        <f>STG_SENSITIVITIES_GIRR!Y4</f>
        <v/>
      </c>
      <c r="Y6" s="9"/>
      <c r="Z6" s="19">
        <v>1.0</v>
      </c>
      <c r="AA6" s="19">
        <v>0.0225</v>
      </c>
      <c r="AB6" s="9"/>
      <c r="AC6" s="1" t="s">
        <v>138</v>
      </c>
      <c r="AD6" s="1">
        <v>1.0</v>
      </c>
      <c r="AE6" s="1">
        <f>SUMIF(C:C,$AC6,G:G)+SUMIF(D:D,$AC6,Q:Q)</f>
        <v>329293.4631</v>
      </c>
      <c r="AF6" s="1">
        <f t="shared" si="4"/>
        <v>0.0225</v>
      </c>
      <c r="AG6" s="1">
        <f t="shared" si="5"/>
        <v>7409.102919</v>
      </c>
      <c r="AH6" s="9"/>
      <c r="AI6" s="13">
        <v>1.0</v>
      </c>
      <c r="AJ6" s="1">
        <f t="shared" ref="AJ6:AS6" si="9">IF(AJ$3=$AI6,1,MIN(EXP(-3%*ABS($AI6-AJ$3)/MIN($AI6,AJ$3)),1))</f>
        <v>0.9139311853</v>
      </c>
      <c r="AK6" s="1">
        <f t="shared" si="9"/>
        <v>0.9704455335</v>
      </c>
      <c r="AL6" s="1">
        <f t="shared" si="9"/>
        <v>1</v>
      </c>
      <c r="AM6" s="1">
        <f t="shared" si="9"/>
        <v>0.9704455335</v>
      </c>
      <c r="AN6" s="1">
        <f t="shared" si="9"/>
        <v>0.9417645336</v>
      </c>
      <c r="AO6" s="1">
        <f t="shared" si="9"/>
        <v>0.8869204367</v>
      </c>
      <c r="AP6" s="1">
        <f t="shared" si="9"/>
        <v>0.7633794943</v>
      </c>
      <c r="AQ6" s="1">
        <f t="shared" si="9"/>
        <v>0.6570468198</v>
      </c>
      <c r="AR6" s="1">
        <f t="shared" si="9"/>
        <v>0.5655254387</v>
      </c>
      <c r="AS6" s="1">
        <f t="shared" si="9"/>
        <v>0.4189515492</v>
      </c>
      <c r="AT6" s="9"/>
      <c r="AU6" s="13">
        <v>1.0</v>
      </c>
      <c r="AV6" s="1">
        <f t="shared" ref="AV6:BE6" si="10">SUMIFS($AG:$AG,$AC:$AC,$AU$3,$AD:$AD,$AU6)*SUMIFS($AG:$AG,$AC:$AC,$AU$3,$AD:$AD,AV$3)*AJ6</f>
        <v>-2393660.61</v>
      </c>
      <c r="AW6" s="1">
        <f t="shared" si="10"/>
        <v>-27982897.18</v>
      </c>
      <c r="AX6" s="1">
        <f t="shared" si="10"/>
        <v>54894806.06</v>
      </c>
      <c r="AY6" s="1">
        <f t="shared" si="10"/>
        <v>-49565817.03</v>
      </c>
      <c r="AZ6" s="1">
        <f t="shared" si="10"/>
        <v>4188112.886</v>
      </c>
      <c r="BA6" s="1">
        <f t="shared" si="10"/>
        <v>-6221920.167</v>
      </c>
      <c r="BB6" s="1">
        <f t="shared" si="10"/>
        <v>3331832.331</v>
      </c>
      <c r="BC6" s="1">
        <f t="shared" si="10"/>
        <v>31.58331747</v>
      </c>
      <c r="BD6" s="1">
        <f t="shared" si="10"/>
        <v>-0.00000222504002</v>
      </c>
      <c r="BE6" s="1">
        <f t="shared" si="10"/>
        <v>-0.000001648350188</v>
      </c>
      <c r="BF6" s="9"/>
      <c r="BG6" s="19" t="s">
        <v>149</v>
      </c>
      <c r="BH6" s="1">
        <f>SQRT(SUM(AV28:BE37))</f>
        <v>4134.603843</v>
      </c>
      <c r="BJ6" s="9"/>
      <c r="BK6" s="13" t="s">
        <v>149</v>
      </c>
      <c r="BL6" s="1">
        <f t="shared" ref="BL6:BP6" si="11">INDEX($BH:$BH,MATCH($BK6,$BG:$BG,0))*INDEX($BH:$BH,MATCH(BL$3,$BG:$BG,0))*IF($BK6=BL$3,1,$BI$4)</f>
        <v>8667020.433</v>
      </c>
      <c r="BM6" s="1">
        <f t="shared" si="11"/>
        <v>18747320.9</v>
      </c>
      <c r="BN6" s="1">
        <f t="shared" si="11"/>
        <v>17094948.94</v>
      </c>
      <c r="BO6" s="1">
        <f t="shared" si="11"/>
        <v>26480168.14</v>
      </c>
      <c r="BP6" s="1">
        <f t="shared" si="11"/>
        <v>636874.689</v>
      </c>
      <c r="BQ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STG_INSTRUMENT_CONTRACT_MASTER!H5</f>
        <v>VND</v>
      </c>
      <c r="D7" s="1" t="str">
        <f>STG_INSTRUMENT_CONTRACT_MASTER!I5</f>
        <v/>
      </c>
      <c r="E7" s="1" t="str">
        <f>STG_SENSITIVITIES_GIRR!F5</f>
        <v/>
      </c>
      <c r="F7" s="1" t="str">
        <f>STG_SENSITIVITIES_GIRR!G5</f>
        <v/>
      </c>
      <c r="G7" s="1" t="str">
        <f>STG_SENSITIVITIES_GIRR!H5</f>
        <v/>
      </c>
      <c r="H7" s="1" t="str">
        <f>STG_SENSITIVITIES_GIRR!I5</f>
        <v/>
      </c>
      <c r="I7" s="1" t="str">
        <f>STG_SENSITIVITIES_GIRR!J5</f>
        <v/>
      </c>
      <c r="J7" s="1" t="str">
        <f>STG_SENSITIVITIES_GIRR!K5</f>
        <v/>
      </c>
      <c r="K7" s="1" t="str">
        <f>STG_SENSITIVITIES_GIRR!L5</f>
        <v/>
      </c>
      <c r="L7" s="1" t="str">
        <f>STG_SENSITIVITIES_GIRR!M5</f>
        <v/>
      </c>
      <c r="M7" s="1" t="str">
        <f>STG_SENSITIVITIES_GIRR!N5</f>
        <v/>
      </c>
      <c r="N7" s="1" t="str">
        <f>STG_SENSITIVITIES_GIRR!O5</f>
        <v/>
      </c>
      <c r="O7" s="1" t="str">
        <f>STG_SENSITIVITIES_GIRR!P5</f>
        <v/>
      </c>
      <c r="P7" s="1" t="str">
        <f>STG_SENSITIVITIES_GIRR!Q5</f>
        <v/>
      </c>
      <c r="Q7" s="1" t="str">
        <f>STG_SENSITIVITIES_GIRR!R5</f>
        <v/>
      </c>
      <c r="R7" s="1" t="str">
        <f>STG_SENSITIVITIES_GIRR!S5</f>
        <v/>
      </c>
      <c r="S7" s="1" t="str">
        <f>STG_SENSITIVITIES_GIRR!T5</f>
        <v/>
      </c>
      <c r="T7" s="1" t="str">
        <f>STG_SENSITIVITIES_GIRR!U5</f>
        <v/>
      </c>
      <c r="U7" s="1" t="str">
        <f>STG_SENSITIVITIES_GIRR!V5</f>
        <v/>
      </c>
      <c r="V7" s="1" t="str">
        <f>STG_SENSITIVITIES_GIRR!W5</f>
        <v/>
      </c>
      <c r="W7" s="1" t="str">
        <f>STG_SENSITIVITIES_GIRR!X5</f>
        <v/>
      </c>
      <c r="X7" s="1" t="str">
        <f>STG_SENSITIVITIES_GIRR!Y5</f>
        <v/>
      </c>
      <c r="Y7" s="9"/>
      <c r="Z7" s="19">
        <v>2.0</v>
      </c>
      <c r="AA7" s="19">
        <v>0.0188</v>
      </c>
      <c r="AB7" s="9"/>
      <c r="AC7" s="1" t="s">
        <v>138</v>
      </c>
      <c r="AD7" s="1">
        <v>2.0</v>
      </c>
      <c r="AE7" s="1">
        <f>SUMIF(C:C,$AC7,H:H)+SUMIF(D:D,$AC7,R:R)</f>
        <v>-366680.3414</v>
      </c>
      <c r="AF7" s="1">
        <f t="shared" si="4"/>
        <v>0.0188</v>
      </c>
      <c r="AG7" s="1">
        <f t="shared" si="5"/>
        <v>-6893.590418</v>
      </c>
      <c r="AH7" s="9"/>
      <c r="AI7" s="13">
        <v>2.0</v>
      </c>
      <c r="AJ7" s="1">
        <f t="shared" ref="AJ7:AS7" si="12">IF(AJ$3=$AI7,1,MIN(EXP(-3%*ABS($AI7-AJ$3)/MIN($AI7,AJ$3)),1))</f>
        <v>0.810584246</v>
      </c>
      <c r="AK7" s="1">
        <f t="shared" si="12"/>
        <v>0.9139311853</v>
      </c>
      <c r="AL7" s="1">
        <f t="shared" si="12"/>
        <v>0.9704455335</v>
      </c>
      <c r="AM7" s="1">
        <f t="shared" si="12"/>
        <v>1</v>
      </c>
      <c r="AN7" s="1">
        <f t="shared" si="12"/>
        <v>0.9851119396</v>
      </c>
      <c r="AO7" s="1">
        <f t="shared" si="12"/>
        <v>0.9559974818</v>
      </c>
      <c r="AP7" s="1">
        <f t="shared" si="12"/>
        <v>0.8869204367</v>
      </c>
      <c r="AQ7" s="1">
        <f t="shared" si="12"/>
        <v>0.8228346581</v>
      </c>
      <c r="AR7" s="1">
        <f t="shared" si="12"/>
        <v>0.7633794943</v>
      </c>
      <c r="AS7" s="1">
        <f t="shared" si="12"/>
        <v>0.6570468198</v>
      </c>
      <c r="AT7" s="9"/>
      <c r="AU7" s="13">
        <v>2.0</v>
      </c>
      <c r="AV7" s="1">
        <f t="shared" ref="AV7:BE7" si="13">SUMIFS($AG:$AG,$AC:$AC,$AU$3,$AD:$AD,$AU7)*SUMIFS($AG:$AG,$AC:$AC,$AU$3,$AD:$AD,AV$3)*AJ7</f>
        <v>1975272.803</v>
      </c>
      <c r="AW7" s="1">
        <f t="shared" si="13"/>
        <v>24519683.3</v>
      </c>
      <c r="AX7" s="1">
        <f t="shared" si="13"/>
        <v>-49565817.03</v>
      </c>
      <c r="AY7" s="1">
        <f t="shared" si="13"/>
        <v>47521588.84</v>
      </c>
      <c r="AZ7" s="1">
        <f t="shared" si="13"/>
        <v>-4076068.553</v>
      </c>
      <c r="BA7" s="1">
        <f t="shared" si="13"/>
        <v>6239881.889</v>
      </c>
      <c r="BB7" s="1">
        <f t="shared" si="13"/>
        <v>-3601696.876</v>
      </c>
      <c r="BC7" s="1">
        <f t="shared" si="13"/>
        <v>-36.80051132</v>
      </c>
      <c r="BD7" s="1">
        <f t="shared" si="13"/>
        <v>0.000002794512264</v>
      </c>
      <c r="BE7" s="1">
        <f t="shared" si="13"/>
        <v>0.000002405258996</v>
      </c>
      <c r="BF7" s="9"/>
      <c r="BG7" s="19" t="s">
        <v>153</v>
      </c>
      <c r="BH7" s="1">
        <f>SQRT(SUM(AV40:BE49))</f>
        <v>10674.2061</v>
      </c>
      <c r="BJ7" s="9"/>
      <c r="BK7" s="13" t="s">
        <v>153</v>
      </c>
      <c r="BL7" s="1">
        <f t="shared" ref="BL7:BP7" si="14">INDEX($BH:$BH,MATCH($BK7,$BG:$BG,0))*INDEX($BH:$BH,MATCH(BL$3,$BG:$BG,0))*IF($BK7=BL$3,1,$BI$4)</f>
        <v>22375435.68</v>
      </c>
      <c r="BM7" s="1">
        <f t="shared" si="14"/>
        <v>48399502.04</v>
      </c>
      <c r="BN7" s="1">
        <f t="shared" si="14"/>
        <v>26480168.14</v>
      </c>
      <c r="BO7" s="1">
        <f t="shared" si="14"/>
        <v>113938675.9</v>
      </c>
      <c r="BP7" s="1">
        <f t="shared" si="14"/>
        <v>1644203.882</v>
      </c>
      <c r="BQ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STG_INSTRUMENT_CONTRACT_MASTER!H6</f>
        <v>VND</v>
      </c>
      <c r="D8" s="1" t="str">
        <f>STG_INSTRUMENT_CONTRACT_MASTER!I6</f>
        <v/>
      </c>
      <c r="E8" s="1" t="str">
        <f>STG_SENSITIVITIES_GIRR!F6</f>
        <v/>
      </c>
      <c r="F8" s="1" t="str">
        <f>STG_SENSITIVITIES_GIRR!G6</f>
        <v/>
      </c>
      <c r="G8" s="1" t="str">
        <f>STG_SENSITIVITIES_GIRR!H6</f>
        <v/>
      </c>
      <c r="H8" s="1" t="str">
        <f>STG_SENSITIVITIES_GIRR!I6</f>
        <v/>
      </c>
      <c r="I8" s="1" t="str">
        <f>STG_SENSITIVITIES_GIRR!J6</f>
        <v/>
      </c>
      <c r="J8" s="1" t="str">
        <f>STG_SENSITIVITIES_GIRR!K6</f>
        <v/>
      </c>
      <c r="K8" s="1" t="str">
        <f>STG_SENSITIVITIES_GIRR!L6</f>
        <v/>
      </c>
      <c r="L8" s="1" t="str">
        <f>STG_SENSITIVITIES_GIRR!M6</f>
        <v/>
      </c>
      <c r="M8" s="1" t="str">
        <f>STG_SENSITIVITIES_GIRR!N6</f>
        <v/>
      </c>
      <c r="N8" s="1" t="str">
        <f>STG_SENSITIVITIES_GIRR!O6</f>
        <v/>
      </c>
      <c r="O8" s="1" t="str">
        <f>STG_SENSITIVITIES_GIRR!P6</f>
        <v/>
      </c>
      <c r="P8" s="1" t="str">
        <f>STG_SENSITIVITIES_GIRR!Q6</f>
        <v/>
      </c>
      <c r="Q8" s="1" t="str">
        <f>STG_SENSITIVITIES_GIRR!R6</f>
        <v/>
      </c>
      <c r="R8" s="1" t="str">
        <f>STG_SENSITIVITIES_GIRR!S6</f>
        <v/>
      </c>
      <c r="S8" s="1" t="str">
        <f>STG_SENSITIVITIES_GIRR!T6</f>
        <v/>
      </c>
      <c r="T8" s="1" t="str">
        <f>STG_SENSITIVITIES_GIRR!U6</f>
        <v/>
      </c>
      <c r="U8" s="1" t="str">
        <f>STG_SENSITIVITIES_GIRR!V6</f>
        <v/>
      </c>
      <c r="V8" s="1" t="str">
        <f>STG_SENSITIVITIES_GIRR!W6</f>
        <v/>
      </c>
      <c r="W8" s="1" t="str">
        <f>STG_SENSITIVITIES_GIRR!X6</f>
        <v/>
      </c>
      <c r="X8" s="1" t="str">
        <f>STG_SENSITIVITIES_GIRR!Y6</f>
        <v/>
      </c>
      <c r="Y8" s="9"/>
      <c r="Z8" s="19">
        <v>3.0</v>
      </c>
      <c r="AA8" s="19">
        <v>0.0173</v>
      </c>
      <c r="AB8" s="9"/>
      <c r="AC8" s="1" t="s">
        <v>138</v>
      </c>
      <c r="AD8" s="1">
        <v>3.0</v>
      </c>
      <c r="AE8" s="1">
        <f>SUMIF(C:C,$AC8,I:I)+SUMIF(D:D,$AC8,S:S)</f>
        <v>34694.79433</v>
      </c>
      <c r="AF8" s="1">
        <f t="shared" si="4"/>
        <v>0.0173</v>
      </c>
      <c r="AG8" s="1">
        <f t="shared" si="5"/>
        <v>600.2199419</v>
      </c>
      <c r="AH8" s="9"/>
      <c r="AI8" s="13">
        <v>3.0</v>
      </c>
      <c r="AJ8" s="1">
        <f t="shared" ref="AJ8:AS8" si="15">IF(AJ$3=$AI8,1,MIN(EXP(-3%*ABS($AI8-AJ$3)/MIN($AI8,AJ$3)),1))</f>
        <v>0.7189237334</v>
      </c>
      <c r="AK8" s="1">
        <f t="shared" si="15"/>
        <v>0.8607079764</v>
      </c>
      <c r="AL8" s="1">
        <f t="shared" si="15"/>
        <v>0.9417645336</v>
      </c>
      <c r="AM8" s="1">
        <f t="shared" si="15"/>
        <v>0.9851119396</v>
      </c>
      <c r="AN8" s="1">
        <f t="shared" si="15"/>
        <v>1</v>
      </c>
      <c r="AO8" s="1">
        <f t="shared" si="15"/>
        <v>0.9801986733</v>
      </c>
      <c r="AP8" s="1">
        <f t="shared" si="15"/>
        <v>0.9323938199</v>
      </c>
      <c r="AQ8" s="1">
        <f t="shared" si="15"/>
        <v>0.8869204367</v>
      </c>
      <c r="AR8" s="1">
        <f t="shared" si="15"/>
        <v>0.8436648166</v>
      </c>
      <c r="AS8" s="1">
        <f t="shared" si="15"/>
        <v>0.7633794943</v>
      </c>
      <c r="AT8" s="9"/>
      <c r="AU8" s="13">
        <v>3.0</v>
      </c>
      <c r="AV8" s="1">
        <f t="shared" ref="AV8:BE8" si="16">SUMIFS($AG:$AG,$AC:$AC,$AU$3,$AD:$AD,$AU8)*SUMIFS($AG:$AG,$AC:$AC,$AU$3,$AD:$AD,AV$3)*AJ8</f>
        <v>-152537.5232</v>
      </c>
      <c r="AW8" s="1">
        <f t="shared" si="16"/>
        <v>-2010583.582</v>
      </c>
      <c r="AX8" s="1">
        <f t="shared" si="16"/>
        <v>4188112.886</v>
      </c>
      <c r="AY8" s="1">
        <f t="shared" si="16"/>
        <v>-4076068.553</v>
      </c>
      <c r="AZ8" s="1">
        <f t="shared" si="16"/>
        <v>360263.9787</v>
      </c>
      <c r="BA8" s="1">
        <f t="shared" si="16"/>
        <v>-557055.7681</v>
      </c>
      <c r="BB8" s="1">
        <f t="shared" si="16"/>
        <v>329675.6169</v>
      </c>
      <c r="BC8" s="1">
        <f t="shared" si="16"/>
        <v>3.453749884</v>
      </c>
      <c r="BD8" s="1">
        <f t="shared" si="16"/>
        <v>-0.0000002689059503</v>
      </c>
      <c r="BE8" s="1">
        <f t="shared" si="16"/>
        <v>-0.0000002433161658</v>
      </c>
      <c r="BF8" s="9"/>
      <c r="BG8" s="19" t="s">
        <v>168</v>
      </c>
      <c r="BH8" s="1">
        <f>SQRT(SUM(AV52:BE61))</f>
        <v>256.7253975</v>
      </c>
      <c r="BJ8" s="9"/>
      <c r="BK8" s="13" t="s">
        <v>168</v>
      </c>
      <c r="BL8" s="1">
        <f t="shared" ref="BL8:BP8" si="17">INDEX($BH:$BH,MATCH($BK8,$BG:$BG,0))*INDEX($BH:$BH,MATCH(BL$3,$BG:$BG,0))*IF($BK8=BL$3,1,$BI$4)</f>
        <v>538151.7432</v>
      </c>
      <c r="BM8" s="1">
        <f t="shared" si="17"/>
        <v>1164056.725</v>
      </c>
      <c r="BN8" s="1">
        <f t="shared" si="17"/>
        <v>636874.689</v>
      </c>
      <c r="BO8" s="1">
        <f t="shared" si="17"/>
        <v>1644203.882</v>
      </c>
      <c r="BP8" s="1">
        <f t="shared" si="17"/>
        <v>65907.9297</v>
      </c>
      <c r="BQ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STG_INSTRUMENT_CONTRACT_MASTER!H7</f>
        <v>VND</v>
      </c>
      <c r="D9" s="1" t="str">
        <f>STG_INSTRUMENT_CONTRACT_MASTER!I7</f>
        <v/>
      </c>
      <c r="E9" s="1" t="str">
        <f>STG_SENSITIVITIES_GIRR!F7</f>
        <v/>
      </c>
      <c r="F9" s="1" t="str">
        <f>STG_SENSITIVITIES_GIRR!G7</f>
        <v/>
      </c>
      <c r="G9" s="1" t="str">
        <f>STG_SENSITIVITIES_GIRR!H7</f>
        <v/>
      </c>
      <c r="H9" s="1" t="str">
        <f>STG_SENSITIVITIES_GIRR!I7</f>
        <v/>
      </c>
      <c r="I9" s="1" t="str">
        <f>STG_SENSITIVITIES_GIRR!J7</f>
        <v/>
      </c>
      <c r="J9" s="1" t="str">
        <f>STG_SENSITIVITIES_GIRR!K7</f>
        <v/>
      </c>
      <c r="K9" s="1" t="str">
        <f>STG_SENSITIVITIES_GIRR!L7</f>
        <v/>
      </c>
      <c r="L9" s="1" t="str">
        <f>STG_SENSITIVITIES_GIRR!M7</f>
        <v/>
      </c>
      <c r="M9" s="1" t="str">
        <f>STG_SENSITIVITIES_GIRR!N7</f>
        <v/>
      </c>
      <c r="N9" s="1" t="str">
        <f>STG_SENSITIVITIES_GIRR!O7</f>
        <v/>
      </c>
      <c r="O9" s="1" t="str">
        <f>STG_SENSITIVITIES_GIRR!P7</f>
        <v/>
      </c>
      <c r="P9" s="1" t="str">
        <f>STG_SENSITIVITIES_GIRR!Q7</f>
        <v/>
      </c>
      <c r="Q9" s="1" t="str">
        <f>STG_SENSITIVITIES_GIRR!R7</f>
        <v/>
      </c>
      <c r="R9" s="1" t="str">
        <f>STG_SENSITIVITIES_GIRR!S7</f>
        <v/>
      </c>
      <c r="S9" s="1" t="str">
        <f>STG_SENSITIVITIES_GIRR!T7</f>
        <v/>
      </c>
      <c r="T9" s="1" t="str">
        <f>STG_SENSITIVITIES_GIRR!U7</f>
        <v/>
      </c>
      <c r="U9" s="1" t="str">
        <f>STG_SENSITIVITIES_GIRR!V7</f>
        <v/>
      </c>
      <c r="V9" s="1" t="str">
        <f>STG_SENSITIVITIES_GIRR!W7</f>
        <v/>
      </c>
      <c r="W9" s="1" t="str">
        <f>STG_SENSITIVITIES_GIRR!X7</f>
        <v/>
      </c>
      <c r="X9" s="1" t="str">
        <f>STG_SENSITIVITIES_GIRR!Y7</f>
        <v/>
      </c>
      <c r="Y9" s="9"/>
      <c r="Z9" s="19">
        <v>5.0</v>
      </c>
      <c r="AA9" s="19">
        <v>0.015</v>
      </c>
      <c r="AB9" s="9"/>
      <c r="AC9" s="1" t="s">
        <v>138</v>
      </c>
      <c r="AD9" s="1">
        <v>5.0</v>
      </c>
      <c r="AE9" s="1">
        <f>SUMIF(C:C,$AC9,J:J)+SUMIF(D:D,$AC9,T:T)</f>
        <v>-63122.31027</v>
      </c>
      <c r="AF9" s="1">
        <f t="shared" si="4"/>
        <v>0.015</v>
      </c>
      <c r="AG9" s="1">
        <f t="shared" si="5"/>
        <v>-946.8346541</v>
      </c>
      <c r="AH9" s="9"/>
      <c r="AI9" s="13">
        <v>5.0</v>
      </c>
      <c r="AJ9" s="1">
        <f t="shared" ref="AJ9:AS9" si="18">IF(AJ$3=$AI9,1,MIN(EXP(-3%*ABS($AI9-AJ$3)/MIN($AI9,AJ$3)),1))</f>
        <v>0.5655254387</v>
      </c>
      <c r="AK9" s="1">
        <f t="shared" si="18"/>
        <v>0.7633794943</v>
      </c>
      <c r="AL9" s="1">
        <f t="shared" si="18"/>
        <v>0.8869204367</v>
      </c>
      <c r="AM9" s="1">
        <f t="shared" si="18"/>
        <v>0.9559974818</v>
      </c>
      <c r="AN9" s="1">
        <f t="shared" si="18"/>
        <v>0.9801986733</v>
      </c>
      <c r="AO9" s="1">
        <f t="shared" si="18"/>
        <v>1</v>
      </c>
      <c r="AP9" s="1">
        <f t="shared" si="18"/>
        <v>0.9704455335</v>
      </c>
      <c r="AQ9" s="1">
        <f t="shared" si="18"/>
        <v>0.9417645336</v>
      </c>
      <c r="AR9" s="1">
        <f t="shared" si="18"/>
        <v>0.9139311853</v>
      </c>
      <c r="AS9" s="1">
        <f t="shared" si="18"/>
        <v>0.8607079764</v>
      </c>
      <c r="AT9" s="9"/>
      <c r="AU9" s="13">
        <v>5.0</v>
      </c>
      <c r="AV9" s="1">
        <f t="shared" ref="AV9:BE9" si="19">SUMIFS($AG:$AG,$AC:$AC,$AU$3,$AD:$AD,$AU9)*SUMIFS($AG:$AG,$AC:$AC,$AU$3,$AD:$AD,AV$3)*AJ9</f>
        <v>189282.1843</v>
      </c>
      <c r="AW9" s="1">
        <f t="shared" si="19"/>
        <v>2813005.091</v>
      </c>
      <c r="AX9" s="1">
        <f t="shared" si="19"/>
        <v>-6221920.167</v>
      </c>
      <c r="AY9" s="1">
        <f t="shared" si="19"/>
        <v>6239881.889</v>
      </c>
      <c r="AZ9" s="1">
        <f t="shared" si="19"/>
        <v>-557055.7681</v>
      </c>
      <c r="BA9" s="1">
        <f t="shared" si="19"/>
        <v>896495.8621</v>
      </c>
      <c r="BB9" s="1">
        <f t="shared" si="19"/>
        <v>-541280.4369</v>
      </c>
      <c r="BC9" s="1">
        <f t="shared" si="19"/>
        <v>-5.785118728</v>
      </c>
      <c r="BD9" s="1">
        <f t="shared" si="19"/>
        <v>0.0000004595234672</v>
      </c>
      <c r="BE9" s="1">
        <f t="shared" si="19"/>
        <v>0.0000004327629037</v>
      </c>
      <c r="BF9" s="9"/>
      <c r="BJ9" s="9"/>
      <c r="BQ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STG_INSTRUMENT_CONTRACT_MASTER!H8</f>
        <v>VND</v>
      </c>
      <c r="D10" s="1" t="str">
        <f>STG_INSTRUMENT_CONTRACT_MASTER!I8</f>
        <v/>
      </c>
      <c r="E10" s="1" t="str">
        <f>STG_SENSITIVITIES_GIRR!F8</f>
        <v/>
      </c>
      <c r="F10" s="1" t="str">
        <f>STG_SENSITIVITIES_GIRR!G8</f>
        <v/>
      </c>
      <c r="G10" s="1" t="str">
        <f>STG_SENSITIVITIES_GIRR!H8</f>
        <v/>
      </c>
      <c r="H10" s="1" t="str">
        <f>STG_SENSITIVITIES_GIRR!I8</f>
        <v/>
      </c>
      <c r="I10" s="1" t="str">
        <f>STG_SENSITIVITIES_GIRR!J8</f>
        <v/>
      </c>
      <c r="J10" s="1" t="str">
        <f>STG_SENSITIVITIES_GIRR!K8</f>
        <v/>
      </c>
      <c r="K10" s="1" t="str">
        <f>STG_SENSITIVITIES_GIRR!L8</f>
        <v/>
      </c>
      <c r="L10" s="1" t="str">
        <f>STG_SENSITIVITIES_GIRR!M8</f>
        <v/>
      </c>
      <c r="M10" s="1" t="str">
        <f>STG_SENSITIVITIES_GIRR!N8</f>
        <v/>
      </c>
      <c r="N10" s="1" t="str">
        <f>STG_SENSITIVITIES_GIRR!O8</f>
        <v/>
      </c>
      <c r="O10" s="1" t="str">
        <f>STG_SENSITIVITIES_GIRR!P8</f>
        <v/>
      </c>
      <c r="P10" s="1" t="str">
        <f>STG_SENSITIVITIES_GIRR!Q8</f>
        <v/>
      </c>
      <c r="Q10" s="1" t="str">
        <f>STG_SENSITIVITIES_GIRR!R8</f>
        <v/>
      </c>
      <c r="R10" s="1" t="str">
        <f>STG_SENSITIVITIES_GIRR!S8</f>
        <v/>
      </c>
      <c r="S10" s="1" t="str">
        <f>STG_SENSITIVITIES_GIRR!T8</f>
        <v/>
      </c>
      <c r="T10" s="1" t="str">
        <f>STG_SENSITIVITIES_GIRR!U8</f>
        <v/>
      </c>
      <c r="U10" s="1" t="str">
        <f>STG_SENSITIVITIES_GIRR!V8</f>
        <v/>
      </c>
      <c r="V10" s="1" t="str">
        <f>STG_SENSITIVITIES_GIRR!W8</f>
        <v/>
      </c>
      <c r="W10" s="1" t="str">
        <f>STG_SENSITIVITIES_GIRR!X8</f>
        <v/>
      </c>
      <c r="X10" s="1" t="str">
        <f>STG_SENSITIVITIES_GIRR!Y8</f>
        <v/>
      </c>
      <c r="Y10" s="9"/>
      <c r="Z10" s="19">
        <v>10.0</v>
      </c>
      <c r="AA10" s="19">
        <v>0.015</v>
      </c>
      <c r="AB10" s="9"/>
      <c r="AC10" s="1" t="s">
        <v>138</v>
      </c>
      <c r="AD10" s="1">
        <v>10.0</v>
      </c>
      <c r="AE10" s="1">
        <f>SUMIF(C:C,$AC10,K:K)+SUMIF(D:D,$AC10,U:U)</f>
        <v>39272.248</v>
      </c>
      <c r="AF10" s="1">
        <f t="shared" si="4"/>
        <v>0.015</v>
      </c>
      <c r="AG10" s="1">
        <f t="shared" si="5"/>
        <v>589.0837201</v>
      </c>
      <c r="AH10" s="9"/>
      <c r="AI10" s="13">
        <v>10.0</v>
      </c>
      <c r="AJ10" s="1">
        <f t="shared" ref="AJ10:AS10" si="20">IF(AJ$3=$AI10,1,MIN(EXP(-3%*ABS($AI10-AJ$3)/MIN($AI10,AJ$3)),1))</f>
        <v>0.3103669413</v>
      </c>
      <c r="AK10" s="1">
        <f t="shared" si="20"/>
        <v>0.5655254387</v>
      </c>
      <c r="AL10" s="1">
        <f t="shared" si="20"/>
        <v>0.7633794943</v>
      </c>
      <c r="AM10" s="1">
        <f t="shared" si="20"/>
        <v>0.8869204367</v>
      </c>
      <c r="AN10" s="1">
        <f t="shared" si="20"/>
        <v>0.9323938199</v>
      </c>
      <c r="AO10" s="1">
        <f t="shared" si="20"/>
        <v>0.9704455335</v>
      </c>
      <c r="AP10" s="1">
        <f t="shared" si="20"/>
        <v>1</v>
      </c>
      <c r="AQ10" s="1">
        <f t="shared" si="20"/>
        <v>0.9851119396</v>
      </c>
      <c r="AR10" s="1">
        <f t="shared" si="20"/>
        <v>0.9704455335</v>
      </c>
      <c r="AS10" s="1">
        <f t="shared" si="20"/>
        <v>0.9417645336</v>
      </c>
      <c r="AT10" s="9"/>
      <c r="AU10" s="13">
        <v>10.0</v>
      </c>
      <c r="AV10" s="1">
        <f t="shared" ref="AV10:BE10" si="21">SUMIFS($AG:$AG,$AC:$AC,$AU$3,$AD:$AD,$AU10)*SUMIFS($AG:$AG,$AC:$AC,$AU$3,$AD:$AD,AV$3)*AJ10</f>
        <v>-64630.26339</v>
      </c>
      <c r="AW10" s="1">
        <f t="shared" si="21"/>
        <v>-1296537.402</v>
      </c>
      <c r="AX10" s="1">
        <f t="shared" si="21"/>
        <v>3331832.331</v>
      </c>
      <c r="AY10" s="1">
        <f t="shared" si="21"/>
        <v>-3601696.876</v>
      </c>
      <c r="AZ10" s="1">
        <f t="shared" si="21"/>
        <v>329675.6169</v>
      </c>
      <c r="BA10" s="1">
        <f t="shared" si="21"/>
        <v>-541280.4369</v>
      </c>
      <c r="BB10" s="1">
        <f t="shared" si="21"/>
        <v>347019.6293</v>
      </c>
      <c r="BC10" s="1">
        <f t="shared" si="21"/>
        <v>3.764942988</v>
      </c>
      <c r="BD10" s="1">
        <f t="shared" si="21"/>
        <v>-0.0000003035765632</v>
      </c>
      <c r="BE10" s="1">
        <f t="shared" si="21"/>
        <v>-0.0000002946045199</v>
      </c>
      <c r="BF10" s="9"/>
      <c r="BJ10" s="9"/>
      <c r="BQ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STG_INSTRUMENT_CONTRACT_MASTER!H9</f>
        <v>VND</v>
      </c>
      <c r="D11" s="1" t="str">
        <f>STG_INSTRUMENT_CONTRACT_MASTER!I9</f>
        <v/>
      </c>
      <c r="E11" s="1" t="str">
        <f>STG_SENSITIVITIES_GIRR!F9</f>
        <v/>
      </c>
      <c r="F11" s="1" t="str">
        <f>STG_SENSITIVITIES_GIRR!G9</f>
        <v/>
      </c>
      <c r="G11" s="1" t="str">
        <f>STG_SENSITIVITIES_GIRR!H9</f>
        <v/>
      </c>
      <c r="H11" s="1" t="str">
        <f>STG_SENSITIVITIES_GIRR!I9</f>
        <v/>
      </c>
      <c r="I11" s="1" t="str">
        <f>STG_SENSITIVITIES_GIRR!J9</f>
        <v/>
      </c>
      <c r="J11" s="1" t="str">
        <f>STG_SENSITIVITIES_GIRR!K9</f>
        <v/>
      </c>
      <c r="K11" s="1" t="str">
        <f>STG_SENSITIVITIES_GIRR!L9</f>
        <v/>
      </c>
      <c r="L11" s="1" t="str">
        <f>STG_SENSITIVITIES_GIRR!M9</f>
        <v/>
      </c>
      <c r="M11" s="1" t="str">
        <f>STG_SENSITIVITIES_GIRR!N9</f>
        <v/>
      </c>
      <c r="N11" s="1" t="str">
        <f>STG_SENSITIVITIES_GIRR!O9</f>
        <v/>
      </c>
      <c r="O11" s="1" t="str">
        <f>STG_SENSITIVITIES_GIRR!P9</f>
        <v/>
      </c>
      <c r="P11" s="1" t="str">
        <f>STG_SENSITIVITIES_GIRR!Q9</f>
        <v/>
      </c>
      <c r="Q11" s="1" t="str">
        <f>STG_SENSITIVITIES_GIRR!R9</f>
        <v/>
      </c>
      <c r="R11" s="1" t="str">
        <f>STG_SENSITIVITIES_GIRR!S9</f>
        <v/>
      </c>
      <c r="S11" s="1" t="str">
        <f>STG_SENSITIVITIES_GIRR!T9</f>
        <v/>
      </c>
      <c r="T11" s="1" t="str">
        <f>STG_SENSITIVITIES_GIRR!U9</f>
        <v/>
      </c>
      <c r="U11" s="1" t="str">
        <f>STG_SENSITIVITIES_GIRR!V9</f>
        <v/>
      </c>
      <c r="V11" s="1" t="str">
        <f>STG_SENSITIVITIES_GIRR!W9</f>
        <v/>
      </c>
      <c r="W11" s="1" t="str">
        <f>STG_SENSITIVITIES_GIRR!X9</f>
        <v/>
      </c>
      <c r="X11" s="1" t="str">
        <f>STG_SENSITIVITIES_GIRR!Y9</f>
        <v/>
      </c>
      <c r="Y11" s="9"/>
      <c r="Z11" s="19">
        <v>15.0</v>
      </c>
      <c r="AA11" s="19">
        <v>0.015</v>
      </c>
      <c r="AB11" s="9"/>
      <c r="AC11" s="1" t="s">
        <v>138</v>
      </c>
      <c r="AD11" s="1">
        <v>15.0</v>
      </c>
      <c r="AE11" s="1">
        <f>SUMIF(C:C,$AC11,L:L)+SUMIF(D:D,$AC11,V:V)</f>
        <v>0.432518354</v>
      </c>
      <c r="AF11" s="1">
        <f t="shared" si="4"/>
        <v>0.015</v>
      </c>
      <c r="AG11" s="1">
        <f t="shared" si="5"/>
        <v>0.00648777531</v>
      </c>
      <c r="AH11" s="9"/>
      <c r="AI11" s="13">
        <v>15.0</v>
      </c>
      <c r="AJ11" s="1">
        <f t="shared" ref="AJ11:AS11" si="22">IF(AJ$3=$AI11,1,MIN(EXP(-3%*ABS($AI11-AJ$3)/MIN($AI11,AJ$3)),1))</f>
        <v>0.1703329888</v>
      </c>
      <c r="AK11" s="1">
        <f t="shared" si="22"/>
        <v>0.4189515492</v>
      </c>
      <c r="AL11" s="1">
        <f t="shared" si="22"/>
        <v>0.6570468198</v>
      </c>
      <c r="AM11" s="1">
        <f t="shared" si="22"/>
        <v>0.8228346581</v>
      </c>
      <c r="AN11" s="1">
        <f t="shared" si="22"/>
        <v>0.8869204367</v>
      </c>
      <c r="AO11" s="1">
        <f t="shared" si="22"/>
        <v>0.9417645336</v>
      </c>
      <c r="AP11" s="1">
        <f t="shared" si="22"/>
        <v>0.9851119396</v>
      </c>
      <c r="AQ11" s="1">
        <f t="shared" si="22"/>
        <v>1</v>
      </c>
      <c r="AR11" s="1">
        <f t="shared" si="22"/>
        <v>0.9900498337</v>
      </c>
      <c r="AS11" s="1">
        <f t="shared" si="22"/>
        <v>0.9704455335</v>
      </c>
      <c r="AT11" s="9"/>
      <c r="AU11" s="13">
        <v>15.0</v>
      </c>
      <c r="AV11" s="1">
        <f t="shared" ref="AV11:BE11" si="23">SUMIFS($AG:$AG,$AC:$AC,$AU$3,$AD:$AD,$AU11)*SUMIFS($AG:$AG,$AC:$AC,$AU$3,$AD:$AD,AV$3)*AJ11</f>
        <v>-0.3906411741</v>
      </c>
      <c r="AW11" s="1">
        <f t="shared" si="23"/>
        <v>-10.57829039</v>
      </c>
      <c r="AX11" s="1">
        <f t="shared" si="23"/>
        <v>31.58331747</v>
      </c>
      <c r="AY11" s="1">
        <f t="shared" si="23"/>
        <v>-36.80051132</v>
      </c>
      <c r="AZ11" s="1">
        <f t="shared" si="23"/>
        <v>3.453749884</v>
      </c>
      <c r="BA11" s="1">
        <f t="shared" si="23"/>
        <v>-5.785118728</v>
      </c>
      <c r="BB11" s="1">
        <f t="shared" si="23"/>
        <v>3.764942988</v>
      </c>
      <c r="BC11" s="1">
        <f t="shared" si="23"/>
        <v>0.00004209122848</v>
      </c>
      <c r="BD11" s="1">
        <f t="shared" si="23"/>
        <v>0</v>
      </c>
      <c r="BE11" s="1">
        <f t="shared" si="23"/>
        <v>0</v>
      </c>
      <c r="BF11" s="9"/>
      <c r="BJ11" s="9"/>
      <c r="BQ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STG_INSTRUMENT_CONTRACT_MASTER!H10</f>
        <v>VND</v>
      </c>
      <c r="D12" s="1" t="str">
        <f>STG_INSTRUMENT_CONTRACT_MASTER!I10</f>
        <v/>
      </c>
      <c r="E12" s="1" t="str">
        <f>STG_SENSITIVITIES_GIRR!F10</f>
        <v/>
      </c>
      <c r="F12" s="1" t="str">
        <f>STG_SENSITIVITIES_GIRR!G10</f>
        <v/>
      </c>
      <c r="G12" s="1" t="str">
        <f>STG_SENSITIVITIES_GIRR!H10</f>
        <v/>
      </c>
      <c r="H12" s="1" t="str">
        <f>STG_SENSITIVITIES_GIRR!I10</f>
        <v/>
      </c>
      <c r="I12" s="1" t="str">
        <f>STG_SENSITIVITIES_GIRR!J10</f>
        <v/>
      </c>
      <c r="J12" s="1" t="str">
        <f>STG_SENSITIVITIES_GIRR!K10</f>
        <v/>
      </c>
      <c r="K12" s="1" t="str">
        <f>STG_SENSITIVITIES_GIRR!L10</f>
        <v/>
      </c>
      <c r="L12" s="1" t="str">
        <f>STG_SENSITIVITIES_GIRR!M10</f>
        <v/>
      </c>
      <c r="M12" s="1" t="str">
        <f>STG_SENSITIVITIES_GIRR!N10</f>
        <v/>
      </c>
      <c r="N12" s="1" t="str">
        <f>STG_SENSITIVITIES_GIRR!O10</f>
        <v/>
      </c>
      <c r="O12" s="1" t="str">
        <f>STG_SENSITIVITIES_GIRR!P10</f>
        <v/>
      </c>
      <c r="P12" s="1" t="str">
        <f>STG_SENSITIVITIES_GIRR!Q10</f>
        <v/>
      </c>
      <c r="Q12" s="1" t="str">
        <f>STG_SENSITIVITIES_GIRR!R10</f>
        <v/>
      </c>
      <c r="R12" s="1" t="str">
        <f>STG_SENSITIVITIES_GIRR!S10</f>
        <v/>
      </c>
      <c r="S12" s="1" t="str">
        <f>STG_SENSITIVITIES_GIRR!T10</f>
        <v/>
      </c>
      <c r="T12" s="1" t="str">
        <f>STG_SENSITIVITIES_GIRR!U10</f>
        <v/>
      </c>
      <c r="U12" s="1" t="str">
        <f>STG_SENSITIVITIES_GIRR!V10</f>
        <v/>
      </c>
      <c r="V12" s="1" t="str">
        <f>STG_SENSITIVITIES_GIRR!W10</f>
        <v/>
      </c>
      <c r="W12" s="1" t="str">
        <f>STG_SENSITIVITIES_GIRR!X10</f>
        <v/>
      </c>
      <c r="X12" s="1" t="str">
        <f>STG_SENSITIVITIES_GIRR!Y10</f>
        <v/>
      </c>
      <c r="Y12" s="9"/>
      <c r="Z12" s="19">
        <v>20.0</v>
      </c>
      <c r="AA12" s="19">
        <v>0.015</v>
      </c>
      <c r="AB12" s="9"/>
      <c r="AC12" s="1" t="s">
        <v>138</v>
      </c>
      <c r="AD12" s="1">
        <v>20.0</v>
      </c>
      <c r="AE12" s="1">
        <f>SUMIF(C:C,$AC12,M:M)+SUMIF(D:D,$AC12,W:W)</f>
        <v>-0.00000003540208127</v>
      </c>
      <c r="AF12" s="1">
        <f t="shared" si="4"/>
        <v>0.015</v>
      </c>
      <c r="AG12" s="1">
        <f t="shared" si="5"/>
        <v>-0.000000000531031219</v>
      </c>
      <c r="AH12" s="9"/>
      <c r="AI12" s="13">
        <v>20.0</v>
      </c>
      <c r="AJ12" s="1">
        <f t="shared" ref="AJ12:AS12" si="24">IF(AJ$3=$AI12,1,MIN(EXP(-3%*ABS($AI12-AJ$3)/MIN($AI12,AJ$3)),1))</f>
        <v>0.09348072628</v>
      </c>
      <c r="AK12" s="1">
        <f t="shared" si="24"/>
        <v>0.3103669413</v>
      </c>
      <c r="AL12" s="1">
        <f t="shared" si="24"/>
        <v>0.5655254387</v>
      </c>
      <c r="AM12" s="1">
        <f t="shared" si="24"/>
        <v>0.7633794943</v>
      </c>
      <c r="AN12" s="1">
        <f t="shared" si="24"/>
        <v>0.8436648166</v>
      </c>
      <c r="AO12" s="1">
        <f t="shared" si="24"/>
        <v>0.9139311853</v>
      </c>
      <c r="AP12" s="1">
        <f t="shared" si="24"/>
        <v>0.9704455335</v>
      </c>
      <c r="AQ12" s="1">
        <f t="shared" si="24"/>
        <v>0.9900498337</v>
      </c>
      <c r="AR12" s="1">
        <f t="shared" si="24"/>
        <v>1</v>
      </c>
      <c r="AS12" s="1">
        <f t="shared" si="24"/>
        <v>0.9851119396</v>
      </c>
      <c r="AT12" s="9"/>
      <c r="AU12" s="13">
        <v>20.0</v>
      </c>
      <c r="AV12" s="1">
        <f t="shared" ref="AV12:BE12" si="25">SUMIFS($AG:$AG,$AC:$AC,$AU$3,$AD:$AD,$AU12)*SUMIFS($AG:$AG,$AC:$AC,$AU$3,$AD:$AD,AV$3)*AJ12</f>
        <v>0.00000001754791736</v>
      </c>
      <c r="AW12" s="1">
        <f t="shared" si="25"/>
        <v>0.000000641433139</v>
      </c>
      <c r="AX12" s="1">
        <f t="shared" si="25"/>
        <v>-0.00000222504002</v>
      </c>
      <c r="AY12" s="1">
        <f t="shared" si="25"/>
        <v>0.000002794512264</v>
      </c>
      <c r="AZ12" s="1">
        <f t="shared" si="25"/>
        <v>-0.0000002689059503</v>
      </c>
      <c r="BA12" s="1">
        <f t="shared" si="25"/>
        <v>0.0000004595234672</v>
      </c>
      <c r="BB12" s="1">
        <f t="shared" si="25"/>
        <v>-0.0000003035765632</v>
      </c>
      <c r="BC12" s="1">
        <f t="shared" si="25"/>
        <v>0</v>
      </c>
      <c r="BD12" s="1">
        <f t="shared" si="25"/>
        <v>0</v>
      </c>
      <c r="BE12" s="1">
        <f t="shared" si="25"/>
        <v>0</v>
      </c>
      <c r="BF12" s="9"/>
      <c r="BJ12" s="9"/>
      <c r="BQ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STG_INSTRUMENT_CONTRACT_MASTER!H11</f>
        <v>VND</v>
      </c>
      <c r="D13" s="1" t="str">
        <f>STG_INSTRUMENT_CONTRACT_MASTER!I11</f>
        <v/>
      </c>
      <c r="E13" s="1" t="str">
        <f>STG_SENSITIVITIES_GIRR!F11</f>
        <v/>
      </c>
      <c r="F13" s="1" t="str">
        <f>STG_SENSITIVITIES_GIRR!G11</f>
        <v/>
      </c>
      <c r="G13" s="1" t="str">
        <f>STG_SENSITIVITIES_GIRR!H11</f>
        <v/>
      </c>
      <c r="H13" s="1" t="str">
        <f>STG_SENSITIVITIES_GIRR!I11</f>
        <v/>
      </c>
      <c r="I13" s="1" t="str">
        <f>STG_SENSITIVITIES_GIRR!J11</f>
        <v/>
      </c>
      <c r="J13" s="1" t="str">
        <f>STG_SENSITIVITIES_GIRR!K11</f>
        <v/>
      </c>
      <c r="K13" s="1" t="str">
        <f>STG_SENSITIVITIES_GIRR!L11</f>
        <v/>
      </c>
      <c r="L13" s="1" t="str">
        <f>STG_SENSITIVITIES_GIRR!M11</f>
        <v/>
      </c>
      <c r="M13" s="1" t="str">
        <f>STG_SENSITIVITIES_GIRR!N11</f>
        <v/>
      </c>
      <c r="N13" s="1" t="str">
        <f>STG_SENSITIVITIES_GIRR!O11</f>
        <v/>
      </c>
      <c r="O13" s="1" t="str">
        <f>STG_SENSITIVITIES_GIRR!P11</f>
        <v/>
      </c>
      <c r="P13" s="1" t="str">
        <f>STG_SENSITIVITIES_GIRR!Q11</f>
        <v/>
      </c>
      <c r="Q13" s="1" t="str">
        <f>STG_SENSITIVITIES_GIRR!R11</f>
        <v/>
      </c>
      <c r="R13" s="1" t="str">
        <f>STG_SENSITIVITIES_GIRR!S11</f>
        <v/>
      </c>
      <c r="S13" s="1" t="str">
        <f>STG_SENSITIVITIES_GIRR!T11</f>
        <v/>
      </c>
      <c r="T13" s="1" t="str">
        <f>STG_SENSITIVITIES_GIRR!U11</f>
        <v/>
      </c>
      <c r="U13" s="1" t="str">
        <f>STG_SENSITIVITIES_GIRR!V11</f>
        <v/>
      </c>
      <c r="V13" s="1" t="str">
        <f>STG_SENSITIVITIES_GIRR!W11</f>
        <v/>
      </c>
      <c r="W13" s="1" t="str">
        <f>STG_SENSITIVITIES_GIRR!X11</f>
        <v/>
      </c>
      <c r="X13" s="1" t="str">
        <f>STG_SENSITIVITIES_GIRR!Y11</f>
        <v/>
      </c>
      <c r="Y13" s="9"/>
      <c r="Z13" s="19">
        <v>30.0</v>
      </c>
      <c r="AA13" s="19">
        <v>0.015</v>
      </c>
      <c r="AB13" s="9"/>
      <c r="AC13" s="1" t="s">
        <v>138</v>
      </c>
      <c r="AD13" s="1">
        <v>30.0</v>
      </c>
      <c r="AE13" s="1">
        <f>SUMIF(C:C,$AC13,N:N)+SUMIF(D:D,$AC13,X:X)</f>
        <v>-0.00000003540208127</v>
      </c>
      <c r="AF13" s="1">
        <f t="shared" si="4"/>
        <v>0.015</v>
      </c>
      <c r="AG13" s="1">
        <f t="shared" si="5"/>
        <v>-0.000000000531031219</v>
      </c>
      <c r="AH13" s="9"/>
      <c r="AI13" s="13">
        <v>30.0</v>
      </c>
      <c r="AJ13" s="1">
        <f t="shared" ref="AJ13:AS13" si="26">IF(AJ$3=$AI13,1,MIN(EXP(-3%*ABS($AI13-AJ$3)/MIN($AI13,AJ$3)),1))</f>
        <v>0.02815585368</v>
      </c>
      <c r="AK13" s="1">
        <f t="shared" si="26"/>
        <v>0.1703329888</v>
      </c>
      <c r="AL13" s="1">
        <f t="shared" si="26"/>
        <v>0.4189515492</v>
      </c>
      <c r="AM13" s="1">
        <f t="shared" si="26"/>
        <v>0.6570468198</v>
      </c>
      <c r="AN13" s="1">
        <f t="shared" si="26"/>
        <v>0.7633794943</v>
      </c>
      <c r="AO13" s="1">
        <f t="shared" si="26"/>
        <v>0.8607079764</v>
      </c>
      <c r="AP13" s="1">
        <f t="shared" si="26"/>
        <v>0.9417645336</v>
      </c>
      <c r="AQ13" s="1">
        <f t="shared" si="26"/>
        <v>0.9704455335</v>
      </c>
      <c r="AR13" s="1">
        <f t="shared" si="26"/>
        <v>0.9851119396</v>
      </c>
      <c r="AS13" s="1">
        <f t="shared" si="26"/>
        <v>1</v>
      </c>
      <c r="AT13" s="9"/>
      <c r="AU13" s="13">
        <v>30.0</v>
      </c>
      <c r="AV13" s="1">
        <f t="shared" ref="AV13:BE13" si="27">SUMIFS($AG:$AG,$AC:$AC,$AU$3,$AD:$AD,$AU13)*SUMIFS($AG:$AG,$AC:$AC,$AU$3,$AD:$AD,AV$3)*AJ13</f>
        <v>0.000000005285331141</v>
      </c>
      <c r="AW13" s="1">
        <f t="shared" si="27"/>
        <v>0.0000003520259705</v>
      </c>
      <c r="AX13" s="1">
        <f t="shared" si="27"/>
        <v>-0.000001648350188</v>
      </c>
      <c r="AY13" s="1">
        <f t="shared" si="27"/>
        <v>0.000002405258996</v>
      </c>
      <c r="AZ13" s="1">
        <f t="shared" si="27"/>
        <v>-0.0000002433161658</v>
      </c>
      <c r="BA13" s="1">
        <f t="shared" si="27"/>
        <v>0.0000004327629037</v>
      </c>
      <c r="BB13" s="1">
        <f t="shared" si="27"/>
        <v>-0.0000002946045199</v>
      </c>
      <c r="BC13" s="1">
        <f t="shared" si="27"/>
        <v>0</v>
      </c>
      <c r="BD13" s="1">
        <f t="shared" si="27"/>
        <v>0</v>
      </c>
      <c r="BE13" s="1">
        <f t="shared" si="27"/>
        <v>0</v>
      </c>
      <c r="BF13" s="9"/>
      <c r="BJ13" s="9"/>
      <c r="BQ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STG_INSTRUMENT_CONTRACT_MASTER!H12</f>
        <v>VND</v>
      </c>
      <c r="D14" s="1" t="str">
        <f>STG_INSTRUMENT_CONTRACT_MASTER!I12</f>
        <v/>
      </c>
      <c r="E14" s="1" t="str">
        <f>STG_SENSITIVITIES_GIRR!F12</f>
        <v/>
      </c>
      <c r="F14" s="1" t="str">
        <f>STG_SENSITIVITIES_GIRR!G12</f>
        <v/>
      </c>
      <c r="G14" s="1" t="str">
        <f>STG_SENSITIVITIES_GIRR!H12</f>
        <v/>
      </c>
      <c r="H14" s="1" t="str">
        <f>STG_SENSITIVITIES_GIRR!I12</f>
        <v/>
      </c>
      <c r="I14" s="1" t="str">
        <f>STG_SENSITIVITIES_GIRR!J12</f>
        <v/>
      </c>
      <c r="J14" s="1" t="str">
        <f>STG_SENSITIVITIES_GIRR!K12</f>
        <v/>
      </c>
      <c r="K14" s="1" t="str">
        <f>STG_SENSITIVITIES_GIRR!L12</f>
        <v/>
      </c>
      <c r="L14" s="1" t="str">
        <f>STG_SENSITIVITIES_GIRR!M12</f>
        <v/>
      </c>
      <c r="M14" s="1" t="str">
        <f>STG_SENSITIVITIES_GIRR!N12</f>
        <v/>
      </c>
      <c r="N14" s="1" t="str">
        <f>STG_SENSITIVITIES_GIRR!O12</f>
        <v/>
      </c>
      <c r="O14" s="1" t="str">
        <f>STG_SENSITIVITIES_GIRR!P12</f>
        <v/>
      </c>
      <c r="P14" s="1" t="str">
        <f>STG_SENSITIVITIES_GIRR!Q12</f>
        <v/>
      </c>
      <c r="Q14" s="1" t="str">
        <f>STG_SENSITIVITIES_GIRR!R12</f>
        <v/>
      </c>
      <c r="R14" s="1" t="str">
        <f>STG_SENSITIVITIES_GIRR!S12</f>
        <v/>
      </c>
      <c r="S14" s="1" t="str">
        <f>STG_SENSITIVITIES_GIRR!T12</f>
        <v/>
      </c>
      <c r="T14" s="1" t="str">
        <f>STG_SENSITIVITIES_GIRR!U12</f>
        <v/>
      </c>
      <c r="U14" s="1" t="str">
        <f>STG_SENSITIVITIES_GIRR!V12</f>
        <v/>
      </c>
      <c r="V14" s="1" t="str">
        <f>STG_SENSITIVITIES_GIRR!W12</f>
        <v/>
      </c>
      <c r="W14" s="1" t="str">
        <f>STG_SENSITIVITIES_GIRR!X12</f>
        <v/>
      </c>
      <c r="X14" s="1" t="str">
        <f>STG_SENSITIVITIES_GIRR!Y12</f>
        <v/>
      </c>
      <c r="Y14" s="9"/>
      <c r="Z14" s="19"/>
      <c r="AA14" s="19"/>
      <c r="AB14" s="9"/>
      <c r="AC14" s="1" t="s">
        <v>142</v>
      </c>
      <c r="AD14" s="1">
        <v>0.25</v>
      </c>
      <c r="AE14" s="1">
        <f>SUMIF(C:C,$AC14,E:E)+SUMIF(D:D,$AC14,O:O)</f>
        <v>7217.517201</v>
      </c>
      <c r="AF14" s="1">
        <f t="shared" si="4"/>
        <v>0.024</v>
      </c>
      <c r="AG14" s="1">
        <f t="shared" si="5"/>
        <v>173.2204128</v>
      </c>
      <c r="AH14" s="9"/>
      <c r="AT14" s="9"/>
      <c r="BF14" s="9"/>
      <c r="BJ14" s="9"/>
      <c r="BQ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STG_INSTRUMENT_CONTRACT_MASTER!H13</f>
        <v>VND</v>
      </c>
      <c r="D15" s="1" t="str">
        <f>STG_INSTRUMENT_CONTRACT_MASTER!I13</f>
        <v/>
      </c>
      <c r="E15" s="1" t="str">
        <f>STG_SENSITIVITIES_GIRR!F13</f>
        <v/>
      </c>
      <c r="F15" s="1" t="str">
        <f>STG_SENSITIVITIES_GIRR!G13</f>
        <v/>
      </c>
      <c r="G15" s="1" t="str">
        <f>STG_SENSITIVITIES_GIRR!H13</f>
        <v/>
      </c>
      <c r="H15" s="1" t="str">
        <f>STG_SENSITIVITIES_GIRR!I13</f>
        <v/>
      </c>
      <c r="I15" s="1" t="str">
        <f>STG_SENSITIVITIES_GIRR!J13</f>
        <v/>
      </c>
      <c r="J15" s="1" t="str">
        <f>STG_SENSITIVITIES_GIRR!K13</f>
        <v/>
      </c>
      <c r="K15" s="1" t="str">
        <f>STG_SENSITIVITIES_GIRR!L13</f>
        <v/>
      </c>
      <c r="L15" s="1" t="str">
        <f>STG_SENSITIVITIES_GIRR!M13</f>
        <v/>
      </c>
      <c r="M15" s="1" t="str">
        <f>STG_SENSITIVITIES_GIRR!N13</f>
        <v/>
      </c>
      <c r="N15" s="1" t="str">
        <f>STG_SENSITIVITIES_GIRR!O13</f>
        <v/>
      </c>
      <c r="O15" s="1" t="str">
        <f>STG_SENSITIVITIES_GIRR!P13</f>
        <v/>
      </c>
      <c r="P15" s="1" t="str">
        <f>STG_SENSITIVITIES_GIRR!Q13</f>
        <v/>
      </c>
      <c r="Q15" s="1" t="str">
        <f>STG_SENSITIVITIES_GIRR!R13</f>
        <v/>
      </c>
      <c r="R15" s="1" t="str">
        <f>STG_SENSITIVITIES_GIRR!S13</f>
        <v/>
      </c>
      <c r="S15" s="1" t="str">
        <f>STG_SENSITIVITIES_GIRR!T13</f>
        <v/>
      </c>
      <c r="T15" s="1" t="str">
        <f>STG_SENSITIVITIES_GIRR!U13</f>
        <v/>
      </c>
      <c r="U15" s="1" t="str">
        <f>STG_SENSITIVITIES_GIRR!V13</f>
        <v/>
      </c>
      <c r="V15" s="1" t="str">
        <f>STG_SENSITIVITIES_GIRR!W13</f>
        <v/>
      </c>
      <c r="W15" s="1" t="str">
        <f>STG_SENSITIVITIES_GIRR!X13</f>
        <v/>
      </c>
      <c r="X15" s="1" t="str">
        <f>STG_SENSITIVITIES_GIRR!Y13</f>
        <v/>
      </c>
      <c r="Y15" s="9"/>
      <c r="Z15" s="19"/>
      <c r="AA15" s="19"/>
      <c r="AB15" s="9"/>
      <c r="AC15" s="1" t="s">
        <v>142</v>
      </c>
      <c r="AD15" s="1">
        <v>0.5</v>
      </c>
      <c r="AE15" s="1">
        <f>SUMIF(C:C,$AC15,F:F)+SUMIF(D:D,$AC15,P:P)</f>
        <v>383282.0048</v>
      </c>
      <c r="AF15" s="1">
        <f t="shared" si="4"/>
        <v>0.024</v>
      </c>
      <c r="AG15" s="1">
        <f t="shared" si="5"/>
        <v>9198.768116</v>
      </c>
      <c r="AH15" s="9"/>
      <c r="AT15" s="9"/>
      <c r="AU15" s="16" t="s">
        <v>142</v>
      </c>
      <c r="AV15" s="13">
        <f t="array" ref="AV15:BE15">TRANSPOSE(AU16:AU25)</f>
        <v>0.25</v>
      </c>
      <c r="AW15" s="13">
        <v>0.5</v>
      </c>
      <c r="AX15" s="13">
        <v>1.0</v>
      </c>
      <c r="AY15" s="13">
        <v>2.0</v>
      </c>
      <c r="AZ15" s="13">
        <v>3.0</v>
      </c>
      <c r="BA15" s="13">
        <v>5.0</v>
      </c>
      <c r="BB15" s="13">
        <v>10.0</v>
      </c>
      <c r="BC15" s="13">
        <v>15.0</v>
      </c>
      <c r="BD15" s="13">
        <v>20.0</v>
      </c>
      <c r="BE15" s="13">
        <v>30.0</v>
      </c>
      <c r="BF15" s="9"/>
      <c r="BJ15" s="9"/>
      <c r="BQ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STG_INSTRUMENT_CONTRACT_MASTER!H14</f>
        <v>VND</v>
      </c>
      <c r="D16" s="1" t="str">
        <f>STG_INSTRUMENT_CONTRACT_MASTER!I14</f>
        <v/>
      </c>
      <c r="E16" s="1" t="str">
        <f>STG_SENSITIVITIES_GIRR!F14</f>
        <v/>
      </c>
      <c r="F16" s="1" t="str">
        <f>STG_SENSITIVITIES_GIRR!G14</f>
        <v/>
      </c>
      <c r="G16" s="1" t="str">
        <f>STG_SENSITIVITIES_GIRR!H14</f>
        <v/>
      </c>
      <c r="H16" s="1" t="str">
        <f>STG_SENSITIVITIES_GIRR!I14</f>
        <v/>
      </c>
      <c r="I16" s="1" t="str">
        <f>STG_SENSITIVITIES_GIRR!J14</f>
        <v/>
      </c>
      <c r="J16" s="1" t="str">
        <f>STG_SENSITIVITIES_GIRR!K14</f>
        <v/>
      </c>
      <c r="K16" s="1" t="str">
        <f>STG_SENSITIVITIES_GIRR!L14</f>
        <v/>
      </c>
      <c r="L16" s="1" t="str">
        <f>STG_SENSITIVITIES_GIRR!M14</f>
        <v/>
      </c>
      <c r="M16" s="1" t="str">
        <f>STG_SENSITIVITIES_GIRR!N14</f>
        <v/>
      </c>
      <c r="N16" s="1" t="str">
        <f>STG_SENSITIVITIES_GIRR!O14</f>
        <v/>
      </c>
      <c r="O16" s="1" t="str">
        <f>STG_SENSITIVITIES_GIRR!P14</f>
        <v/>
      </c>
      <c r="P16" s="1" t="str">
        <f>STG_SENSITIVITIES_GIRR!Q14</f>
        <v/>
      </c>
      <c r="Q16" s="1" t="str">
        <f>STG_SENSITIVITIES_GIRR!R14</f>
        <v/>
      </c>
      <c r="R16" s="1" t="str">
        <f>STG_SENSITIVITIES_GIRR!S14</f>
        <v/>
      </c>
      <c r="S16" s="1" t="str">
        <f>STG_SENSITIVITIES_GIRR!T14</f>
        <v/>
      </c>
      <c r="T16" s="1" t="str">
        <f>STG_SENSITIVITIES_GIRR!U14</f>
        <v/>
      </c>
      <c r="U16" s="1" t="str">
        <f>STG_SENSITIVITIES_GIRR!V14</f>
        <v/>
      </c>
      <c r="V16" s="1" t="str">
        <f>STG_SENSITIVITIES_GIRR!W14</f>
        <v/>
      </c>
      <c r="W16" s="1" t="str">
        <f>STG_SENSITIVITIES_GIRR!X14</f>
        <v/>
      </c>
      <c r="X16" s="1" t="str">
        <f>STG_SENSITIVITIES_GIRR!Y14</f>
        <v/>
      </c>
      <c r="Y16" s="9"/>
      <c r="Z16" s="19"/>
      <c r="AA16" s="19"/>
      <c r="AB16" s="9"/>
      <c r="AC16" s="1" t="s">
        <v>142</v>
      </c>
      <c r="AD16" s="1">
        <v>1.0</v>
      </c>
      <c r="AE16" s="1">
        <f>SUMIF(C:C,$AC16,G:G)+SUMIF(D:D,$AC16,Q:Q)</f>
        <v>-224587.5918</v>
      </c>
      <c r="AF16" s="1">
        <f t="shared" si="4"/>
        <v>0.0225</v>
      </c>
      <c r="AG16" s="1">
        <f t="shared" si="5"/>
        <v>-5053.220816</v>
      </c>
      <c r="AH16" s="9"/>
      <c r="AT16" s="9"/>
      <c r="AU16" s="13">
        <v>0.25</v>
      </c>
      <c r="AV16" s="1">
        <f t="shared" ref="AV16:BE16" si="28">SUMIFS($AG:$AG,$AC:$AC,$AU$15,$AD:$AD,$AU16)*SUMIFS($AG:$AG,$AC:$AC,$AU$15,$AD:$AD,AV$15)*AJ4</f>
        <v>30005.31142</v>
      </c>
      <c r="AW16" s="1">
        <f t="shared" si="28"/>
        <v>1546321.898</v>
      </c>
      <c r="AX16" s="1">
        <f t="shared" si="28"/>
        <v>-799983.1552</v>
      </c>
      <c r="AY16" s="1">
        <f t="shared" si="28"/>
        <v>968802.5952</v>
      </c>
      <c r="AZ16" s="1">
        <f t="shared" si="28"/>
        <v>-118471.4411</v>
      </c>
      <c r="BA16" s="1">
        <f t="shared" si="28"/>
        <v>-217102.6653</v>
      </c>
      <c r="BB16" s="1">
        <f t="shared" si="28"/>
        <v>-88811.68893</v>
      </c>
      <c r="BC16" s="1">
        <f t="shared" si="28"/>
        <v>0.06213774233</v>
      </c>
      <c r="BD16" s="1">
        <f t="shared" si="28"/>
        <v>0.00000001667307491</v>
      </c>
      <c r="BE16" s="1">
        <f t="shared" si="28"/>
        <v>0.000000005021833657</v>
      </c>
      <c r="BF16" s="9"/>
      <c r="BJ16" s="9"/>
      <c r="BQ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STG_INSTRUMENT_CONTRACT_MASTER!H15</f>
        <v>VND</v>
      </c>
      <c r="D17" s="1" t="str">
        <f>STG_INSTRUMENT_CONTRACT_MASTER!I15</f>
        <v/>
      </c>
      <c r="E17" s="1" t="str">
        <f>STG_SENSITIVITIES_GIRR!F15</f>
        <v/>
      </c>
      <c r="F17" s="1" t="str">
        <f>STG_SENSITIVITIES_GIRR!G15</f>
        <v/>
      </c>
      <c r="G17" s="1" t="str">
        <f>STG_SENSITIVITIES_GIRR!H15</f>
        <v/>
      </c>
      <c r="H17" s="1" t="str">
        <f>STG_SENSITIVITIES_GIRR!I15</f>
        <v/>
      </c>
      <c r="I17" s="1" t="str">
        <f>STG_SENSITIVITIES_GIRR!J15</f>
        <v/>
      </c>
      <c r="J17" s="1" t="str">
        <f>STG_SENSITIVITIES_GIRR!K15</f>
        <v/>
      </c>
      <c r="K17" s="1" t="str">
        <f>STG_SENSITIVITIES_GIRR!L15</f>
        <v/>
      </c>
      <c r="L17" s="1" t="str">
        <f>STG_SENSITIVITIES_GIRR!M15</f>
        <v/>
      </c>
      <c r="M17" s="1" t="str">
        <f>STG_SENSITIVITIES_GIRR!N15</f>
        <v/>
      </c>
      <c r="N17" s="1" t="str">
        <f>STG_SENSITIVITIES_GIRR!O15</f>
        <v/>
      </c>
      <c r="O17" s="1" t="str">
        <f>STG_SENSITIVITIES_GIRR!P15</f>
        <v/>
      </c>
      <c r="P17" s="1" t="str">
        <f>STG_SENSITIVITIES_GIRR!Q15</f>
        <v/>
      </c>
      <c r="Q17" s="1" t="str">
        <f>STG_SENSITIVITIES_GIRR!R15</f>
        <v/>
      </c>
      <c r="R17" s="1" t="str">
        <f>STG_SENSITIVITIES_GIRR!S15</f>
        <v/>
      </c>
      <c r="S17" s="1" t="str">
        <f>STG_SENSITIVITIES_GIRR!T15</f>
        <v/>
      </c>
      <c r="T17" s="1" t="str">
        <f>STG_SENSITIVITIES_GIRR!U15</f>
        <v/>
      </c>
      <c r="U17" s="1" t="str">
        <f>STG_SENSITIVITIES_GIRR!V15</f>
        <v/>
      </c>
      <c r="V17" s="1" t="str">
        <f>STG_SENSITIVITIES_GIRR!W15</f>
        <v/>
      </c>
      <c r="W17" s="1" t="str">
        <f>STG_SENSITIVITIES_GIRR!X15</f>
        <v/>
      </c>
      <c r="X17" s="1" t="str">
        <f>STG_SENSITIVITIES_GIRR!Y15</f>
        <v/>
      </c>
      <c r="Y17" s="9"/>
      <c r="Z17" s="19"/>
      <c r="AA17" s="19"/>
      <c r="AB17" s="9"/>
      <c r="AC17" s="1" t="s">
        <v>142</v>
      </c>
      <c r="AD17" s="1">
        <v>2.0</v>
      </c>
      <c r="AE17" s="1">
        <f>SUMIF(C:C,$AC17,H:H)+SUMIF(D:D,$AC17,R:R)</f>
        <v>367011.9592</v>
      </c>
      <c r="AF17" s="1">
        <f t="shared" si="4"/>
        <v>0.0188</v>
      </c>
      <c r="AG17" s="1">
        <f t="shared" si="5"/>
        <v>6899.824834</v>
      </c>
      <c r="AH17" s="9"/>
      <c r="AT17" s="9"/>
      <c r="AU17" s="13">
        <v>0.5</v>
      </c>
      <c r="AV17" s="1">
        <f t="shared" ref="AV17:BE17" si="29">SUMIFS($AG:$AG,$AC:$AC,$AU$15,$AD:$AD,$AU17)*SUMIFS($AG:$AG,$AC:$AC,$AU$15,$AD:$AD,AV$15)*AJ5</f>
        <v>1546321.898</v>
      </c>
      <c r="AW17" s="1">
        <f t="shared" si="29"/>
        <v>84617334.85</v>
      </c>
      <c r="AX17" s="1">
        <f t="shared" si="29"/>
        <v>-45109614.24</v>
      </c>
      <c r="AY17" s="1">
        <f t="shared" si="29"/>
        <v>58007110.59</v>
      </c>
      <c r="AZ17" s="1">
        <f t="shared" si="29"/>
        <v>-7532120.857</v>
      </c>
      <c r="BA17" s="1">
        <f t="shared" si="29"/>
        <v>-15562669.76</v>
      </c>
      <c r="BB17" s="1">
        <f t="shared" si="29"/>
        <v>-8593645.218</v>
      </c>
      <c r="BC17" s="1">
        <f t="shared" si="29"/>
        <v>8.116169446</v>
      </c>
      <c r="BD17" s="1">
        <f t="shared" si="29"/>
        <v>0.000002939677454</v>
      </c>
      <c r="BE17" s="1">
        <f t="shared" si="29"/>
        <v>0.000001613329193</v>
      </c>
      <c r="BF17" s="9"/>
      <c r="BJ17" s="9"/>
      <c r="BQ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STG_INSTRUMENT_CONTRACT_MASTER!H16</f>
        <v>VND</v>
      </c>
      <c r="D18" s="1" t="str">
        <f>STG_INSTRUMENT_CONTRACT_MASTER!I16</f>
        <v/>
      </c>
      <c r="E18" s="1" t="str">
        <f>STG_SENSITIVITIES_GIRR!F16</f>
        <v/>
      </c>
      <c r="F18" s="1" t="str">
        <f>STG_SENSITIVITIES_GIRR!G16</f>
        <v/>
      </c>
      <c r="G18" s="1" t="str">
        <f>STG_SENSITIVITIES_GIRR!H16</f>
        <v/>
      </c>
      <c r="H18" s="1" t="str">
        <f>STG_SENSITIVITIES_GIRR!I16</f>
        <v/>
      </c>
      <c r="I18" s="1" t="str">
        <f>STG_SENSITIVITIES_GIRR!J16</f>
        <v/>
      </c>
      <c r="J18" s="1" t="str">
        <f>STG_SENSITIVITIES_GIRR!K16</f>
        <v/>
      </c>
      <c r="K18" s="1" t="str">
        <f>STG_SENSITIVITIES_GIRR!L16</f>
        <v/>
      </c>
      <c r="L18" s="1" t="str">
        <f>STG_SENSITIVITIES_GIRR!M16</f>
        <v/>
      </c>
      <c r="M18" s="1" t="str">
        <f>STG_SENSITIVITIES_GIRR!N16</f>
        <v/>
      </c>
      <c r="N18" s="1" t="str">
        <f>STG_SENSITIVITIES_GIRR!O16</f>
        <v/>
      </c>
      <c r="O18" s="1" t="str">
        <f>STG_SENSITIVITIES_GIRR!P16</f>
        <v/>
      </c>
      <c r="P18" s="1" t="str">
        <f>STG_SENSITIVITIES_GIRR!Q16</f>
        <v/>
      </c>
      <c r="Q18" s="1" t="str">
        <f>STG_SENSITIVITIES_GIRR!R16</f>
        <v/>
      </c>
      <c r="R18" s="1" t="str">
        <f>STG_SENSITIVITIES_GIRR!S16</f>
        <v/>
      </c>
      <c r="S18" s="1" t="str">
        <f>STG_SENSITIVITIES_GIRR!T16</f>
        <v/>
      </c>
      <c r="T18" s="1" t="str">
        <f>STG_SENSITIVITIES_GIRR!U16</f>
        <v/>
      </c>
      <c r="U18" s="1" t="str">
        <f>STG_SENSITIVITIES_GIRR!V16</f>
        <v/>
      </c>
      <c r="V18" s="1" t="str">
        <f>STG_SENSITIVITIES_GIRR!W16</f>
        <v/>
      </c>
      <c r="W18" s="1" t="str">
        <f>STG_SENSITIVITIES_GIRR!X16</f>
        <v/>
      </c>
      <c r="X18" s="1" t="str">
        <f>STG_SENSITIVITIES_GIRR!Y16</f>
        <v/>
      </c>
      <c r="Y18" s="9"/>
      <c r="Z18" s="19"/>
      <c r="AA18" s="19"/>
      <c r="AB18" s="9"/>
      <c r="AC18" s="1" t="s">
        <v>142</v>
      </c>
      <c r="AD18" s="1">
        <v>3.0</v>
      </c>
      <c r="AE18" s="1">
        <f>SUMIF(C:C,$AC18,I:I)+SUMIF(D:D,$AC18,S:S)</f>
        <v>-54990.24794</v>
      </c>
      <c r="AF18" s="1">
        <f t="shared" si="4"/>
        <v>0.0173</v>
      </c>
      <c r="AG18" s="1">
        <f t="shared" si="5"/>
        <v>-951.3312893</v>
      </c>
      <c r="AH18" s="9"/>
      <c r="AT18" s="9"/>
      <c r="AU18" s="13">
        <v>1.0</v>
      </c>
      <c r="AV18" s="1">
        <f t="shared" ref="AV18:BE18" si="30">SUMIFS($AG:$AG,$AC:$AC,$AU$15,$AD:$AD,$AU18)*SUMIFS($AG:$AG,$AC:$AC,$AU$15,$AD:$AD,AV$15)*AJ6</f>
        <v>-799983.1552</v>
      </c>
      <c r="AW18" s="1">
        <f t="shared" si="30"/>
        <v>-45109614.24</v>
      </c>
      <c r="AX18" s="1">
        <f t="shared" si="30"/>
        <v>25535040.61</v>
      </c>
      <c r="AY18" s="1">
        <f t="shared" si="30"/>
        <v>-33835882.44</v>
      </c>
      <c r="AZ18" s="1">
        <f t="shared" si="30"/>
        <v>4527332.469</v>
      </c>
      <c r="BA18" s="1">
        <f t="shared" si="30"/>
        <v>9932689.954</v>
      </c>
      <c r="BB18" s="1">
        <f t="shared" si="30"/>
        <v>6372419.678</v>
      </c>
      <c r="BC18" s="1">
        <f t="shared" si="30"/>
        <v>-6.992335009</v>
      </c>
      <c r="BD18" s="1">
        <f t="shared" si="30"/>
        <v>-0.000002942489867</v>
      </c>
      <c r="BE18" s="1">
        <f t="shared" si="30"/>
        <v>-0.000002179850108</v>
      </c>
      <c r="BF18" s="9"/>
      <c r="BJ18" s="9"/>
      <c r="BQ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STG_INSTRUMENT_CONTRACT_MASTER!H17</f>
        <v>VND</v>
      </c>
      <c r="D19" s="1" t="str">
        <f>STG_INSTRUMENT_CONTRACT_MASTER!I17</f>
        <v/>
      </c>
      <c r="E19" s="1" t="str">
        <f>STG_SENSITIVITIES_GIRR!F17</f>
        <v/>
      </c>
      <c r="F19" s="1" t="str">
        <f>STG_SENSITIVITIES_GIRR!G17</f>
        <v/>
      </c>
      <c r="G19" s="1" t="str">
        <f>STG_SENSITIVITIES_GIRR!H17</f>
        <v/>
      </c>
      <c r="H19" s="1" t="str">
        <f>STG_SENSITIVITIES_GIRR!I17</f>
        <v/>
      </c>
      <c r="I19" s="1" t="str">
        <f>STG_SENSITIVITIES_GIRR!J17</f>
        <v/>
      </c>
      <c r="J19" s="1" t="str">
        <f>STG_SENSITIVITIES_GIRR!K17</f>
        <v/>
      </c>
      <c r="K19" s="1" t="str">
        <f>STG_SENSITIVITIES_GIRR!L17</f>
        <v/>
      </c>
      <c r="L19" s="1" t="str">
        <f>STG_SENSITIVITIES_GIRR!M17</f>
        <v/>
      </c>
      <c r="M19" s="1" t="str">
        <f>STG_SENSITIVITIES_GIRR!N17</f>
        <v/>
      </c>
      <c r="N19" s="1" t="str">
        <f>STG_SENSITIVITIES_GIRR!O17</f>
        <v/>
      </c>
      <c r="O19" s="1" t="str">
        <f>STG_SENSITIVITIES_GIRR!P17</f>
        <v/>
      </c>
      <c r="P19" s="1" t="str">
        <f>STG_SENSITIVITIES_GIRR!Q17</f>
        <v/>
      </c>
      <c r="Q19" s="1" t="str">
        <f>STG_SENSITIVITIES_GIRR!R17</f>
        <v/>
      </c>
      <c r="R19" s="1" t="str">
        <f>STG_SENSITIVITIES_GIRR!S17</f>
        <v/>
      </c>
      <c r="S19" s="1" t="str">
        <f>STG_SENSITIVITIES_GIRR!T17</f>
        <v/>
      </c>
      <c r="T19" s="1" t="str">
        <f>STG_SENSITIVITIES_GIRR!U17</f>
        <v/>
      </c>
      <c r="U19" s="1" t="str">
        <f>STG_SENSITIVITIES_GIRR!V17</f>
        <v/>
      </c>
      <c r="V19" s="1" t="str">
        <f>STG_SENSITIVITIES_GIRR!W17</f>
        <v/>
      </c>
      <c r="W19" s="1" t="str">
        <f>STG_SENSITIVITIES_GIRR!X17</f>
        <v/>
      </c>
      <c r="X19" s="1" t="str">
        <f>STG_SENSITIVITIES_GIRR!Y17</f>
        <v/>
      </c>
      <c r="Y19" s="9"/>
      <c r="Z19" s="19"/>
      <c r="AA19" s="19"/>
      <c r="AB19" s="9"/>
      <c r="AC19" s="1" t="s">
        <v>142</v>
      </c>
      <c r="AD19" s="1">
        <v>5.0</v>
      </c>
      <c r="AE19" s="1">
        <f>SUMIF(C:C,$AC19,J:J)+SUMIF(D:D,$AC19,T:T)</f>
        <v>-147748.3643</v>
      </c>
      <c r="AF19" s="1">
        <f t="shared" si="4"/>
        <v>0.015</v>
      </c>
      <c r="AG19" s="1">
        <f t="shared" si="5"/>
        <v>-2216.225465</v>
      </c>
      <c r="AH19" s="9"/>
      <c r="AT19" s="9"/>
      <c r="AU19" s="13">
        <v>2.0</v>
      </c>
      <c r="AV19" s="1">
        <f t="shared" ref="AV19:BE19" si="31">SUMIFS($AG:$AG,$AC:$AC,$AU$15,$AD:$AD,$AU19)*SUMIFS($AG:$AG,$AC:$AC,$AU$15,$AD:$AD,AV$15)*AJ7</f>
        <v>968802.5952</v>
      </c>
      <c r="AW19" s="1">
        <f t="shared" si="31"/>
        <v>58007110.59</v>
      </c>
      <c r="AX19" s="1">
        <f t="shared" si="31"/>
        <v>-33835882.44</v>
      </c>
      <c r="AY19" s="1">
        <f t="shared" si="31"/>
        <v>47607582.73</v>
      </c>
      <c r="AZ19" s="1">
        <f t="shared" si="31"/>
        <v>-6466293.74</v>
      </c>
      <c r="BA19" s="1">
        <f t="shared" si="31"/>
        <v>-14618700.02</v>
      </c>
      <c r="BB19" s="1">
        <f t="shared" si="31"/>
        <v>-10109235.91</v>
      </c>
      <c r="BC19" s="1">
        <f t="shared" si="31"/>
        <v>11.95661582</v>
      </c>
      <c r="BD19" s="1">
        <f t="shared" si="31"/>
        <v>0.000005423418391</v>
      </c>
      <c r="BE19" s="1">
        <f t="shared" si="31"/>
        <v>0.000004667979469</v>
      </c>
      <c r="BF19" s="9"/>
      <c r="BJ19" s="9"/>
      <c r="BQ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STG_INSTRUMENT_CONTRACT_MASTER!H18</f>
        <v>VND</v>
      </c>
      <c r="D20" s="1" t="str">
        <f>STG_INSTRUMENT_CONTRACT_MASTER!I18</f>
        <v/>
      </c>
      <c r="E20" s="1" t="str">
        <f>STG_SENSITIVITIES_GIRR!F18</f>
        <v/>
      </c>
      <c r="F20" s="1" t="str">
        <f>STG_SENSITIVITIES_GIRR!G18</f>
        <v/>
      </c>
      <c r="G20" s="1" t="str">
        <f>STG_SENSITIVITIES_GIRR!H18</f>
        <v/>
      </c>
      <c r="H20" s="1" t="str">
        <f>STG_SENSITIVITIES_GIRR!I18</f>
        <v/>
      </c>
      <c r="I20" s="1" t="str">
        <f>STG_SENSITIVITIES_GIRR!J18</f>
        <v/>
      </c>
      <c r="J20" s="1" t="str">
        <f>STG_SENSITIVITIES_GIRR!K18</f>
        <v/>
      </c>
      <c r="K20" s="1" t="str">
        <f>STG_SENSITIVITIES_GIRR!L18</f>
        <v/>
      </c>
      <c r="L20" s="1" t="str">
        <f>STG_SENSITIVITIES_GIRR!M18</f>
        <v/>
      </c>
      <c r="M20" s="1" t="str">
        <f>STG_SENSITIVITIES_GIRR!N18</f>
        <v/>
      </c>
      <c r="N20" s="1" t="str">
        <f>STG_SENSITIVITIES_GIRR!O18</f>
        <v/>
      </c>
      <c r="O20" s="1" t="str">
        <f>STG_SENSITIVITIES_GIRR!P18</f>
        <v/>
      </c>
      <c r="P20" s="1" t="str">
        <f>STG_SENSITIVITIES_GIRR!Q18</f>
        <v/>
      </c>
      <c r="Q20" s="1" t="str">
        <f>STG_SENSITIVITIES_GIRR!R18</f>
        <v/>
      </c>
      <c r="R20" s="1" t="str">
        <f>STG_SENSITIVITIES_GIRR!S18</f>
        <v/>
      </c>
      <c r="S20" s="1" t="str">
        <f>STG_SENSITIVITIES_GIRR!T18</f>
        <v/>
      </c>
      <c r="T20" s="1" t="str">
        <f>STG_SENSITIVITIES_GIRR!U18</f>
        <v/>
      </c>
      <c r="U20" s="1" t="str">
        <f>STG_SENSITIVITIES_GIRR!V18</f>
        <v/>
      </c>
      <c r="V20" s="1" t="str">
        <f>STG_SENSITIVITIES_GIRR!W18</f>
        <v/>
      </c>
      <c r="W20" s="1" t="str">
        <f>STG_SENSITIVITIES_GIRR!X18</f>
        <v/>
      </c>
      <c r="X20" s="1" t="str">
        <f>STG_SENSITIVITIES_GIRR!Y18</f>
        <v/>
      </c>
      <c r="Y20" s="9"/>
      <c r="Z20" s="19"/>
      <c r="AA20" s="19"/>
      <c r="AB20" s="9"/>
      <c r="AC20" s="1" t="s">
        <v>142</v>
      </c>
      <c r="AD20" s="1">
        <v>10.0</v>
      </c>
      <c r="AE20" s="1">
        <f>SUMIF(C:C,$AC20,K:K)+SUMIF(D:D,$AC20,U:U)</f>
        <v>-110129.6717</v>
      </c>
      <c r="AF20" s="1">
        <f t="shared" si="4"/>
        <v>0.015</v>
      </c>
      <c r="AG20" s="1">
        <f t="shared" si="5"/>
        <v>-1651.945076</v>
      </c>
      <c r="AH20" s="9"/>
      <c r="AT20" s="9"/>
      <c r="AU20" s="13">
        <v>3.0</v>
      </c>
      <c r="AV20" s="1">
        <f t="shared" ref="AV20:BE20" si="32">SUMIFS($AG:$AG,$AC:$AC,$AU$15,$AD:$AD,$AU20)*SUMIFS($AG:$AG,$AC:$AC,$AU$15,$AD:$AD,AV$15)*AJ8</f>
        <v>-118471.4411</v>
      </c>
      <c r="AW20" s="1">
        <f t="shared" si="32"/>
        <v>-7532120.857</v>
      </c>
      <c r="AX20" s="1">
        <f t="shared" si="32"/>
        <v>4527332.469</v>
      </c>
      <c r="AY20" s="1">
        <f t="shared" si="32"/>
        <v>-6466293.74</v>
      </c>
      <c r="AZ20" s="1">
        <f t="shared" si="32"/>
        <v>905031.222</v>
      </c>
      <c r="BA20" s="1">
        <f t="shared" si="32"/>
        <v>2066616.212</v>
      </c>
      <c r="BB20" s="1">
        <f t="shared" si="32"/>
        <v>1465300.747</v>
      </c>
      <c r="BC20" s="1">
        <f t="shared" si="32"/>
        <v>-1.776945372</v>
      </c>
      <c r="BD20" s="1">
        <f t="shared" si="32"/>
        <v>-0.00000082641135</v>
      </c>
      <c r="BE20" s="1">
        <f t="shared" si="32"/>
        <v>-0.0000007477679122</v>
      </c>
      <c r="BF20" s="9"/>
      <c r="BJ20" s="9"/>
      <c r="BQ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STG_INSTRUMENT_CONTRACT_MASTER!H19</f>
        <v>VND</v>
      </c>
      <c r="D21" s="1" t="str">
        <f>STG_INSTRUMENT_CONTRACT_MASTER!I19</f>
        <v/>
      </c>
      <c r="E21" s="1" t="str">
        <f>STG_SENSITIVITIES_GIRR!F19</f>
        <v/>
      </c>
      <c r="F21" s="1" t="str">
        <f>STG_SENSITIVITIES_GIRR!G19</f>
        <v/>
      </c>
      <c r="G21" s="1" t="str">
        <f>STG_SENSITIVITIES_GIRR!H19</f>
        <v/>
      </c>
      <c r="H21" s="1" t="str">
        <f>STG_SENSITIVITIES_GIRR!I19</f>
        <v/>
      </c>
      <c r="I21" s="1" t="str">
        <f>STG_SENSITIVITIES_GIRR!J19</f>
        <v/>
      </c>
      <c r="J21" s="1" t="str">
        <f>STG_SENSITIVITIES_GIRR!K19</f>
        <v/>
      </c>
      <c r="K21" s="1" t="str">
        <f>STG_SENSITIVITIES_GIRR!L19</f>
        <v/>
      </c>
      <c r="L21" s="1" t="str">
        <f>STG_SENSITIVITIES_GIRR!M19</f>
        <v/>
      </c>
      <c r="M21" s="1" t="str">
        <f>STG_SENSITIVITIES_GIRR!N19</f>
        <v/>
      </c>
      <c r="N21" s="1" t="str">
        <f>STG_SENSITIVITIES_GIRR!O19</f>
        <v/>
      </c>
      <c r="O21" s="1" t="str">
        <f>STG_SENSITIVITIES_GIRR!P19</f>
        <v/>
      </c>
      <c r="P21" s="1" t="str">
        <f>STG_SENSITIVITIES_GIRR!Q19</f>
        <v/>
      </c>
      <c r="Q21" s="1" t="str">
        <f>STG_SENSITIVITIES_GIRR!R19</f>
        <v/>
      </c>
      <c r="R21" s="1" t="str">
        <f>STG_SENSITIVITIES_GIRR!S19</f>
        <v/>
      </c>
      <c r="S21" s="1" t="str">
        <f>STG_SENSITIVITIES_GIRR!T19</f>
        <v/>
      </c>
      <c r="T21" s="1" t="str">
        <f>STG_SENSITIVITIES_GIRR!U19</f>
        <v/>
      </c>
      <c r="U21" s="1" t="str">
        <f>STG_SENSITIVITIES_GIRR!V19</f>
        <v/>
      </c>
      <c r="V21" s="1" t="str">
        <f>STG_SENSITIVITIES_GIRR!W19</f>
        <v/>
      </c>
      <c r="W21" s="1" t="str">
        <f>STG_SENSITIVITIES_GIRR!X19</f>
        <v/>
      </c>
      <c r="X21" s="1" t="str">
        <f>STG_SENSITIVITIES_GIRR!Y19</f>
        <v/>
      </c>
      <c r="Y21" s="9"/>
      <c r="Z21" s="19"/>
      <c r="AA21" s="19"/>
      <c r="AB21" s="9"/>
      <c r="AC21" s="1" t="s">
        <v>142</v>
      </c>
      <c r="AD21" s="1">
        <v>15.0</v>
      </c>
      <c r="AE21" s="1">
        <f>SUMIF(C:C,$AC21,L:L)+SUMIF(D:D,$AC21,V:V)</f>
        <v>0.1403997629</v>
      </c>
      <c r="AF21" s="1">
        <f t="shared" si="4"/>
        <v>0.015</v>
      </c>
      <c r="AG21" s="1">
        <f t="shared" si="5"/>
        <v>0.002105996444</v>
      </c>
      <c r="AH21" s="9"/>
      <c r="AT21" s="9"/>
      <c r="AU21" s="13">
        <v>5.0</v>
      </c>
      <c r="AV21" s="1">
        <f t="shared" ref="AV21:BE21" si="33">SUMIFS($AG:$AG,$AC:$AC,$AU$15,$AD:$AD,$AU21)*SUMIFS($AG:$AG,$AC:$AC,$AU$15,$AD:$AD,AV$15)*AJ9</f>
        <v>-217102.6653</v>
      </c>
      <c r="AW21" s="1">
        <f t="shared" si="33"/>
        <v>-15562669.76</v>
      </c>
      <c r="AX21" s="1">
        <f t="shared" si="33"/>
        <v>9932689.954</v>
      </c>
      <c r="AY21" s="1">
        <f t="shared" si="33"/>
        <v>-14618700.02</v>
      </c>
      <c r="AZ21" s="1">
        <f t="shared" si="33"/>
        <v>2066616.212</v>
      </c>
      <c r="BA21" s="1">
        <f t="shared" si="33"/>
        <v>4911655.311</v>
      </c>
      <c r="BB21" s="1">
        <f t="shared" si="33"/>
        <v>3552881.396</v>
      </c>
      <c r="BC21" s="1">
        <f t="shared" si="33"/>
        <v>-4.395556889</v>
      </c>
      <c r="BD21" s="1">
        <f t="shared" si="33"/>
        <v>-0.000002085556652</v>
      </c>
      <c r="BE21" s="1">
        <f t="shared" si="33"/>
        <v>-0.000001964103288</v>
      </c>
      <c r="BF21" s="9"/>
      <c r="BJ21" s="9"/>
      <c r="BQ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STG_INSTRUMENT_CONTRACT_MASTER!H20</f>
        <v>VND</v>
      </c>
      <c r="D22" s="1" t="str">
        <f>STG_INSTRUMENT_CONTRACT_MASTER!I20</f>
        <v/>
      </c>
      <c r="E22" s="1" t="str">
        <f>STG_SENSITIVITIES_GIRR!F20</f>
        <v/>
      </c>
      <c r="F22" s="1" t="str">
        <f>STG_SENSITIVITIES_GIRR!G20</f>
        <v/>
      </c>
      <c r="G22" s="1" t="str">
        <f>STG_SENSITIVITIES_GIRR!H20</f>
        <v/>
      </c>
      <c r="H22" s="1" t="str">
        <f>STG_SENSITIVITIES_GIRR!I20</f>
        <v/>
      </c>
      <c r="I22" s="1" t="str">
        <f>STG_SENSITIVITIES_GIRR!J20</f>
        <v/>
      </c>
      <c r="J22" s="1" t="str">
        <f>STG_SENSITIVITIES_GIRR!K20</f>
        <v/>
      </c>
      <c r="K22" s="1" t="str">
        <f>STG_SENSITIVITIES_GIRR!L20</f>
        <v/>
      </c>
      <c r="L22" s="1" t="str">
        <f>STG_SENSITIVITIES_GIRR!M20</f>
        <v/>
      </c>
      <c r="M22" s="1" t="str">
        <f>STG_SENSITIVITIES_GIRR!N20</f>
        <v/>
      </c>
      <c r="N22" s="1" t="str">
        <f>STG_SENSITIVITIES_GIRR!O20</f>
        <v/>
      </c>
      <c r="O22" s="1" t="str">
        <f>STG_SENSITIVITIES_GIRR!P20</f>
        <v/>
      </c>
      <c r="P22" s="1" t="str">
        <f>STG_SENSITIVITIES_GIRR!Q20</f>
        <v/>
      </c>
      <c r="Q22" s="1" t="str">
        <f>STG_SENSITIVITIES_GIRR!R20</f>
        <v/>
      </c>
      <c r="R22" s="1" t="str">
        <f>STG_SENSITIVITIES_GIRR!S20</f>
        <v/>
      </c>
      <c r="S22" s="1" t="str">
        <f>STG_SENSITIVITIES_GIRR!T20</f>
        <v/>
      </c>
      <c r="T22" s="1" t="str">
        <f>STG_SENSITIVITIES_GIRR!U20</f>
        <v/>
      </c>
      <c r="U22" s="1" t="str">
        <f>STG_SENSITIVITIES_GIRR!V20</f>
        <v/>
      </c>
      <c r="V22" s="1" t="str">
        <f>STG_SENSITIVITIES_GIRR!W20</f>
        <v/>
      </c>
      <c r="W22" s="1" t="str">
        <f>STG_SENSITIVITIES_GIRR!X20</f>
        <v/>
      </c>
      <c r="X22" s="1" t="str">
        <f>STG_SENSITIVITIES_GIRR!Y20</f>
        <v/>
      </c>
      <c r="Y22" s="9"/>
      <c r="Z22" s="19"/>
      <c r="AA22" s="19"/>
      <c r="AB22" s="9"/>
      <c r="AC22" s="1" t="s">
        <v>142</v>
      </c>
      <c r="AD22" s="1">
        <v>20.0</v>
      </c>
      <c r="AE22" s="1">
        <f>SUMIF(C:C,$AC22,M:M)+SUMIF(D:D,$AC22,W:W)</f>
        <v>0.00000006864411262</v>
      </c>
      <c r="AF22" s="1">
        <f t="shared" si="4"/>
        <v>0.015</v>
      </c>
      <c r="AG22" s="1">
        <f t="shared" si="5"/>
        <v>0.000000001029661689</v>
      </c>
      <c r="AH22" s="9"/>
      <c r="AT22" s="9"/>
      <c r="AU22" s="13">
        <v>10.0</v>
      </c>
      <c r="AV22" s="1">
        <f t="shared" ref="AV22:BE22" si="34">SUMIFS($AG:$AG,$AC:$AC,$AU$15,$AD:$AD,$AU22)*SUMIFS($AG:$AG,$AC:$AC,$AU$15,$AD:$AD,AV$15)*AJ10</f>
        <v>-88811.68893</v>
      </c>
      <c r="AW22" s="1">
        <f t="shared" si="34"/>
        <v>-8593645.218</v>
      </c>
      <c r="AX22" s="1">
        <f t="shared" si="34"/>
        <v>6372419.678</v>
      </c>
      <c r="AY22" s="1">
        <f t="shared" si="34"/>
        <v>-10109235.91</v>
      </c>
      <c r="AZ22" s="1">
        <f t="shared" si="34"/>
        <v>1465300.747</v>
      </c>
      <c r="BA22" s="1">
        <f t="shared" si="34"/>
        <v>3552881.396</v>
      </c>
      <c r="BB22" s="1">
        <f t="shared" si="34"/>
        <v>2728922.533</v>
      </c>
      <c r="BC22" s="1">
        <f t="shared" si="34"/>
        <v>-3.427195035</v>
      </c>
      <c r="BD22" s="1">
        <f t="shared" si="34"/>
        <v>-0.000001650674048</v>
      </c>
      <c r="BE22" s="1">
        <f t="shared" si="34"/>
        <v>-0.000001601889257</v>
      </c>
      <c r="BF22" s="9"/>
      <c r="BJ22" s="9"/>
      <c r="BQ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STG_INSTRUMENT_CONTRACT_MASTER!H21</f>
        <v>VND</v>
      </c>
      <c r="D23" s="1" t="str">
        <f>STG_INSTRUMENT_CONTRACT_MASTER!I21</f>
        <v/>
      </c>
      <c r="E23" s="1" t="str">
        <f>STG_SENSITIVITIES_GIRR!F21</f>
        <v/>
      </c>
      <c r="F23" s="1" t="str">
        <f>STG_SENSITIVITIES_GIRR!G21</f>
        <v/>
      </c>
      <c r="G23" s="1" t="str">
        <f>STG_SENSITIVITIES_GIRR!H21</f>
        <v/>
      </c>
      <c r="H23" s="1" t="str">
        <f>STG_SENSITIVITIES_GIRR!I21</f>
        <v/>
      </c>
      <c r="I23" s="1" t="str">
        <f>STG_SENSITIVITIES_GIRR!J21</f>
        <v/>
      </c>
      <c r="J23" s="1" t="str">
        <f>STG_SENSITIVITIES_GIRR!K21</f>
        <v/>
      </c>
      <c r="K23" s="1" t="str">
        <f>STG_SENSITIVITIES_GIRR!L21</f>
        <v/>
      </c>
      <c r="L23" s="1" t="str">
        <f>STG_SENSITIVITIES_GIRR!M21</f>
        <v/>
      </c>
      <c r="M23" s="1" t="str">
        <f>STG_SENSITIVITIES_GIRR!N21</f>
        <v/>
      </c>
      <c r="N23" s="1" t="str">
        <f>STG_SENSITIVITIES_GIRR!O21</f>
        <v/>
      </c>
      <c r="O23" s="1" t="str">
        <f>STG_SENSITIVITIES_GIRR!P21</f>
        <v/>
      </c>
      <c r="P23" s="1" t="str">
        <f>STG_SENSITIVITIES_GIRR!Q21</f>
        <v/>
      </c>
      <c r="Q23" s="1" t="str">
        <f>STG_SENSITIVITIES_GIRR!R21</f>
        <v/>
      </c>
      <c r="R23" s="1" t="str">
        <f>STG_SENSITIVITIES_GIRR!S21</f>
        <v/>
      </c>
      <c r="S23" s="1" t="str">
        <f>STG_SENSITIVITIES_GIRR!T21</f>
        <v/>
      </c>
      <c r="T23" s="1" t="str">
        <f>STG_SENSITIVITIES_GIRR!U21</f>
        <v/>
      </c>
      <c r="U23" s="1" t="str">
        <f>STG_SENSITIVITIES_GIRR!V21</f>
        <v/>
      </c>
      <c r="V23" s="1" t="str">
        <f>STG_SENSITIVITIES_GIRR!W21</f>
        <v/>
      </c>
      <c r="W23" s="1" t="str">
        <f>STG_SENSITIVITIES_GIRR!X21</f>
        <v/>
      </c>
      <c r="X23" s="1" t="str">
        <f>STG_SENSITIVITIES_GIRR!Y21</f>
        <v/>
      </c>
      <c r="Y23" s="9"/>
      <c r="Z23" s="19"/>
      <c r="AA23" s="19"/>
      <c r="AB23" s="9"/>
      <c r="AC23" s="1" t="s">
        <v>142</v>
      </c>
      <c r="AD23" s="1">
        <v>30.0</v>
      </c>
      <c r="AE23" s="1">
        <f>SUMIF(C:C,$AC23,N:N)+SUMIF(D:D,$AC23,X:X)</f>
        <v>0.00000006864411262</v>
      </c>
      <c r="AF23" s="1">
        <f t="shared" si="4"/>
        <v>0.015</v>
      </c>
      <c r="AG23" s="1">
        <f t="shared" si="5"/>
        <v>0.000000001029661689</v>
      </c>
      <c r="AH23" s="9"/>
      <c r="AT23" s="9"/>
      <c r="AU23" s="13">
        <v>15.0</v>
      </c>
      <c r="AV23" s="1">
        <f t="shared" ref="AV23:BE23" si="35">SUMIFS($AG:$AG,$AC:$AC,$AU$15,$AD:$AD,$AU23)*SUMIFS($AG:$AG,$AC:$AC,$AU$15,$AD:$AD,AV$15)*AJ11</f>
        <v>0.06213774233</v>
      </c>
      <c r="AW23" s="1">
        <f t="shared" si="35"/>
        <v>8.116169446</v>
      </c>
      <c r="AX23" s="1">
        <f t="shared" si="35"/>
        <v>-6.992335009</v>
      </c>
      <c r="AY23" s="1">
        <f t="shared" si="35"/>
        <v>11.95661582</v>
      </c>
      <c r="AZ23" s="1">
        <f t="shared" si="35"/>
        <v>-1.776945372</v>
      </c>
      <c r="BA23" s="1">
        <f t="shared" si="35"/>
        <v>-4.395556889</v>
      </c>
      <c r="BB23" s="1">
        <f t="shared" si="35"/>
        <v>-3.427195035</v>
      </c>
      <c r="BC23" s="1">
        <f t="shared" si="35"/>
        <v>0.000004435221022</v>
      </c>
      <c r="BD23" s="1">
        <f t="shared" si="35"/>
        <v>0</v>
      </c>
      <c r="BE23" s="1">
        <f t="shared" si="35"/>
        <v>0</v>
      </c>
      <c r="BF23" s="9"/>
      <c r="BJ23" s="9"/>
      <c r="BQ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STG_INSTRUMENT_CONTRACT_MASTER!H22</f>
        <v>VND</v>
      </c>
      <c r="D24" s="1" t="str">
        <f>STG_INSTRUMENT_CONTRACT_MASTER!I22</f>
        <v/>
      </c>
      <c r="E24" s="1" t="str">
        <f>STG_SENSITIVITIES_GIRR!F22</f>
        <v/>
      </c>
      <c r="F24" s="1" t="str">
        <f>STG_SENSITIVITIES_GIRR!G22</f>
        <v/>
      </c>
      <c r="G24" s="1" t="str">
        <f>STG_SENSITIVITIES_GIRR!H22</f>
        <v/>
      </c>
      <c r="H24" s="1" t="str">
        <f>STG_SENSITIVITIES_GIRR!I22</f>
        <v/>
      </c>
      <c r="I24" s="1" t="str">
        <f>STG_SENSITIVITIES_GIRR!J22</f>
        <v/>
      </c>
      <c r="J24" s="1" t="str">
        <f>STG_SENSITIVITIES_GIRR!K22</f>
        <v/>
      </c>
      <c r="K24" s="1" t="str">
        <f>STG_SENSITIVITIES_GIRR!L22</f>
        <v/>
      </c>
      <c r="L24" s="1" t="str">
        <f>STG_SENSITIVITIES_GIRR!M22</f>
        <v/>
      </c>
      <c r="M24" s="1" t="str">
        <f>STG_SENSITIVITIES_GIRR!N22</f>
        <v/>
      </c>
      <c r="N24" s="1" t="str">
        <f>STG_SENSITIVITIES_GIRR!O22</f>
        <v/>
      </c>
      <c r="O24" s="1" t="str">
        <f>STG_SENSITIVITIES_GIRR!P22</f>
        <v/>
      </c>
      <c r="P24" s="1" t="str">
        <f>STG_SENSITIVITIES_GIRR!Q22</f>
        <v/>
      </c>
      <c r="Q24" s="1" t="str">
        <f>STG_SENSITIVITIES_GIRR!R22</f>
        <v/>
      </c>
      <c r="R24" s="1" t="str">
        <f>STG_SENSITIVITIES_GIRR!S22</f>
        <v/>
      </c>
      <c r="S24" s="1" t="str">
        <f>STG_SENSITIVITIES_GIRR!T22</f>
        <v/>
      </c>
      <c r="T24" s="1" t="str">
        <f>STG_SENSITIVITIES_GIRR!U22</f>
        <v/>
      </c>
      <c r="U24" s="1" t="str">
        <f>STG_SENSITIVITIES_GIRR!V22</f>
        <v/>
      </c>
      <c r="V24" s="1" t="str">
        <f>STG_SENSITIVITIES_GIRR!W22</f>
        <v/>
      </c>
      <c r="W24" s="1" t="str">
        <f>STG_SENSITIVITIES_GIRR!X22</f>
        <v/>
      </c>
      <c r="X24" s="1" t="str">
        <f>STG_SENSITIVITIES_GIRR!Y22</f>
        <v/>
      </c>
      <c r="Y24" s="9"/>
      <c r="Z24" s="19"/>
      <c r="AA24" s="19"/>
      <c r="AB24" s="9"/>
      <c r="AC24" s="1" t="s">
        <v>149</v>
      </c>
      <c r="AD24" s="1">
        <v>0.25</v>
      </c>
      <c r="AE24" s="1">
        <f>SUMIF(C:C,$AC24,E:E)+SUMIF(D:D,$AC24,O:O)</f>
        <v>31.36467326</v>
      </c>
      <c r="AF24" s="1">
        <f t="shared" si="4"/>
        <v>0.024</v>
      </c>
      <c r="AG24" s="1">
        <f t="shared" si="5"/>
        <v>0.7527521582</v>
      </c>
      <c r="AH24" s="9"/>
      <c r="AT24" s="9"/>
      <c r="AU24" s="13">
        <v>20.0</v>
      </c>
      <c r="AV24" s="1">
        <f t="shared" ref="AV24:BE24" si="36">SUMIFS($AG:$AG,$AC:$AC,$AU$15,$AD:$AD,$AU24)*SUMIFS($AG:$AG,$AC:$AC,$AU$15,$AD:$AD,AV$15)*AJ12</f>
        <v>0.00000001667307491</v>
      </c>
      <c r="AW24" s="1">
        <f t="shared" si="36"/>
        <v>0.000002939677454</v>
      </c>
      <c r="AX24" s="1">
        <f t="shared" si="36"/>
        <v>-0.000002942489867</v>
      </c>
      <c r="AY24" s="1">
        <f t="shared" si="36"/>
        <v>0.000005423418391</v>
      </c>
      <c r="AZ24" s="1">
        <f t="shared" si="36"/>
        <v>-0.00000082641135</v>
      </c>
      <c r="BA24" s="1">
        <f t="shared" si="36"/>
        <v>-0.000002085556652</v>
      </c>
      <c r="BB24" s="1">
        <f t="shared" si="36"/>
        <v>-0.000001650674048</v>
      </c>
      <c r="BC24" s="1">
        <f t="shared" si="36"/>
        <v>0</v>
      </c>
      <c r="BD24" s="1">
        <f t="shared" si="36"/>
        <v>0</v>
      </c>
      <c r="BE24" s="1">
        <f t="shared" si="36"/>
        <v>0</v>
      </c>
      <c r="BF24" s="9"/>
      <c r="BJ24" s="9"/>
      <c r="BQ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STG_INSTRUMENT_CONTRACT_MASTER!H23</f>
        <v>VND</v>
      </c>
      <c r="D25" s="1" t="str">
        <f>STG_INSTRUMENT_CONTRACT_MASTER!I23</f>
        <v/>
      </c>
      <c r="E25" s="1" t="str">
        <f>STG_SENSITIVITIES_GIRR!F23</f>
        <v/>
      </c>
      <c r="F25" s="1" t="str">
        <f>STG_SENSITIVITIES_GIRR!G23</f>
        <v/>
      </c>
      <c r="G25" s="1" t="str">
        <f>STG_SENSITIVITIES_GIRR!H23</f>
        <v/>
      </c>
      <c r="H25" s="1" t="str">
        <f>STG_SENSITIVITIES_GIRR!I23</f>
        <v/>
      </c>
      <c r="I25" s="1" t="str">
        <f>STG_SENSITIVITIES_GIRR!J23</f>
        <v/>
      </c>
      <c r="J25" s="1" t="str">
        <f>STG_SENSITIVITIES_GIRR!K23</f>
        <v/>
      </c>
      <c r="K25" s="1" t="str">
        <f>STG_SENSITIVITIES_GIRR!L23</f>
        <v/>
      </c>
      <c r="L25" s="1" t="str">
        <f>STG_SENSITIVITIES_GIRR!M23</f>
        <v/>
      </c>
      <c r="M25" s="1" t="str">
        <f>STG_SENSITIVITIES_GIRR!N23</f>
        <v/>
      </c>
      <c r="N25" s="1" t="str">
        <f>STG_SENSITIVITIES_GIRR!O23</f>
        <v/>
      </c>
      <c r="O25" s="1" t="str">
        <f>STG_SENSITIVITIES_GIRR!P23</f>
        <v/>
      </c>
      <c r="P25" s="1" t="str">
        <f>STG_SENSITIVITIES_GIRR!Q23</f>
        <v/>
      </c>
      <c r="Q25" s="1" t="str">
        <f>STG_SENSITIVITIES_GIRR!R23</f>
        <v/>
      </c>
      <c r="R25" s="1" t="str">
        <f>STG_SENSITIVITIES_GIRR!S23</f>
        <v/>
      </c>
      <c r="S25" s="1" t="str">
        <f>STG_SENSITIVITIES_GIRR!T23</f>
        <v/>
      </c>
      <c r="T25" s="1" t="str">
        <f>STG_SENSITIVITIES_GIRR!U23</f>
        <v/>
      </c>
      <c r="U25" s="1" t="str">
        <f>STG_SENSITIVITIES_GIRR!V23</f>
        <v/>
      </c>
      <c r="V25" s="1" t="str">
        <f>STG_SENSITIVITIES_GIRR!W23</f>
        <v/>
      </c>
      <c r="W25" s="1" t="str">
        <f>STG_SENSITIVITIES_GIRR!X23</f>
        <v/>
      </c>
      <c r="X25" s="1" t="str">
        <f>STG_SENSITIVITIES_GIRR!Y23</f>
        <v/>
      </c>
      <c r="Y25" s="9"/>
      <c r="Z25" s="19"/>
      <c r="AA25" s="19"/>
      <c r="AB25" s="9"/>
      <c r="AC25" s="1" t="s">
        <v>149</v>
      </c>
      <c r="AD25" s="1">
        <v>0.5</v>
      </c>
      <c r="AE25" s="1">
        <f>SUMIF(C:C,$AC25,F:F)+SUMIF(D:D,$AC25,P:P)</f>
        <v>2769.018684</v>
      </c>
      <c r="AF25" s="1">
        <f t="shared" si="4"/>
        <v>0.024</v>
      </c>
      <c r="AG25" s="1">
        <f t="shared" si="5"/>
        <v>66.45644841</v>
      </c>
      <c r="AH25" s="9"/>
      <c r="AT25" s="9"/>
      <c r="AU25" s="13">
        <v>30.0</v>
      </c>
      <c r="AV25" s="1">
        <f t="shared" ref="AV25:BE25" si="37">SUMIFS($AG:$AG,$AC:$AC,$AU$15,$AD:$AD,$AU25)*SUMIFS($AG:$AG,$AC:$AC,$AU$15,$AD:$AD,AV$15)*AJ13</f>
        <v>0.000000005021833657</v>
      </c>
      <c r="AW25" s="1">
        <f t="shared" si="37"/>
        <v>0.000001613329193</v>
      </c>
      <c r="AX25" s="1">
        <f t="shared" si="37"/>
        <v>-0.000002179850108</v>
      </c>
      <c r="AY25" s="1">
        <f t="shared" si="37"/>
        <v>0.000004667979469</v>
      </c>
      <c r="AZ25" s="1">
        <f t="shared" si="37"/>
        <v>-0.0000007477679122</v>
      </c>
      <c r="BA25" s="1">
        <f t="shared" si="37"/>
        <v>-0.000001964103288</v>
      </c>
      <c r="BB25" s="1">
        <f t="shared" si="37"/>
        <v>-0.000001601889257</v>
      </c>
      <c r="BC25" s="1">
        <f t="shared" si="37"/>
        <v>0</v>
      </c>
      <c r="BD25" s="1">
        <f t="shared" si="37"/>
        <v>0</v>
      </c>
      <c r="BE25" s="1">
        <f t="shared" si="37"/>
        <v>0</v>
      </c>
      <c r="BF25" s="9"/>
      <c r="BJ25" s="9"/>
      <c r="BQ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STG_INSTRUMENT_CONTRACT_MASTER!H24</f>
        <v>VND</v>
      </c>
      <c r="D26" s="1" t="str">
        <f>STG_INSTRUMENT_CONTRACT_MASTER!I24</f>
        <v/>
      </c>
      <c r="E26" s="1" t="str">
        <f>STG_SENSITIVITIES_GIRR!F24</f>
        <v/>
      </c>
      <c r="F26" s="1" t="str">
        <f>STG_SENSITIVITIES_GIRR!G24</f>
        <v/>
      </c>
      <c r="G26" s="1" t="str">
        <f>STG_SENSITIVITIES_GIRR!H24</f>
        <v/>
      </c>
      <c r="H26" s="1" t="str">
        <f>STG_SENSITIVITIES_GIRR!I24</f>
        <v/>
      </c>
      <c r="I26" s="1" t="str">
        <f>STG_SENSITIVITIES_GIRR!J24</f>
        <v/>
      </c>
      <c r="J26" s="1" t="str">
        <f>STG_SENSITIVITIES_GIRR!K24</f>
        <v/>
      </c>
      <c r="K26" s="1" t="str">
        <f>STG_SENSITIVITIES_GIRR!L24</f>
        <v/>
      </c>
      <c r="L26" s="1" t="str">
        <f>STG_SENSITIVITIES_GIRR!M24</f>
        <v/>
      </c>
      <c r="M26" s="1" t="str">
        <f>STG_SENSITIVITIES_GIRR!N24</f>
        <v/>
      </c>
      <c r="N26" s="1" t="str">
        <f>STG_SENSITIVITIES_GIRR!O24</f>
        <v/>
      </c>
      <c r="O26" s="1" t="str">
        <f>STG_SENSITIVITIES_GIRR!P24</f>
        <v/>
      </c>
      <c r="P26" s="1" t="str">
        <f>STG_SENSITIVITIES_GIRR!Q24</f>
        <v/>
      </c>
      <c r="Q26" s="1" t="str">
        <f>STG_SENSITIVITIES_GIRR!R24</f>
        <v/>
      </c>
      <c r="R26" s="1" t="str">
        <f>STG_SENSITIVITIES_GIRR!S24</f>
        <v/>
      </c>
      <c r="S26" s="1" t="str">
        <f>STG_SENSITIVITIES_GIRR!T24</f>
        <v/>
      </c>
      <c r="T26" s="1" t="str">
        <f>STG_SENSITIVITIES_GIRR!U24</f>
        <v/>
      </c>
      <c r="U26" s="1" t="str">
        <f>STG_SENSITIVITIES_GIRR!V24</f>
        <v/>
      </c>
      <c r="V26" s="1" t="str">
        <f>STG_SENSITIVITIES_GIRR!W24</f>
        <v/>
      </c>
      <c r="W26" s="1" t="str">
        <f>STG_SENSITIVITIES_GIRR!X24</f>
        <v/>
      </c>
      <c r="X26" s="1" t="str">
        <f>STG_SENSITIVITIES_GIRR!Y24</f>
        <v/>
      </c>
      <c r="Y26" s="9"/>
      <c r="Z26" s="19"/>
      <c r="AA26" s="19"/>
      <c r="AB26" s="9"/>
      <c r="AC26" s="1" t="s">
        <v>149</v>
      </c>
      <c r="AD26" s="1">
        <v>1.0</v>
      </c>
      <c r="AE26" s="1">
        <f>SUMIF(C:C,$AC26,G:G)+SUMIF(D:D,$AC26,Q:Q)</f>
        <v>444.9589917</v>
      </c>
      <c r="AF26" s="1">
        <f t="shared" si="4"/>
        <v>0.0225</v>
      </c>
      <c r="AG26" s="1">
        <f t="shared" si="5"/>
        <v>10.01157731</v>
      </c>
      <c r="AH26" s="9"/>
      <c r="AT26" s="9"/>
      <c r="BF26" s="9"/>
      <c r="BJ26" s="9"/>
      <c r="BQ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STG_INSTRUMENT_CONTRACT_MASTER!H25</f>
        <v>VND</v>
      </c>
      <c r="D27" s="1" t="str">
        <f>STG_INSTRUMENT_CONTRACT_MASTER!I25</f>
        <v/>
      </c>
      <c r="E27" s="1" t="str">
        <f>STG_SENSITIVITIES_GIRR!F25</f>
        <v/>
      </c>
      <c r="F27" s="1" t="str">
        <f>STG_SENSITIVITIES_GIRR!G25</f>
        <v/>
      </c>
      <c r="G27" s="1" t="str">
        <f>STG_SENSITIVITIES_GIRR!H25</f>
        <v/>
      </c>
      <c r="H27" s="1" t="str">
        <f>STG_SENSITIVITIES_GIRR!I25</f>
        <v/>
      </c>
      <c r="I27" s="1" t="str">
        <f>STG_SENSITIVITIES_GIRR!J25</f>
        <v/>
      </c>
      <c r="J27" s="1" t="str">
        <f>STG_SENSITIVITIES_GIRR!K25</f>
        <v/>
      </c>
      <c r="K27" s="1" t="str">
        <f>STG_SENSITIVITIES_GIRR!L25</f>
        <v/>
      </c>
      <c r="L27" s="1" t="str">
        <f>STG_SENSITIVITIES_GIRR!M25</f>
        <v/>
      </c>
      <c r="M27" s="1" t="str">
        <f>STG_SENSITIVITIES_GIRR!N25</f>
        <v/>
      </c>
      <c r="N27" s="1" t="str">
        <f>STG_SENSITIVITIES_GIRR!O25</f>
        <v/>
      </c>
      <c r="O27" s="1" t="str">
        <f>STG_SENSITIVITIES_GIRR!P25</f>
        <v/>
      </c>
      <c r="P27" s="1" t="str">
        <f>STG_SENSITIVITIES_GIRR!Q25</f>
        <v/>
      </c>
      <c r="Q27" s="1" t="str">
        <f>STG_SENSITIVITIES_GIRR!R25</f>
        <v/>
      </c>
      <c r="R27" s="1" t="str">
        <f>STG_SENSITIVITIES_GIRR!S25</f>
        <v/>
      </c>
      <c r="S27" s="1" t="str">
        <f>STG_SENSITIVITIES_GIRR!T25</f>
        <v/>
      </c>
      <c r="T27" s="1" t="str">
        <f>STG_SENSITIVITIES_GIRR!U25</f>
        <v/>
      </c>
      <c r="U27" s="1" t="str">
        <f>STG_SENSITIVITIES_GIRR!V25</f>
        <v/>
      </c>
      <c r="V27" s="1" t="str">
        <f>STG_SENSITIVITIES_GIRR!W25</f>
        <v/>
      </c>
      <c r="W27" s="1" t="str">
        <f>STG_SENSITIVITIES_GIRR!X25</f>
        <v/>
      </c>
      <c r="X27" s="1" t="str">
        <f>STG_SENSITIVITIES_GIRR!Y25</f>
        <v/>
      </c>
      <c r="Y27" s="9"/>
      <c r="Z27" s="19"/>
      <c r="AA27" s="19"/>
      <c r="AB27" s="9"/>
      <c r="AC27" s="1" t="s">
        <v>149</v>
      </c>
      <c r="AD27" s="1">
        <v>2.0</v>
      </c>
      <c r="AE27" s="1">
        <f>SUMIF(C:C,$AC27,H:H)+SUMIF(D:D,$AC27,R:R)</f>
        <v>946.711213</v>
      </c>
      <c r="AF27" s="1">
        <f t="shared" si="4"/>
        <v>0.0188</v>
      </c>
      <c r="AG27" s="1">
        <f t="shared" si="5"/>
        <v>17.7981708</v>
      </c>
      <c r="AH27" s="9"/>
      <c r="AT27" s="9"/>
      <c r="AU27" s="16" t="s">
        <v>149</v>
      </c>
      <c r="AV27" s="13">
        <f t="array" ref="AV27:BE27">TRANSPOSE(AU28:AU37)</f>
        <v>0.25</v>
      </c>
      <c r="AW27" s="13">
        <v>0.5</v>
      </c>
      <c r="AX27" s="13">
        <v>1.0</v>
      </c>
      <c r="AY27" s="13">
        <v>2.0</v>
      </c>
      <c r="AZ27" s="13">
        <v>3.0</v>
      </c>
      <c r="BA27" s="13">
        <v>5.0</v>
      </c>
      <c r="BB27" s="13">
        <v>10.0</v>
      </c>
      <c r="BC27" s="13">
        <v>15.0</v>
      </c>
      <c r="BD27" s="13">
        <v>20.0</v>
      </c>
      <c r="BE27" s="13">
        <v>30.0</v>
      </c>
      <c r="BF27" s="9"/>
      <c r="BJ27" s="9"/>
      <c r="BQ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STG_INSTRUMENT_CONTRACT_MASTER!H26</f>
        <v>VND</v>
      </c>
      <c r="D28" s="1" t="str">
        <f>STG_INSTRUMENT_CONTRACT_MASTER!I26</f>
        <v/>
      </c>
      <c r="E28" s="1" t="str">
        <f>STG_SENSITIVITIES_GIRR!F26</f>
        <v/>
      </c>
      <c r="F28" s="1" t="str">
        <f>STG_SENSITIVITIES_GIRR!G26</f>
        <v/>
      </c>
      <c r="G28" s="1" t="str">
        <f>STG_SENSITIVITIES_GIRR!H26</f>
        <v/>
      </c>
      <c r="H28" s="1" t="str">
        <f>STG_SENSITIVITIES_GIRR!I26</f>
        <v/>
      </c>
      <c r="I28" s="1" t="str">
        <f>STG_SENSITIVITIES_GIRR!J26</f>
        <v/>
      </c>
      <c r="J28" s="1" t="str">
        <f>STG_SENSITIVITIES_GIRR!K26</f>
        <v/>
      </c>
      <c r="K28" s="1" t="str">
        <f>STG_SENSITIVITIES_GIRR!L26</f>
        <v/>
      </c>
      <c r="L28" s="1" t="str">
        <f>STG_SENSITIVITIES_GIRR!M26</f>
        <v/>
      </c>
      <c r="M28" s="1" t="str">
        <f>STG_SENSITIVITIES_GIRR!N26</f>
        <v/>
      </c>
      <c r="N28" s="1" t="str">
        <f>STG_SENSITIVITIES_GIRR!O26</f>
        <v/>
      </c>
      <c r="O28" s="1" t="str">
        <f>STG_SENSITIVITIES_GIRR!P26</f>
        <v/>
      </c>
      <c r="P28" s="1" t="str">
        <f>STG_SENSITIVITIES_GIRR!Q26</f>
        <v/>
      </c>
      <c r="Q28" s="1" t="str">
        <f>STG_SENSITIVITIES_GIRR!R26</f>
        <v/>
      </c>
      <c r="R28" s="1" t="str">
        <f>STG_SENSITIVITIES_GIRR!S26</f>
        <v/>
      </c>
      <c r="S28" s="1" t="str">
        <f>STG_SENSITIVITIES_GIRR!T26</f>
        <v/>
      </c>
      <c r="T28" s="1" t="str">
        <f>STG_SENSITIVITIES_GIRR!U26</f>
        <v/>
      </c>
      <c r="U28" s="1" t="str">
        <f>STG_SENSITIVITIES_GIRR!V26</f>
        <v/>
      </c>
      <c r="V28" s="1" t="str">
        <f>STG_SENSITIVITIES_GIRR!W26</f>
        <v/>
      </c>
      <c r="W28" s="1" t="str">
        <f>STG_SENSITIVITIES_GIRR!X26</f>
        <v/>
      </c>
      <c r="X28" s="1" t="str">
        <f>STG_SENSITIVITIES_GIRR!Y26</f>
        <v/>
      </c>
      <c r="Y28" s="9"/>
      <c r="Z28" s="19"/>
      <c r="AA28" s="19"/>
      <c r="AB28" s="9"/>
      <c r="AC28" s="1" t="s">
        <v>149</v>
      </c>
      <c r="AD28" s="1">
        <v>3.0</v>
      </c>
      <c r="AE28" s="1">
        <f>SUMIF(C:C,$AC28,I:I)+SUMIF(D:D,$AC28,S:S)</f>
        <v>2353.164778</v>
      </c>
      <c r="AF28" s="1">
        <f t="shared" si="4"/>
        <v>0.0173</v>
      </c>
      <c r="AG28" s="1">
        <f t="shared" si="5"/>
        <v>40.70975066</v>
      </c>
      <c r="AH28" s="9"/>
      <c r="AT28" s="9"/>
      <c r="AU28" s="13">
        <v>0.25</v>
      </c>
      <c r="AV28" s="1">
        <f t="shared" ref="AV28:BE28" si="38">SUMIFS($AG:$AG,$AC:$AC,$AU$27,$AD:$AD,$AU28)*SUMIFS($AG:$AG,$AC:$AC,$AU$27,$AD:$AD,AV$27)*AJ4</f>
        <v>0.5666358117</v>
      </c>
      <c r="AW28" s="1">
        <f t="shared" si="38"/>
        <v>48.54676584</v>
      </c>
      <c r="AX28" s="1">
        <f t="shared" si="38"/>
        <v>6.887601493</v>
      </c>
      <c r="AY28" s="1">
        <f t="shared" si="38"/>
        <v>10.8598928</v>
      </c>
      <c r="AZ28" s="1">
        <f t="shared" si="38"/>
        <v>22.03095243</v>
      </c>
      <c r="BA28" s="1">
        <f t="shared" si="38"/>
        <v>65.58752462</v>
      </c>
      <c r="BB28" s="1">
        <f t="shared" si="38"/>
        <v>907.4265156</v>
      </c>
      <c r="BC28" s="1">
        <f t="shared" si="38"/>
        <v>0</v>
      </c>
      <c r="BD28" s="1">
        <f t="shared" si="38"/>
        <v>0</v>
      </c>
      <c r="BE28" s="1">
        <f t="shared" si="38"/>
        <v>0</v>
      </c>
      <c r="BF28" s="9"/>
      <c r="BJ28" s="9"/>
      <c r="BQ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STG_INSTRUMENT_CONTRACT_MASTER!H27</f>
        <v>VND</v>
      </c>
      <c r="D29" s="1" t="str">
        <f>STG_INSTRUMENT_CONTRACT_MASTER!I27</f>
        <v/>
      </c>
      <c r="E29" s="1" t="str">
        <f>STG_SENSITIVITIES_GIRR!F27</f>
        <v/>
      </c>
      <c r="F29" s="1" t="str">
        <f>STG_SENSITIVITIES_GIRR!G27</f>
        <v/>
      </c>
      <c r="G29" s="1" t="str">
        <f>STG_SENSITIVITIES_GIRR!H27</f>
        <v/>
      </c>
      <c r="H29" s="1" t="str">
        <f>STG_SENSITIVITIES_GIRR!I27</f>
        <v/>
      </c>
      <c r="I29" s="1" t="str">
        <f>STG_SENSITIVITIES_GIRR!J27</f>
        <v/>
      </c>
      <c r="J29" s="1" t="str">
        <f>STG_SENSITIVITIES_GIRR!K27</f>
        <v/>
      </c>
      <c r="K29" s="1" t="str">
        <f>STG_SENSITIVITIES_GIRR!L27</f>
        <v/>
      </c>
      <c r="L29" s="1" t="str">
        <f>STG_SENSITIVITIES_GIRR!M27</f>
        <v/>
      </c>
      <c r="M29" s="1" t="str">
        <f>STG_SENSITIVITIES_GIRR!N27</f>
        <v/>
      </c>
      <c r="N29" s="1" t="str">
        <f>STG_SENSITIVITIES_GIRR!O27</f>
        <v/>
      </c>
      <c r="O29" s="1" t="str">
        <f>STG_SENSITIVITIES_GIRR!P27</f>
        <v/>
      </c>
      <c r="P29" s="1" t="str">
        <f>STG_SENSITIVITIES_GIRR!Q27</f>
        <v/>
      </c>
      <c r="Q29" s="1" t="str">
        <f>STG_SENSITIVITIES_GIRR!R27</f>
        <v/>
      </c>
      <c r="R29" s="1" t="str">
        <f>STG_SENSITIVITIES_GIRR!S27</f>
        <v/>
      </c>
      <c r="S29" s="1" t="str">
        <f>STG_SENSITIVITIES_GIRR!T27</f>
        <v/>
      </c>
      <c r="T29" s="1" t="str">
        <f>STG_SENSITIVITIES_GIRR!U27</f>
        <v/>
      </c>
      <c r="U29" s="1" t="str">
        <f>STG_SENSITIVITIES_GIRR!V27</f>
        <v/>
      </c>
      <c r="V29" s="1" t="str">
        <f>STG_SENSITIVITIES_GIRR!W27</f>
        <v/>
      </c>
      <c r="W29" s="1" t="str">
        <f>STG_SENSITIVITIES_GIRR!X27</f>
        <v/>
      </c>
      <c r="X29" s="1" t="str">
        <f>STG_SENSITIVITIES_GIRR!Y27</f>
        <v/>
      </c>
      <c r="Y29" s="9"/>
      <c r="Z29" s="19"/>
      <c r="AA29" s="19"/>
      <c r="AB29" s="9"/>
      <c r="AC29" s="1" t="s">
        <v>149</v>
      </c>
      <c r="AD29" s="1">
        <v>5.0</v>
      </c>
      <c r="AE29" s="1">
        <f>SUMIF(C:C,$AC29,J:J)+SUMIF(D:D,$AC29,T:T)</f>
        <v>10271.30975</v>
      </c>
      <c r="AF29" s="1">
        <f t="shared" si="4"/>
        <v>0.015</v>
      </c>
      <c r="AG29" s="1">
        <f t="shared" si="5"/>
        <v>154.0696463</v>
      </c>
      <c r="AH29" s="9"/>
      <c r="AT29" s="9"/>
      <c r="AU29" s="13">
        <v>0.5</v>
      </c>
      <c r="AV29" s="1">
        <f t="shared" ref="AV29:BE29" si="39">SUMIFS($AG:$AG,$AC:$AC,$AU$27,$AD:$AD,$AU29)*SUMIFS($AG:$AG,$AC:$AC,$AU$27,$AD:$AD,AV$27)*AJ5</f>
        <v>48.54676584</v>
      </c>
      <c r="AW29" s="1">
        <f t="shared" si="39"/>
        <v>4416.459535</v>
      </c>
      <c r="AX29" s="1">
        <f t="shared" si="39"/>
        <v>645.6702836</v>
      </c>
      <c r="AY29" s="1">
        <f t="shared" si="39"/>
        <v>1081.000749</v>
      </c>
      <c r="AZ29" s="1">
        <f t="shared" si="39"/>
        <v>2328.581259</v>
      </c>
      <c r="BA29" s="1">
        <f t="shared" si="39"/>
        <v>7816.182717</v>
      </c>
      <c r="BB29" s="1">
        <f t="shared" si="39"/>
        <v>145973.2485</v>
      </c>
      <c r="BC29" s="1">
        <f t="shared" si="39"/>
        <v>-0.0000000003038661673</v>
      </c>
      <c r="BD29" s="1">
        <f t="shared" si="39"/>
        <v>-0.0000000002251095934</v>
      </c>
      <c r="BE29" s="1">
        <f t="shared" si="39"/>
        <v>-0.0000000001235427642</v>
      </c>
      <c r="BF29" s="9"/>
      <c r="BJ29" s="9"/>
      <c r="BQ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STG_INSTRUMENT_CONTRACT_MASTER!H28</f>
        <v>VND</v>
      </c>
      <c r="D30" s="1" t="str">
        <f>STG_INSTRUMENT_CONTRACT_MASTER!I28</f>
        <v/>
      </c>
      <c r="E30" s="1" t="str">
        <f>STG_SENSITIVITIES_GIRR!F28</f>
        <v/>
      </c>
      <c r="F30" s="1" t="str">
        <f>STG_SENSITIVITIES_GIRR!G28</f>
        <v/>
      </c>
      <c r="G30" s="1" t="str">
        <f>STG_SENSITIVITIES_GIRR!H28</f>
        <v/>
      </c>
      <c r="H30" s="1" t="str">
        <f>STG_SENSITIVITIES_GIRR!I28</f>
        <v/>
      </c>
      <c r="I30" s="1" t="str">
        <f>STG_SENSITIVITIES_GIRR!J28</f>
        <v/>
      </c>
      <c r="J30" s="1" t="str">
        <f>STG_SENSITIVITIES_GIRR!K28</f>
        <v/>
      </c>
      <c r="K30" s="1" t="str">
        <f>STG_SENSITIVITIES_GIRR!L28</f>
        <v/>
      </c>
      <c r="L30" s="1" t="str">
        <f>STG_SENSITIVITIES_GIRR!M28</f>
        <v/>
      </c>
      <c r="M30" s="1" t="str">
        <f>STG_SENSITIVITIES_GIRR!N28</f>
        <v/>
      </c>
      <c r="N30" s="1" t="str">
        <f>STG_SENSITIVITIES_GIRR!O28</f>
        <v/>
      </c>
      <c r="O30" s="1" t="str">
        <f>STG_SENSITIVITIES_GIRR!P28</f>
        <v/>
      </c>
      <c r="P30" s="1" t="str">
        <f>STG_SENSITIVITIES_GIRR!Q28</f>
        <v/>
      </c>
      <c r="Q30" s="1" t="str">
        <f>STG_SENSITIVITIES_GIRR!R28</f>
        <v/>
      </c>
      <c r="R30" s="1" t="str">
        <f>STG_SENSITIVITIES_GIRR!S28</f>
        <v/>
      </c>
      <c r="S30" s="1" t="str">
        <f>STG_SENSITIVITIES_GIRR!T28</f>
        <v/>
      </c>
      <c r="T30" s="1" t="str">
        <f>STG_SENSITIVITIES_GIRR!U28</f>
        <v/>
      </c>
      <c r="U30" s="1" t="str">
        <f>STG_SENSITIVITIES_GIRR!V28</f>
        <v/>
      </c>
      <c r="V30" s="1" t="str">
        <f>STG_SENSITIVITIES_GIRR!W28</f>
        <v/>
      </c>
      <c r="W30" s="1" t="str">
        <f>STG_SENSITIVITIES_GIRR!X28</f>
        <v/>
      </c>
      <c r="X30" s="1" t="str">
        <f>STG_SENSITIVITIES_GIRR!Y28</f>
        <v/>
      </c>
      <c r="Y30" s="9"/>
      <c r="Z30" s="19"/>
      <c r="AA30" s="19"/>
      <c r="AB30" s="9"/>
      <c r="AC30" s="1" t="s">
        <v>149</v>
      </c>
      <c r="AD30" s="1">
        <v>10.0</v>
      </c>
      <c r="AE30" s="1">
        <f>SUMIF(C:C,$AC30,K:K)+SUMIF(D:D,$AC30,U:U)</f>
        <v>258936.1825</v>
      </c>
      <c r="AF30" s="1">
        <f t="shared" si="4"/>
        <v>0.015</v>
      </c>
      <c r="AG30" s="1">
        <f t="shared" si="5"/>
        <v>3884.042737</v>
      </c>
      <c r="AH30" s="9"/>
      <c r="AT30" s="9"/>
      <c r="AU30" s="13">
        <v>1.0</v>
      </c>
      <c r="AV30" s="1">
        <f t="shared" ref="AV30:BE30" si="40">SUMIFS($AG:$AG,$AC:$AC,$AU$27,$AD:$AD,$AU30)*SUMIFS($AG:$AG,$AC:$AC,$AU$27,$AD:$AD,AV$27)*AJ6</f>
        <v>6.887601493</v>
      </c>
      <c r="AW30" s="1">
        <f t="shared" si="40"/>
        <v>645.6702836</v>
      </c>
      <c r="AX30" s="1">
        <f t="shared" si="40"/>
        <v>100.2316803</v>
      </c>
      <c r="AY30" s="1">
        <f t="shared" si="40"/>
        <v>172.9215188</v>
      </c>
      <c r="AZ30" s="1">
        <f t="shared" si="40"/>
        <v>383.833856</v>
      </c>
      <c r="BA30" s="1">
        <f t="shared" si="40"/>
        <v>1368.057191</v>
      </c>
      <c r="BB30" s="1">
        <f t="shared" si="40"/>
        <v>29684.31252</v>
      </c>
      <c r="BC30" s="1">
        <f t="shared" si="40"/>
        <v>0</v>
      </c>
      <c r="BD30" s="1">
        <f t="shared" si="40"/>
        <v>0</v>
      </c>
      <c r="BE30" s="1">
        <f t="shared" si="40"/>
        <v>0</v>
      </c>
      <c r="BF30" s="9"/>
      <c r="BJ30" s="9"/>
      <c r="BQ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STG_INSTRUMENT_CONTRACT_MASTER!H29</f>
        <v>VND</v>
      </c>
      <c r="D31" s="1" t="str">
        <f>STG_INSTRUMENT_CONTRACT_MASTER!I29</f>
        <v/>
      </c>
      <c r="E31" s="1" t="str">
        <f>STG_SENSITIVITIES_GIRR!F29</f>
        <v/>
      </c>
      <c r="F31" s="1" t="str">
        <f>STG_SENSITIVITIES_GIRR!G29</f>
        <v/>
      </c>
      <c r="G31" s="1" t="str">
        <f>STG_SENSITIVITIES_GIRR!H29</f>
        <v/>
      </c>
      <c r="H31" s="1" t="str">
        <f>STG_SENSITIVITIES_GIRR!I29</f>
        <v/>
      </c>
      <c r="I31" s="1" t="str">
        <f>STG_SENSITIVITIES_GIRR!J29</f>
        <v/>
      </c>
      <c r="J31" s="1" t="str">
        <f>STG_SENSITIVITIES_GIRR!K29</f>
        <v/>
      </c>
      <c r="K31" s="1" t="str">
        <f>STG_SENSITIVITIES_GIRR!L29</f>
        <v/>
      </c>
      <c r="L31" s="1" t="str">
        <f>STG_SENSITIVITIES_GIRR!M29</f>
        <v/>
      </c>
      <c r="M31" s="1" t="str">
        <f>STG_SENSITIVITIES_GIRR!N29</f>
        <v/>
      </c>
      <c r="N31" s="1" t="str">
        <f>STG_SENSITIVITIES_GIRR!O29</f>
        <v/>
      </c>
      <c r="O31" s="1" t="str">
        <f>STG_SENSITIVITIES_GIRR!P29</f>
        <v/>
      </c>
      <c r="P31" s="1" t="str">
        <f>STG_SENSITIVITIES_GIRR!Q29</f>
        <v/>
      </c>
      <c r="Q31" s="1" t="str">
        <f>STG_SENSITIVITIES_GIRR!R29</f>
        <v/>
      </c>
      <c r="R31" s="1" t="str">
        <f>STG_SENSITIVITIES_GIRR!S29</f>
        <v/>
      </c>
      <c r="S31" s="1" t="str">
        <f>STG_SENSITIVITIES_GIRR!T29</f>
        <v/>
      </c>
      <c r="T31" s="1" t="str">
        <f>STG_SENSITIVITIES_GIRR!U29</f>
        <v/>
      </c>
      <c r="U31" s="1" t="str">
        <f>STG_SENSITIVITIES_GIRR!V29</f>
        <v/>
      </c>
      <c r="V31" s="1" t="str">
        <f>STG_SENSITIVITIES_GIRR!W29</f>
        <v/>
      </c>
      <c r="W31" s="1" t="str">
        <f>STG_SENSITIVITIES_GIRR!X29</f>
        <v/>
      </c>
      <c r="X31" s="1" t="str">
        <f>STG_SENSITIVITIES_GIRR!Y29</f>
        <v/>
      </c>
      <c r="Y31" s="9"/>
      <c r="Z31" s="19"/>
      <c r="AA31" s="19"/>
      <c r="AB31" s="9"/>
      <c r="AC31" s="1" t="s">
        <v>149</v>
      </c>
      <c r="AD31" s="1">
        <v>15.0</v>
      </c>
      <c r="AE31" s="1">
        <f>SUMIF(C:C,$AC31,L:L)+SUMIF(D:D,$AC31,V:V)</f>
        <v>-0.0000000007275957614</v>
      </c>
      <c r="AF31" s="1">
        <f t="shared" si="4"/>
        <v>0.015</v>
      </c>
      <c r="AG31" s="1">
        <f t="shared" si="5"/>
        <v>0</v>
      </c>
      <c r="AH31" s="9"/>
      <c r="AT31" s="9"/>
      <c r="AU31" s="13">
        <v>2.0</v>
      </c>
      <c r="AV31" s="1">
        <f t="shared" ref="AV31:BE31" si="41">SUMIFS($AG:$AG,$AC:$AC,$AU$27,$AD:$AD,$AU31)*SUMIFS($AG:$AG,$AC:$AC,$AU$27,$AD:$AD,AV$27)*AJ7</f>
        <v>10.8598928</v>
      </c>
      <c r="AW31" s="1">
        <f t="shared" si="41"/>
        <v>1081.000749</v>
      </c>
      <c r="AX31" s="1">
        <f t="shared" si="41"/>
        <v>172.9215188</v>
      </c>
      <c r="AY31" s="1">
        <f t="shared" si="41"/>
        <v>316.774884</v>
      </c>
      <c r="AZ31" s="1">
        <f t="shared" si="41"/>
        <v>713.771816</v>
      </c>
      <c r="BA31" s="1">
        <f t="shared" si="41"/>
        <v>2621.496028</v>
      </c>
      <c r="BB31" s="1">
        <f t="shared" si="41"/>
        <v>61311.79519</v>
      </c>
      <c r="BC31" s="1">
        <f t="shared" si="41"/>
        <v>-0.0000000001598340727</v>
      </c>
      <c r="BD31" s="1">
        <f t="shared" si="41"/>
        <v>-0.0000000001482850198</v>
      </c>
      <c r="BE31" s="1">
        <f t="shared" si="41"/>
        <v>-0.0000000001276300994</v>
      </c>
      <c r="BF31" s="9"/>
      <c r="BJ31" s="9"/>
      <c r="BQ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STG_INSTRUMENT_CONTRACT_MASTER!H30</f>
        <v>VND</v>
      </c>
      <c r="D32" s="1" t="str">
        <f>STG_INSTRUMENT_CONTRACT_MASTER!I30</f>
        <v/>
      </c>
      <c r="E32" s="1" t="str">
        <f>STG_SENSITIVITIES_GIRR!F30</f>
        <v/>
      </c>
      <c r="F32" s="1" t="str">
        <f>STG_SENSITIVITIES_GIRR!G30</f>
        <v/>
      </c>
      <c r="G32" s="1" t="str">
        <f>STG_SENSITIVITIES_GIRR!H30</f>
        <v/>
      </c>
      <c r="H32" s="1" t="str">
        <f>STG_SENSITIVITIES_GIRR!I30</f>
        <v/>
      </c>
      <c r="I32" s="1" t="str">
        <f>STG_SENSITIVITIES_GIRR!J30</f>
        <v/>
      </c>
      <c r="J32" s="1" t="str">
        <f>STG_SENSITIVITIES_GIRR!K30</f>
        <v/>
      </c>
      <c r="K32" s="1" t="str">
        <f>STG_SENSITIVITIES_GIRR!L30</f>
        <v/>
      </c>
      <c r="L32" s="1" t="str">
        <f>STG_SENSITIVITIES_GIRR!M30</f>
        <v/>
      </c>
      <c r="M32" s="1" t="str">
        <f>STG_SENSITIVITIES_GIRR!N30</f>
        <v/>
      </c>
      <c r="N32" s="1" t="str">
        <f>STG_SENSITIVITIES_GIRR!O30</f>
        <v/>
      </c>
      <c r="O32" s="1" t="str">
        <f>STG_SENSITIVITIES_GIRR!P30</f>
        <v/>
      </c>
      <c r="P32" s="1" t="str">
        <f>STG_SENSITIVITIES_GIRR!Q30</f>
        <v/>
      </c>
      <c r="Q32" s="1" t="str">
        <f>STG_SENSITIVITIES_GIRR!R30</f>
        <v/>
      </c>
      <c r="R32" s="1" t="str">
        <f>STG_SENSITIVITIES_GIRR!S30</f>
        <v/>
      </c>
      <c r="S32" s="1" t="str">
        <f>STG_SENSITIVITIES_GIRR!T30</f>
        <v/>
      </c>
      <c r="T32" s="1" t="str">
        <f>STG_SENSITIVITIES_GIRR!U30</f>
        <v/>
      </c>
      <c r="U32" s="1" t="str">
        <f>STG_SENSITIVITIES_GIRR!V30</f>
        <v/>
      </c>
      <c r="V32" s="1" t="str">
        <f>STG_SENSITIVITIES_GIRR!W30</f>
        <v/>
      </c>
      <c r="W32" s="1" t="str">
        <f>STG_SENSITIVITIES_GIRR!X30</f>
        <v/>
      </c>
      <c r="X32" s="1" t="str">
        <f>STG_SENSITIVITIES_GIRR!Y30</f>
        <v/>
      </c>
      <c r="Y32" s="9"/>
      <c r="Z32" s="19"/>
      <c r="AA32" s="19"/>
      <c r="AB32" s="9"/>
      <c r="AC32" s="1" t="s">
        <v>149</v>
      </c>
      <c r="AD32" s="1">
        <v>20.0</v>
      </c>
      <c r="AE32" s="1">
        <f>SUMIF(C:C,$AC32,M:M)+SUMIF(D:D,$AC32,W:W)</f>
        <v>-0.0000000007275957614</v>
      </c>
      <c r="AF32" s="1">
        <f t="shared" si="4"/>
        <v>0.015</v>
      </c>
      <c r="AG32" s="1">
        <f t="shared" si="5"/>
        <v>0</v>
      </c>
      <c r="AH32" s="9"/>
      <c r="AT32" s="9"/>
      <c r="AU32" s="13">
        <v>3.0</v>
      </c>
      <c r="AV32" s="1">
        <f t="shared" ref="AV32:BE32" si="42">SUMIFS($AG:$AG,$AC:$AC,$AU$27,$AD:$AD,$AU32)*SUMIFS($AG:$AG,$AC:$AC,$AU$27,$AD:$AD,AV$27)*AJ8</f>
        <v>22.03095243</v>
      </c>
      <c r="AW32" s="1">
        <f t="shared" si="42"/>
        <v>2328.581259</v>
      </c>
      <c r="AX32" s="1">
        <f t="shared" si="42"/>
        <v>383.833856</v>
      </c>
      <c r="AY32" s="1">
        <f t="shared" si="42"/>
        <v>713.771816</v>
      </c>
      <c r="AZ32" s="1">
        <f t="shared" si="42"/>
        <v>1657.283799</v>
      </c>
      <c r="BA32" s="1">
        <f t="shared" si="42"/>
        <v>6147.940253</v>
      </c>
      <c r="BB32" s="1">
        <f t="shared" si="42"/>
        <v>147428.6296</v>
      </c>
      <c r="BC32" s="1">
        <f t="shared" si="42"/>
        <v>-0.0000000003940619699</v>
      </c>
      <c r="BD32" s="1">
        <f t="shared" si="42"/>
        <v>-0.0000000003748433409</v>
      </c>
      <c r="BE32" s="1">
        <f t="shared" si="42"/>
        <v>-0.0000000003391722807</v>
      </c>
      <c r="BF32" s="9"/>
      <c r="BJ32" s="9"/>
      <c r="BQ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STG_INSTRUMENT_CONTRACT_MASTER!H31</f>
        <v>VND</v>
      </c>
      <c r="D33" s="1" t="str">
        <f>STG_INSTRUMENT_CONTRACT_MASTER!I31</f>
        <v/>
      </c>
      <c r="E33" s="1" t="str">
        <f>STG_SENSITIVITIES_GIRR!F31</f>
        <v/>
      </c>
      <c r="F33" s="1" t="str">
        <f>STG_SENSITIVITIES_GIRR!G31</f>
        <v/>
      </c>
      <c r="G33" s="1" t="str">
        <f>STG_SENSITIVITIES_GIRR!H31</f>
        <v/>
      </c>
      <c r="H33" s="1" t="str">
        <f>STG_SENSITIVITIES_GIRR!I31</f>
        <v/>
      </c>
      <c r="I33" s="1" t="str">
        <f>STG_SENSITIVITIES_GIRR!J31</f>
        <v/>
      </c>
      <c r="J33" s="1" t="str">
        <f>STG_SENSITIVITIES_GIRR!K31</f>
        <v/>
      </c>
      <c r="K33" s="1" t="str">
        <f>STG_SENSITIVITIES_GIRR!L31</f>
        <v/>
      </c>
      <c r="L33" s="1" t="str">
        <f>STG_SENSITIVITIES_GIRR!M31</f>
        <v/>
      </c>
      <c r="M33" s="1" t="str">
        <f>STG_SENSITIVITIES_GIRR!N31</f>
        <v/>
      </c>
      <c r="N33" s="1" t="str">
        <f>STG_SENSITIVITIES_GIRR!O31</f>
        <v/>
      </c>
      <c r="O33" s="1" t="str">
        <f>STG_SENSITIVITIES_GIRR!P31</f>
        <v/>
      </c>
      <c r="P33" s="1" t="str">
        <f>STG_SENSITIVITIES_GIRR!Q31</f>
        <v/>
      </c>
      <c r="Q33" s="1" t="str">
        <f>STG_SENSITIVITIES_GIRR!R31</f>
        <v/>
      </c>
      <c r="R33" s="1" t="str">
        <f>STG_SENSITIVITIES_GIRR!S31</f>
        <v/>
      </c>
      <c r="S33" s="1" t="str">
        <f>STG_SENSITIVITIES_GIRR!T31</f>
        <v/>
      </c>
      <c r="T33" s="1" t="str">
        <f>STG_SENSITIVITIES_GIRR!U31</f>
        <v/>
      </c>
      <c r="U33" s="1" t="str">
        <f>STG_SENSITIVITIES_GIRR!V31</f>
        <v/>
      </c>
      <c r="V33" s="1" t="str">
        <f>STG_SENSITIVITIES_GIRR!W31</f>
        <v/>
      </c>
      <c r="W33" s="1" t="str">
        <f>STG_SENSITIVITIES_GIRR!X31</f>
        <v/>
      </c>
      <c r="X33" s="1" t="str">
        <f>STG_SENSITIVITIES_GIRR!Y31</f>
        <v/>
      </c>
      <c r="Y33" s="9"/>
      <c r="Z33" s="19"/>
      <c r="AA33" s="19"/>
      <c r="AB33" s="9"/>
      <c r="AC33" s="1" t="s">
        <v>149</v>
      </c>
      <c r="AD33" s="1">
        <v>30.0</v>
      </c>
      <c r="AE33" s="1">
        <f>SUMIF(C:C,$AC33,N:N)+SUMIF(D:D,$AC33,X:X)</f>
        <v>-0.0000000007275957614</v>
      </c>
      <c r="AF33" s="1">
        <f t="shared" si="4"/>
        <v>0.015</v>
      </c>
      <c r="AG33" s="1">
        <f t="shared" si="5"/>
        <v>0</v>
      </c>
      <c r="AH33" s="9"/>
      <c r="AT33" s="9"/>
      <c r="AU33" s="13">
        <v>5.0</v>
      </c>
      <c r="AV33" s="1">
        <f t="shared" ref="AV33:BE33" si="43">SUMIFS($AG:$AG,$AC:$AC,$AU$27,$AD:$AD,$AU33)*SUMIFS($AG:$AG,$AC:$AC,$AU$27,$AD:$AD,AV$27)*AJ9</f>
        <v>65.58752462</v>
      </c>
      <c r="AW33" s="1">
        <f t="shared" si="43"/>
        <v>7816.182717</v>
      </c>
      <c r="AX33" s="1">
        <f t="shared" si="43"/>
        <v>1368.057191</v>
      </c>
      <c r="AY33" s="1">
        <f t="shared" si="43"/>
        <v>2621.496028</v>
      </c>
      <c r="AZ33" s="1">
        <f t="shared" si="43"/>
        <v>6147.940253</v>
      </c>
      <c r="BA33" s="1">
        <f t="shared" si="43"/>
        <v>23737.45591</v>
      </c>
      <c r="BB33" s="1">
        <f t="shared" si="43"/>
        <v>580727.3111</v>
      </c>
      <c r="BC33" s="1">
        <f t="shared" si="43"/>
        <v>-0.000000001583583019</v>
      </c>
      <c r="BD33" s="1">
        <f t="shared" si="43"/>
        <v>-0.000000001536781068</v>
      </c>
      <c r="BE33" s="1">
        <f t="shared" si="43"/>
        <v>-0.000000001447285905</v>
      </c>
      <c r="BF33" s="9"/>
      <c r="BJ33" s="9"/>
      <c r="BQ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STG_INSTRUMENT_CONTRACT_MASTER!H32</f>
        <v>VND</v>
      </c>
      <c r="D34" s="1" t="str">
        <f>STG_INSTRUMENT_CONTRACT_MASTER!I32</f>
        <v/>
      </c>
      <c r="E34" s="1" t="str">
        <f>STG_SENSITIVITIES_GIRR!F32</f>
        <v/>
      </c>
      <c r="F34" s="1" t="str">
        <f>STG_SENSITIVITIES_GIRR!G32</f>
        <v/>
      </c>
      <c r="G34" s="1" t="str">
        <f>STG_SENSITIVITIES_GIRR!H32</f>
        <v/>
      </c>
      <c r="H34" s="1" t="str">
        <f>STG_SENSITIVITIES_GIRR!I32</f>
        <v/>
      </c>
      <c r="I34" s="1" t="str">
        <f>STG_SENSITIVITIES_GIRR!J32</f>
        <v/>
      </c>
      <c r="J34" s="1" t="str">
        <f>STG_SENSITIVITIES_GIRR!K32</f>
        <v/>
      </c>
      <c r="K34" s="1" t="str">
        <f>STG_SENSITIVITIES_GIRR!L32</f>
        <v/>
      </c>
      <c r="L34" s="1" t="str">
        <f>STG_SENSITIVITIES_GIRR!M32</f>
        <v/>
      </c>
      <c r="M34" s="1" t="str">
        <f>STG_SENSITIVITIES_GIRR!N32</f>
        <v/>
      </c>
      <c r="N34" s="1" t="str">
        <f>STG_SENSITIVITIES_GIRR!O32</f>
        <v/>
      </c>
      <c r="O34" s="1" t="str">
        <f>STG_SENSITIVITIES_GIRR!P32</f>
        <v/>
      </c>
      <c r="P34" s="1" t="str">
        <f>STG_SENSITIVITIES_GIRR!Q32</f>
        <v/>
      </c>
      <c r="Q34" s="1" t="str">
        <f>STG_SENSITIVITIES_GIRR!R32</f>
        <v/>
      </c>
      <c r="R34" s="1" t="str">
        <f>STG_SENSITIVITIES_GIRR!S32</f>
        <v/>
      </c>
      <c r="S34" s="1" t="str">
        <f>STG_SENSITIVITIES_GIRR!T32</f>
        <v/>
      </c>
      <c r="T34" s="1" t="str">
        <f>STG_SENSITIVITIES_GIRR!U32</f>
        <v/>
      </c>
      <c r="U34" s="1" t="str">
        <f>STG_SENSITIVITIES_GIRR!V32</f>
        <v/>
      </c>
      <c r="V34" s="1" t="str">
        <f>STG_SENSITIVITIES_GIRR!W32</f>
        <v/>
      </c>
      <c r="W34" s="1" t="str">
        <f>STG_SENSITIVITIES_GIRR!X32</f>
        <v/>
      </c>
      <c r="X34" s="1" t="str">
        <f>STG_SENSITIVITIES_GIRR!Y32</f>
        <v/>
      </c>
      <c r="Y34" s="9"/>
      <c r="Z34" s="19"/>
      <c r="AA34" s="19"/>
      <c r="AB34" s="9"/>
      <c r="AC34" s="1" t="s">
        <v>153</v>
      </c>
      <c r="AD34" s="1">
        <v>0.25</v>
      </c>
      <c r="AE34" s="1">
        <f>SUMIF(C:C,$AC34,E:E)+SUMIF(D:D,$AC34,O:O)</f>
        <v>-21.44710252</v>
      </c>
      <c r="AF34" s="1">
        <f t="shared" si="4"/>
        <v>0.024</v>
      </c>
      <c r="AG34" s="1">
        <f t="shared" si="5"/>
        <v>-0.5147304605</v>
      </c>
      <c r="AH34" s="9"/>
      <c r="AT34" s="9"/>
      <c r="AU34" s="13">
        <v>10.0</v>
      </c>
      <c r="AV34" s="1">
        <f t="shared" ref="AV34:BE34" si="44">SUMIFS($AG:$AG,$AC:$AC,$AU$27,$AD:$AD,$AU34)*SUMIFS($AG:$AG,$AC:$AC,$AU$27,$AD:$AD,AV$27)*AJ10</f>
        <v>907.4265156</v>
      </c>
      <c r="AW34" s="1">
        <f t="shared" si="44"/>
        <v>145973.2485</v>
      </c>
      <c r="AX34" s="1">
        <f t="shared" si="44"/>
        <v>29684.31252</v>
      </c>
      <c r="AY34" s="1">
        <f t="shared" si="44"/>
        <v>61311.79519</v>
      </c>
      <c r="AZ34" s="1">
        <f t="shared" si="44"/>
        <v>147428.6296</v>
      </c>
      <c r="BA34" s="1">
        <f t="shared" si="44"/>
        <v>580727.3111</v>
      </c>
      <c r="BB34" s="1">
        <f t="shared" si="44"/>
        <v>15085787.98</v>
      </c>
      <c r="BC34" s="1">
        <f t="shared" si="44"/>
        <v>-0.0000000417590877</v>
      </c>
      <c r="BD34" s="1">
        <f t="shared" si="44"/>
        <v>-0.00000004113737588</v>
      </c>
      <c r="BE34" s="1">
        <f t="shared" si="44"/>
        <v>-0.00000003992158269</v>
      </c>
      <c r="BF34" s="9"/>
      <c r="BJ34" s="9"/>
      <c r="BQ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STG_INSTRUMENT_CONTRACT_MASTER!H33</f>
        <v>VND</v>
      </c>
      <c r="D35" s="1" t="str">
        <f>STG_INSTRUMENT_CONTRACT_MASTER!I33</f>
        <v/>
      </c>
      <c r="E35" s="1" t="str">
        <f>STG_SENSITIVITIES_GIRR!F33</f>
        <v/>
      </c>
      <c r="F35" s="1" t="str">
        <f>STG_SENSITIVITIES_GIRR!G33</f>
        <v/>
      </c>
      <c r="G35" s="1" t="str">
        <f>STG_SENSITIVITIES_GIRR!H33</f>
        <v/>
      </c>
      <c r="H35" s="1" t="str">
        <f>STG_SENSITIVITIES_GIRR!I33</f>
        <v/>
      </c>
      <c r="I35" s="1" t="str">
        <f>STG_SENSITIVITIES_GIRR!J33</f>
        <v/>
      </c>
      <c r="J35" s="1" t="str">
        <f>STG_SENSITIVITIES_GIRR!K33</f>
        <v/>
      </c>
      <c r="K35" s="1" t="str">
        <f>STG_SENSITIVITIES_GIRR!L33</f>
        <v/>
      </c>
      <c r="L35" s="1" t="str">
        <f>STG_SENSITIVITIES_GIRR!M33</f>
        <v/>
      </c>
      <c r="M35" s="1" t="str">
        <f>STG_SENSITIVITIES_GIRR!N33</f>
        <v/>
      </c>
      <c r="N35" s="1" t="str">
        <f>STG_SENSITIVITIES_GIRR!O33</f>
        <v/>
      </c>
      <c r="O35" s="1" t="str">
        <f>STG_SENSITIVITIES_GIRR!P33</f>
        <v/>
      </c>
      <c r="P35" s="1" t="str">
        <f>STG_SENSITIVITIES_GIRR!Q33</f>
        <v/>
      </c>
      <c r="Q35" s="1" t="str">
        <f>STG_SENSITIVITIES_GIRR!R33</f>
        <v/>
      </c>
      <c r="R35" s="1" t="str">
        <f>STG_SENSITIVITIES_GIRR!S33</f>
        <v/>
      </c>
      <c r="S35" s="1" t="str">
        <f>STG_SENSITIVITIES_GIRR!T33</f>
        <v/>
      </c>
      <c r="T35" s="1" t="str">
        <f>STG_SENSITIVITIES_GIRR!U33</f>
        <v/>
      </c>
      <c r="U35" s="1" t="str">
        <f>STG_SENSITIVITIES_GIRR!V33</f>
        <v/>
      </c>
      <c r="V35" s="1" t="str">
        <f>STG_SENSITIVITIES_GIRR!W33</f>
        <v/>
      </c>
      <c r="W35" s="1" t="str">
        <f>STG_SENSITIVITIES_GIRR!X33</f>
        <v/>
      </c>
      <c r="X35" s="1" t="str">
        <f>STG_SENSITIVITIES_GIRR!Y33</f>
        <v/>
      </c>
      <c r="Y35" s="9"/>
      <c r="Z35" s="19"/>
      <c r="AA35" s="19"/>
      <c r="AB35" s="9"/>
      <c r="AC35" s="1" t="s">
        <v>153</v>
      </c>
      <c r="AD35" s="1">
        <v>0.5</v>
      </c>
      <c r="AE35" s="1">
        <f>SUMIF(C:C,$AC35,F:F)+SUMIF(D:D,$AC35,P:P)</f>
        <v>-216808.0511</v>
      </c>
      <c r="AF35" s="1">
        <f t="shared" si="4"/>
        <v>0.024</v>
      </c>
      <c r="AG35" s="1">
        <f t="shared" si="5"/>
        <v>-5203.393227</v>
      </c>
      <c r="AH35" s="9"/>
      <c r="AT35" s="9"/>
      <c r="AU35" s="13">
        <v>15.0</v>
      </c>
      <c r="AV35" s="1">
        <f t="shared" ref="AV35:BE35" si="45">SUMIFS($AG:$AG,$AC:$AC,$AU$27,$AD:$AD,$AU35)*SUMIFS($AG:$AG,$AC:$AC,$AU$27,$AD:$AD,AV$27)*AJ11</f>
        <v>0</v>
      </c>
      <c r="AW35" s="1">
        <f t="shared" si="45"/>
        <v>-0.0000000003038661673</v>
      </c>
      <c r="AX35" s="1">
        <f t="shared" si="45"/>
        <v>0</v>
      </c>
      <c r="AY35" s="1">
        <f t="shared" si="45"/>
        <v>-0.0000000001598340727</v>
      </c>
      <c r="AZ35" s="1">
        <f t="shared" si="45"/>
        <v>-0.0000000003940619699</v>
      </c>
      <c r="BA35" s="1">
        <f t="shared" si="45"/>
        <v>-0.000000001583583019</v>
      </c>
      <c r="BB35" s="1">
        <f t="shared" si="45"/>
        <v>-0.0000000417590877</v>
      </c>
      <c r="BC35" s="1">
        <f t="shared" si="45"/>
        <v>0</v>
      </c>
      <c r="BD35" s="1">
        <f t="shared" si="45"/>
        <v>0</v>
      </c>
      <c r="BE35" s="1">
        <f t="shared" si="45"/>
        <v>0</v>
      </c>
      <c r="BF35" s="9"/>
      <c r="BJ35" s="9"/>
      <c r="BQ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STG_INSTRUMENT_CONTRACT_MASTER!H34</f>
        <v>USD</v>
      </c>
      <c r="D36" s="1" t="str">
        <f>STG_INSTRUMENT_CONTRACT_MASTER!I34</f>
        <v/>
      </c>
      <c r="E36" s="1">
        <f>STG_SENSITIVITIES_GIRR!F34</f>
        <v>-0.07905666716</v>
      </c>
      <c r="F36" s="1">
        <f>STG_SENSITIVITIES_GIRR!G34</f>
        <v>-54.93184498</v>
      </c>
      <c r="G36" s="1">
        <f>STG_SENSITIVITIES_GIRR!H34</f>
        <v>-127.7918182</v>
      </c>
      <c r="H36" s="1">
        <f>STG_SENSITIVITIES_GIRR!I34</f>
        <v>-307.1155341</v>
      </c>
      <c r="I36" s="1">
        <f>STG_SENSITIVITIES_GIRR!J34</f>
        <v>-755.4936016</v>
      </c>
      <c r="J36" s="1">
        <f>STG_SENSITIVITIES_GIRR!K34</f>
        <v>-132009.8506</v>
      </c>
      <c r="K36" s="1">
        <f>STG_SENSITIVITIES_GIRR!L34</f>
        <v>-195222.3156</v>
      </c>
      <c r="L36" s="1">
        <f>STG_SENSITIVITIES_GIRR!M34</f>
        <v>0</v>
      </c>
      <c r="M36" s="1">
        <f>STG_SENSITIVITIES_GIRR!N34</f>
        <v>0</v>
      </c>
      <c r="N36" s="1">
        <f>STG_SENSITIVITIES_GIRR!O34</f>
        <v>0</v>
      </c>
      <c r="O36" s="1" t="str">
        <f>STG_SENSITIVITIES_GIRR!P34</f>
        <v/>
      </c>
      <c r="P36" s="1" t="str">
        <f>STG_SENSITIVITIES_GIRR!Q34</f>
        <v/>
      </c>
      <c r="Q36" s="1" t="str">
        <f>STG_SENSITIVITIES_GIRR!R34</f>
        <v/>
      </c>
      <c r="R36" s="1" t="str">
        <f>STG_SENSITIVITIES_GIRR!S34</f>
        <v/>
      </c>
      <c r="S36" s="1" t="str">
        <f>STG_SENSITIVITIES_GIRR!T34</f>
        <v/>
      </c>
      <c r="T36" s="1" t="str">
        <f>STG_SENSITIVITIES_GIRR!U34</f>
        <v/>
      </c>
      <c r="U36" s="1" t="str">
        <f>STG_SENSITIVITIES_GIRR!V34</f>
        <v/>
      </c>
      <c r="V36" s="1" t="str">
        <f>STG_SENSITIVITIES_GIRR!W34</f>
        <v/>
      </c>
      <c r="W36" s="1" t="str">
        <f>STG_SENSITIVITIES_GIRR!X34</f>
        <v/>
      </c>
      <c r="X36" s="1" t="str">
        <f>STG_SENSITIVITIES_GIRR!Y34</f>
        <v/>
      </c>
      <c r="Y36" s="9"/>
      <c r="Z36" s="19"/>
      <c r="AA36" s="19"/>
      <c r="AB36" s="9"/>
      <c r="AC36" s="1" t="s">
        <v>153</v>
      </c>
      <c r="AD36" s="1">
        <v>1.0</v>
      </c>
      <c r="AE36" s="1">
        <f>SUMIF(C:C,$AC36,G:G)+SUMIF(D:D,$AC36,Q:Q)</f>
        <v>-108662.719</v>
      </c>
      <c r="AF36" s="1">
        <f t="shared" si="4"/>
        <v>0.0225</v>
      </c>
      <c r="AG36" s="1">
        <f t="shared" si="5"/>
        <v>-2444.911179</v>
      </c>
      <c r="AH36" s="9"/>
      <c r="AT36" s="9"/>
      <c r="AU36" s="13">
        <v>20.0</v>
      </c>
      <c r="AV36" s="1">
        <f t="shared" ref="AV36:BE36" si="46">SUMIFS($AG:$AG,$AC:$AC,$AU$27,$AD:$AD,$AU36)*SUMIFS($AG:$AG,$AC:$AC,$AU$27,$AD:$AD,AV$27)*AJ12</f>
        <v>0</v>
      </c>
      <c r="AW36" s="1">
        <f t="shared" si="46"/>
        <v>-0.0000000002251095934</v>
      </c>
      <c r="AX36" s="1">
        <f t="shared" si="46"/>
        <v>0</v>
      </c>
      <c r="AY36" s="1">
        <f t="shared" si="46"/>
        <v>-0.0000000001482850198</v>
      </c>
      <c r="AZ36" s="1">
        <f t="shared" si="46"/>
        <v>-0.0000000003748433409</v>
      </c>
      <c r="BA36" s="1">
        <f t="shared" si="46"/>
        <v>-0.000000001536781068</v>
      </c>
      <c r="BB36" s="1">
        <f t="shared" si="46"/>
        <v>-0.00000004113737588</v>
      </c>
      <c r="BC36" s="1">
        <f t="shared" si="46"/>
        <v>0</v>
      </c>
      <c r="BD36" s="1">
        <f t="shared" si="46"/>
        <v>0</v>
      </c>
      <c r="BE36" s="1">
        <f t="shared" si="46"/>
        <v>0</v>
      </c>
      <c r="BF36" s="9"/>
      <c r="BJ36" s="9"/>
      <c r="BQ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STG_INSTRUMENT_CONTRACT_MASTER!H35</f>
        <v>EUR</v>
      </c>
      <c r="D37" s="1" t="str">
        <f>STG_INSTRUMENT_CONTRACT_MASTER!I35</f>
        <v>USD</v>
      </c>
      <c r="E37" s="1">
        <f>STG_SENSITIVITIES_GIRR!F35</f>
        <v>-18.02763921</v>
      </c>
      <c r="F37" s="1">
        <f>STG_SENSITIVITIES_GIRR!G35</f>
        <v>-65.07508621</v>
      </c>
      <c r="G37" s="1">
        <f>STG_SENSITIVITIES_GIRR!H35</f>
        <v>-247.3293353</v>
      </c>
      <c r="H37" s="1">
        <f>STG_SENSITIVITIES_GIRR!I35</f>
        <v>-567.1133633</v>
      </c>
      <c r="I37" s="1">
        <f>STG_SENSITIVITIES_GIRR!J35</f>
        <v>-1412.682658</v>
      </c>
      <c r="J37" s="1">
        <f>STG_SENSITIVITIES_GIRR!K35</f>
        <v>-77188.13343</v>
      </c>
      <c r="K37" s="1">
        <f>STG_SENSITIVITIES_GIRR!L35</f>
        <v>-110246.0151</v>
      </c>
      <c r="L37" s="1">
        <f>STG_SENSITIVITIES_GIRR!M35</f>
        <v>0</v>
      </c>
      <c r="M37" s="1">
        <f>STG_SENSITIVITIES_GIRR!N35</f>
        <v>0</v>
      </c>
      <c r="N37" s="1">
        <f>STG_SENSITIVITIES_GIRR!O35</f>
        <v>0</v>
      </c>
      <c r="O37" s="1" t="str">
        <f>STG_SENSITIVITIES_GIRR!P35</f>
        <v/>
      </c>
      <c r="P37" s="1" t="str">
        <f>STG_SENSITIVITIES_GIRR!Q35</f>
        <v/>
      </c>
      <c r="Q37" s="1" t="str">
        <f>STG_SENSITIVITIES_GIRR!R35</f>
        <v/>
      </c>
      <c r="R37" s="1" t="str">
        <f>STG_SENSITIVITIES_GIRR!S35</f>
        <v/>
      </c>
      <c r="S37" s="1" t="str">
        <f>STG_SENSITIVITIES_GIRR!T35</f>
        <v/>
      </c>
      <c r="T37" s="1" t="str">
        <f>STG_SENSITIVITIES_GIRR!U35</f>
        <v/>
      </c>
      <c r="U37" s="1" t="str">
        <f>STG_SENSITIVITIES_GIRR!V35</f>
        <v/>
      </c>
      <c r="V37" s="1" t="str">
        <f>STG_SENSITIVITIES_GIRR!W35</f>
        <v/>
      </c>
      <c r="W37" s="1" t="str">
        <f>STG_SENSITIVITIES_GIRR!X35</f>
        <v/>
      </c>
      <c r="X37" s="1" t="str">
        <f>STG_SENSITIVITIES_GIRR!Y35</f>
        <v/>
      </c>
      <c r="Y37" s="9"/>
      <c r="Z37" s="19"/>
      <c r="AA37" s="19"/>
      <c r="AB37" s="9"/>
      <c r="AC37" s="1" t="s">
        <v>153</v>
      </c>
      <c r="AD37" s="1">
        <v>2.0</v>
      </c>
      <c r="AE37" s="1">
        <f>SUMIF(C:C,$AC37,H:H)+SUMIF(D:D,$AC37,R:R)</f>
        <v>-661.3593854</v>
      </c>
      <c r="AF37" s="1">
        <f t="shared" si="4"/>
        <v>0.0188</v>
      </c>
      <c r="AG37" s="1">
        <f t="shared" si="5"/>
        <v>-12.43355645</v>
      </c>
      <c r="AH37" s="9"/>
      <c r="AT37" s="9"/>
      <c r="AU37" s="13">
        <v>30.0</v>
      </c>
      <c r="AV37" s="1">
        <f t="shared" ref="AV37:BE37" si="47">SUMIFS($AG:$AG,$AC:$AC,$AU$27,$AD:$AD,$AU37)*SUMIFS($AG:$AG,$AC:$AC,$AU$27,$AD:$AD,AV$27)*AJ13</f>
        <v>0</v>
      </c>
      <c r="AW37" s="1">
        <f t="shared" si="47"/>
        <v>-0.0000000001235427642</v>
      </c>
      <c r="AX37" s="1">
        <f t="shared" si="47"/>
        <v>0</v>
      </c>
      <c r="AY37" s="1">
        <f t="shared" si="47"/>
        <v>-0.0000000001276300994</v>
      </c>
      <c r="AZ37" s="1">
        <f t="shared" si="47"/>
        <v>-0.0000000003391722807</v>
      </c>
      <c r="BA37" s="1">
        <f t="shared" si="47"/>
        <v>-0.000000001447285905</v>
      </c>
      <c r="BB37" s="1">
        <f t="shared" si="47"/>
        <v>-0.00000003992158269</v>
      </c>
      <c r="BC37" s="1">
        <f t="shared" si="47"/>
        <v>0</v>
      </c>
      <c r="BD37" s="1">
        <f t="shared" si="47"/>
        <v>0</v>
      </c>
      <c r="BE37" s="1">
        <f t="shared" si="47"/>
        <v>0</v>
      </c>
      <c r="BF37" s="9"/>
      <c r="BJ37" s="9"/>
      <c r="BQ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STG_INSTRUMENT_CONTRACT_MASTER!H36</f>
        <v>EUR</v>
      </c>
      <c r="D38" s="1" t="str">
        <f>STG_INSTRUMENT_CONTRACT_MASTER!I36</f>
        <v>USD</v>
      </c>
      <c r="E38" s="1">
        <f>STG_SENSITIVITIES_GIRR!F36</f>
        <v>-26.9914889</v>
      </c>
      <c r="F38" s="1">
        <f>STG_SENSITIVITIES_GIRR!G36</f>
        <v>-95.94260569</v>
      </c>
      <c r="G38" s="1">
        <f>STG_SENSITIVITIES_GIRR!H36</f>
        <v>-382.6552642</v>
      </c>
      <c r="H38" s="1">
        <f>STG_SENSITIVITIES_GIRR!I36</f>
        <v>-872.2446845</v>
      </c>
      <c r="I38" s="1">
        <f>STG_SENSITIVITIES_GIRR!J36</f>
        <v>-71403.08711</v>
      </c>
      <c r="J38" s="1">
        <f>STG_SENSITIVITIES_GIRR!K36</f>
        <v>-70289.60463</v>
      </c>
      <c r="K38" s="1">
        <f>STG_SENSITIVITIES_GIRR!L36</f>
        <v>0</v>
      </c>
      <c r="L38" s="1">
        <f>STG_SENSITIVITIES_GIRR!M36</f>
        <v>0</v>
      </c>
      <c r="M38" s="1">
        <f>STG_SENSITIVITIES_GIRR!N36</f>
        <v>0</v>
      </c>
      <c r="N38" s="1">
        <f>STG_SENSITIVITIES_GIRR!O36</f>
        <v>0</v>
      </c>
      <c r="O38" s="1" t="str">
        <f>STG_SENSITIVITIES_GIRR!P36</f>
        <v/>
      </c>
      <c r="P38" s="1" t="str">
        <f>STG_SENSITIVITIES_GIRR!Q36</f>
        <v/>
      </c>
      <c r="Q38" s="1" t="str">
        <f>STG_SENSITIVITIES_GIRR!R36</f>
        <v/>
      </c>
      <c r="R38" s="1" t="str">
        <f>STG_SENSITIVITIES_GIRR!S36</f>
        <v/>
      </c>
      <c r="S38" s="1" t="str">
        <f>STG_SENSITIVITIES_GIRR!T36</f>
        <v/>
      </c>
      <c r="T38" s="1" t="str">
        <f>STG_SENSITIVITIES_GIRR!U36</f>
        <v/>
      </c>
      <c r="U38" s="1" t="str">
        <f>STG_SENSITIVITIES_GIRR!V36</f>
        <v/>
      </c>
      <c r="V38" s="1" t="str">
        <f>STG_SENSITIVITIES_GIRR!W36</f>
        <v/>
      </c>
      <c r="W38" s="1" t="str">
        <f>STG_SENSITIVITIES_GIRR!X36</f>
        <v/>
      </c>
      <c r="X38" s="1" t="str">
        <f>STG_SENSITIVITIES_GIRR!Y36</f>
        <v/>
      </c>
      <c r="Y38" s="9"/>
      <c r="Z38" s="19"/>
      <c r="AA38" s="19"/>
      <c r="AB38" s="9"/>
      <c r="AC38" s="1" t="s">
        <v>153</v>
      </c>
      <c r="AD38" s="1">
        <v>3.0</v>
      </c>
      <c r="AE38" s="1">
        <f>SUMIF(C:C,$AC38,I:I)+SUMIF(D:D,$AC38,S:S)</f>
        <v>-1608.140409</v>
      </c>
      <c r="AF38" s="1">
        <f t="shared" si="4"/>
        <v>0.0173</v>
      </c>
      <c r="AG38" s="1">
        <f t="shared" si="5"/>
        <v>-27.82082908</v>
      </c>
      <c r="AH38" s="9"/>
      <c r="AT38" s="9"/>
      <c r="BF38" s="9"/>
      <c r="BJ38" s="9"/>
      <c r="BQ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STG_INSTRUMENT_CONTRACT_MASTER!H37</f>
        <v>EUR</v>
      </c>
      <c r="D39" s="1" t="str">
        <f>STG_INSTRUMENT_CONTRACT_MASTER!I37</f>
        <v>USD</v>
      </c>
      <c r="E39" s="1">
        <f>STG_SENSITIVITIES_GIRR!F37</f>
        <v>-1.181137223</v>
      </c>
      <c r="F39" s="1">
        <f>STG_SENSITIVITIES_GIRR!G37</f>
        <v>-4.26526227</v>
      </c>
      <c r="G39" s="1">
        <f>STG_SENSITIVITIES_GIRR!H37</f>
        <v>-16.96276575</v>
      </c>
      <c r="H39" s="1">
        <f>STG_SENSITIVITIES_GIRR!I37</f>
        <v>-38.67099656</v>
      </c>
      <c r="I39" s="1">
        <f>STG_SENSITIVITIES_GIRR!J37</f>
        <v>-96.45310796</v>
      </c>
      <c r="J39" s="1">
        <f>STG_SENSITIVITIES_GIRR!K37</f>
        <v>-343.9460653</v>
      </c>
      <c r="K39" s="1">
        <f>STG_SENSITIVITIES_GIRR!L37</f>
        <v>-132.0979239</v>
      </c>
      <c r="L39" s="1">
        <f>STG_SENSITIVITIES_GIRR!M37</f>
        <v>0</v>
      </c>
      <c r="M39" s="1">
        <f>STG_SENSITIVITIES_GIRR!N37</f>
        <v>0</v>
      </c>
      <c r="N39" s="1">
        <f>STG_SENSITIVITIES_GIRR!O37</f>
        <v>0</v>
      </c>
      <c r="O39" s="1">
        <f>STG_SENSITIVITIES_GIRR!P37</f>
        <v>0.000138347923</v>
      </c>
      <c r="P39" s="1">
        <f>STG_SENSITIVITIES_GIRR!Q37</f>
        <v>4.188628634</v>
      </c>
      <c r="Q39" s="1">
        <f>STG_SENSITIVITIES_GIRR!R37</f>
        <v>14.63779721</v>
      </c>
      <c r="R39" s="1">
        <f>STG_SENSITIVITIES_GIRR!S37</f>
        <v>33.09226073</v>
      </c>
      <c r="S39" s="1">
        <f>STG_SENSITIVITIES_GIRR!T37</f>
        <v>81.51732199</v>
      </c>
      <c r="T39" s="1">
        <f>STG_SENSITIVITIES_GIRR!U37</f>
        <v>290.6151012</v>
      </c>
      <c r="U39" s="1">
        <f>STG_SENSITIVITIES_GIRR!V37</f>
        <v>117.535055</v>
      </c>
      <c r="V39" s="1">
        <f>STG_SENSITIVITIES_GIRR!W37</f>
        <v>0</v>
      </c>
      <c r="W39" s="1">
        <f>STG_SENSITIVITIES_GIRR!X37</f>
        <v>0</v>
      </c>
      <c r="X39" s="1">
        <f>STG_SENSITIVITIES_GIRR!Y37</f>
        <v>0</v>
      </c>
      <c r="Y39" s="9"/>
      <c r="Z39" s="19"/>
      <c r="AA39" s="19"/>
      <c r="AB39" s="9"/>
      <c r="AC39" s="1" t="s">
        <v>153</v>
      </c>
      <c r="AD39" s="1">
        <v>5.0</v>
      </c>
      <c r="AE39" s="1">
        <f>SUMIF(C:C,$AC39,J:J)+SUMIF(D:D,$AC39,T:T)</f>
        <v>-104359.4201</v>
      </c>
      <c r="AF39" s="1">
        <f t="shared" si="4"/>
        <v>0.015</v>
      </c>
      <c r="AG39" s="1">
        <f t="shared" si="5"/>
        <v>-1565.391302</v>
      </c>
      <c r="AH39" s="9"/>
      <c r="AT39" s="9"/>
      <c r="AU39" s="16" t="s">
        <v>153</v>
      </c>
      <c r="AV39" s="13">
        <f t="array" ref="AV39:BE39">TRANSPOSE(AU40:AU49)</f>
        <v>0.25</v>
      </c>
      <c r="AW39" s="13">
        <v>0.5</v>
      </c>
      <c r="AX39" s="13">
        <v>1.0</v>
      </c>
      <c r="AY39" s="13">
        <v>2.0</v>
      </c>
      <c r="AZ39" s="13">
        <v>3.0</v>
      </c>
      <c r="BA39" s="13">
        <v>5.0</v>
      </c>
      <c r="BB39" s="13">
        <v>10.0</v>
      </c>
      <c r="BC39" s="13">
        <v>15.0</v>
      </c>
      <c r="BD39" s="13">
        <v>20.0</v>
      </c>
      <c r="BE39" s="13">
        <v>30.0</v>
      </c>
      <c r="BF39" s="9"/>
      <c r="BJ39" s="9"/>
      <c r="BQ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STG_INSTRUMENT_CONTRACT_MASTER!H38</f>
        <v>GBP</v>
      </c>
      <c r="D40" s="1" t="str">
        <f>STG_INSTRUMENT_CONTRACT_MASTER!I38</f>
        <v>USD</v>
      </c>
      <c r="E40" s="1">
        <f>STG_SENSITIVITIES_GIRR!F38</f>
        <v>-0.00005299807526</v>
      </c>
      <c r="F40" s="1">
        <f>STG_SENSITIVITIES_GIRR!G38</f>
        <v>-8.207408804</v>
      </c>
      <c r="G40" s="1">
        <f>STG_SENSITIVITIES_GIRR!H38</f>
        <v>-28.83487167</v>
      </c>
      <c r="H40" s="1">
        <f>STG_SENSITIVITIES_GIRR!I38</f>
        <v>-65.60573727</v>
      </c>
      <c r="I40" s="1">
        <f>STG_SENSITIVITIES_GIRR!J38</f>
        <v>-163.2815527</v>
      </c>
      <c r="J40" s="1">
        <f>STG_SENSITIVITIES_GIRR!K38</f>
        <v>-182.993557</v>
      </c>
      <c r="K40" s="1">
        <f>STG_SENSITIVITIES_GIRR!L38</f>
        <v>-0.0000000007275957614</v>
      </c>
      <c r="L40" s="1">
        <f>STG_SENSITIVITIES_GIRR!M38</f>
        <v>-0.0000000007275957614</v>
      </c>
      <c r="M40" s="1">
        <f>STG_SENSITIVITIES_GIRR!N38</f>
        <v>-0.0000000007275957614</v>
      </c>
      <c r="N40" s="1">
        <f>STG_SENSITIVITIES_GIRR!O38</f>
        <v>-0.0000000007275957614</v>
      </c>
      <c r="O40" s="1">
        <f>STG_SENSITIVITIES_GIRR!P38</f>
        <v>-0.0001092263119</v>
      </c>
      <c r="P40" s="1">
        <f>STG_SENSITIVITIES_GIRR!Q38</f>
        <v>-7.599831846</v>
      </c>
      <c r="Q40" s="1">
        <f>STG_SENSITIVITIES_GIRR!R38</f>
        <v>-26.55876365</v>
      </c>
      <c r="R40" s="1">
        <f>STG_SENSITIVITIES_GIRR!S38</f>
        <v>-60.04247256</v>
      </c>
      <c r="S40" s="1">
        <f>STG_SENSITIVITIES_GIRR!T38</f>
        <v>-147.9047203</v>
      </c>
      <c r="T40" s="1">
        <f>STG_SENSITIVITIES_GIRR!U38</f>
        <v>-164.37684</v>
      </c>
      <c r="U40" s="1">
        <f>STG_SENSITIVITIES_GIRR!V38</f>
        <v>-0.0000000007275957614</v>
      </c>
      <c r="V40" s="1">
        <f>STG_SENSITIVITIES_GIRR!W38</f>
        <v>-0.0000000007275957614</v>
      </c>
      <c r="W40" s="1">
        <f>STG_SENSITIVITIES_GIRR!X38</f>
        <v>-0.0000000007275957614</v>
      </c>
      <c r="X40" s="1">
        <f>STG_SENSITIVITIES_GIRR!Y38</f>
        <v>-0.0000000007275957614</v>
      </c>
      <c r="Y40" s="9"/>
      <c r="Z40" s="19"/>
      <c r="AA40" s="19"/>
      <c r="AB40" s="9"/>
      <c r="AC40" s="1" t="s">
        <v>153</v>
      </c>
      <c r="AD40" s="1">
        <v>10.0</v>
      </c>
      <c r="AE40" s="1">
        <f>SUMIF(C:C,$AC40,K:K)+SUMIF(D:D,$AC40,U:U)</f>
        <v>-150484.1044</v>
      </c>
      <c r="AF40" s="1">
        <f t="shared" si="4"/>
        <v>0.015</v>
      </c>
      <c r="AG40" s="1">
        <f t="shared" si="5"/>
        <v>-2257.261566</v>
      </c>
      <c r="AH40" s="9"/>
      <c r="AT40" s="9"/>
      <c r="AU40" s="13">
        <v>0.25</v>
      </c>
      <c r="AV40" s="1">
        <f t="shared" ref="AV40:BE40" si="48">SUMIFS($AG:$AG,$AC:$AC,$AU$39,$AD:$AD,$AU40)*SUMIFS($AG:$AG,$AC:$AC,$AU$39,$AD:$AD,AV$39)*AJ4</f>
        <v>0.264947447</v>
      </c>
      <c r="AW40" s="1">
        <f t="shared" si="48"/>
        <v>2599.187935</v>
      </c>
      <c r="AX40" s="1">
        <f t="shared" si="48"/>
        <v>1150.155214</v>
      </c>
      <c r="AY40" s="1">
        <f t="shared" si="48"/>
        <v>5.187682624</v>
      </c>
      <c r="AZ40" s="1">
        <f t="shared" si="48"/>
        <v>10.29515189</v>
      </c>
      <c r="BA40" s="1">
        <f t="shared" si="48"/>
        <v>455.6747156</v>
      </c>
      <c r="BB40" s="1">
        <f t="shared" si="48"/>
        <v>360.6095406</v>
      </c>
      <c r="BC40" s="1">
        <f t="shared" si="48"/>
        <v>0</v>
      </c>
      <c r="BD40" s="1">
        <f t="shared" si="48"/>
        <v>0</v>
      </c>
      <c r="BE40" s="1">
        <f t="shared" si="48"/>
        <v>0</v>
      </c>
      <c r="BF40" s="9"/>
      <c r="BJ40" s="9"/>
      <c r="BQ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STG_INSTRUMENT_CONTRACT_MASTER!H39</f>
        <v>EUR</v>
      </c>
      <c r="D41" s="1" t="str">
        <f>STG_INSTRUMENT_CONTRACT_MASTER!I39</f>
        <v>USD</v>
      </c>
      <c r="E41" s="1">
        <f>STG_SENSITIVITIES_GIRR!F39</f>
        <v>1.618345595</v>
      </c>
      <c r="F41" s="1">
        <f>STG_SENSITIVITIES_GIRR!G39</f>
        <v>5.590130101</v>
      </c>
      <c r="G41" s="1">
        <f>STG_SENSITIVITIES_GIRR!H39</f>
        <v>22.18540436</v>
      </c>
      <c r="H41" s="1">
        <f>STG_SENSITIVITIES_GIRR!I39</f>
        <v>49.8210621</v>
      </c>
      <c r="I41" s="1">
        <f>STG_SENSITIVITIES_GIRR!J39</f>
        <v>97.35971021</v>
      </c>
      <c r="J41" s="1">
        <f>STG_SENSITIVITIES_GIRR!K39</f>
        <v>24.18288833</v>
      </c>
      <c r="K41" s="1">
        <f>STG_SENSITIVITIES_GIRR!L39</f>
        <v>0.00000008476490621</v>
      </c>
      <c r="L41" s="1">
        <f>STG_SENSITIVITIES_GIRR!M39</f>
        <v>0.00000008476490621</v>
      </c>
      <c r="M41" s="1">
        <f>STG_SENSITIVITIES_GIRR!N39</f>
        <v>0.00000008476490621</v>
      </c>
      <c r="N41" s="1">
        <f>STG_SENSITIVITIES_GIRR!O39</f>
        <v>0.00000008476490621</v>
      </c>
      <c r="O41" s="1">
        <f>STG_SENSITIVITIES_GIRR!P39</f>
        <v>0.0001040418283</v>
      </c>
      <c r="P41" s="1">
        <f>STG_SENSITIVITIES_GIRR!Q39</f>
        <v>10.81551322</v>
      </c>
      <c r="Q41" s="1">
        <f>STG_SENSITIVITIES_GIRR!R39</f>
        <v>37.79644894</v>
      </c>
      <c r="R41" s="1">
        <f>STG_SENSITIVITIES_GIRR!S39</f>
        <v>85.44796234</v>
      </c>
      <c r="S41" s="1">
        <f>STG_SENSITIVITIES_GIRR!T39</f>
        <v>187.1434071</v>
      </c>
      <c r="T41" s="1">
        <f>STG_SENSITIVITIES_GIRR!U39</f>
        <v>60.4499367</v>
      </c>
      <c r="U41" s="1">
        <f>STG_SENSITIVITIES_GIRR!V39</f>
        <v>-0.000000001818989404</v>
      </c>
      <c r="V41" s="1">
        <f>STG_SENSITIVITIES_GIRR!W39</f>
        <v>-0.000000001818989404</v>
      </c>
      <c r="W41" s="1">
        <f>STG_SENSITIVITIES_GIRR!X39</f>
        <v>-0.000000001818989404</v>
      </c>
      <c r="X41" s="1">
        <f>STG_SENSITIVITIES_GIRR!Y39</f>
        <v>-0.000000001818989404</v>
      </c>
      <c r="Y41" s="9"/>
      <c r="Z41" s="19"/>
      <c r="AA41" s="19"/>
      <c r="AB41" s="9"/>
      <c r="AC41" s="1" t="s">
        <v>153</v>
      </c>
      <c r="AD41" s="1">
        <v>15.0</v>
      </c>
      <c r="AE41" s="1">
        <f>SUMIF(C:C,$AC41,L:L)+SUMIF(D:D,$AC41,V:V)</f>
        <v>-0.00000001164153218</v>
      </c>
      <c r="AF41" s="1">
        <f t="shared" si="4"/>
        <v>0.015</v>
      </c>
      <c r="AG41" s="1">
        <f t="shared" si="5"/>
        <v>-0.0000000001746229827</v>
      </c>
      <c r="AH41" s="9"/>
      <c r="AT41" s="9"/>
      <c r="AU41" s="13">
        <v>0.5</v>
      </c>
      <c r="AV41" s="1">
        <f t="shared" ref="AV41:BE41" si="49">SUMIFS($AG:$AG,$AC:$AC,$AU$39,$AD:$AD,$AU41)*SUMIFS($AG:$AG,$AC:$AC,$AU$39,$AD:$AD,AV$39)*AJ5</f>
        <v>2599.187935</v>
      </c>
      <c r="AW41" s="1">
        <f t="shared" si="49"/>
        <v>27075301.07</v>
      </c>
      <c r="AX41" s="1">
        <f t="shared" si="49"/>
        <v>12345847.24</v>
      </c>
      <c r="AY41" s="1">
        <f t="shared" si="49"/>
        <v>59128.31654</v>
      </c>
      <c r="AZ41" s="1">
        <f t="shared" si="49"/>
        <v>124598.4223</v>
      </c>
      <c r="BA41" s="1">
        <f t="shared" si="49"/>
        <v>6217990.49</v>
      </c>
      <c r="BB41" s="1">
        <f t="shared" si="49"/>
        <v>6642333.539</v>
      </c>
      <c r="BC41" s="1">
        <f t="shared" si="49"/>
        <v>0.0000003806728032</v>
      </c>
      <c r="BD41" s="1">
        <f t="shared" si="49"/>
        <v>0.0000002820093487</v>
      </c>
      <c r="BE41" s="1">
        <f t="shared" si="49"/>
        <v>0.0000001547700121</v>
      </c>
      <c r="BF41" s="9"/>
      <c r="BJ41" s="9"/>
      <c r="BQ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STG_INSTRUMENT_CONTRACT_MASTER!H40</f>
        <v>AUD</v>
      </c>
      <c r="D42" s="1" t="str">
        <f>STG_INSTRUMENT_CONTRACT_MASTER!I40</f>
        <v>USD</v>
      </c>
      <c r="E42" s="1">
        <f>STG_SENSITIVITIES_GIRR!F40</f>
        <v>-21.25398798</v>
      </c>
      <c r="F42" s="1">
        <f>STG_SENSITIVITIES_GIRR!G40</f>
        <v>-74.23278631</v>
      </c>
      <c r="G42" s="1">
        <f>STG_SENSITIVITIES_GIRR!H40</f>
        <v>-294.6074583</v>
      </c>
      <c r="H42" s="1">
        <f>STG_SENSITIVITIES_GIRR!I40</f>
        <v>-661.3593854</v>
      </c>
      <c r="I42" s="1">
        <f>STG_SENSITIVITIES_GIRR!J40</f>
        <v>-1608.140409</v>
      </c>
      <c r="J42" s="1">
        <f>STG_SENSITIVITIES_GIRR!K40</f>
        <v>-104359.4201</v>
      </c>
      <c r="K42" s="1">
        <f>STG_SENSITIVITIES_GIRR!L40</f>
        <v>-150484.1044</v>
      </c>
      <c r="L42" s="1">
        <f>STG_SENSITIVITIES_GIRR!M40</f>
        <v>-0.00000001164153218</v>
      </c>
      <c r="M42" s="1">
        <f>STG_SENSITIVITIES_GIRR!N40</f>
        <v>-0.00000001164153218</v>
      </c>
      <c r="N42" s="1">
        <f>STG_SENSITIVITIES_GIRR!O40</f>
        <v>-0.00000001164153218</v>
      </c>
      <c r="O42" s="1" t="str">
        <f>STG_SENSITIVITIES_GIRR!P40</f>
        <v/>
      </c>
      <c r="P42" s="1" t="str">
        <f>STG_SENSITIVITIES_GIRR!Q40</f>
        <v/>
      </c>
      <c r="Q42" s="1" t="str">
        <f>STG_SENSITIVITIES_GIRR!R40</f>
        <v/>
      </c>
      <c r="R42" s="1" t="str">
        <f>STG_SENSITIVITIES_GIRR!S40</f>
        <v/>
      </c>
      <c r="S42" s="1" t="str">
        <f>STG_SENSITIVITIES_GIRR!T40</f>
        <v/>
      </c>
      <c r="T42" s="1" t="str">
        <f>STG_SENSITIVITIES_GIRR!U40</f>
        <v/>
      </c>
      <c r="U42" s="1" t="str">
        <f>STG_SENSITIVITIES_GIRR!V40</f>
        <v/>
      </c>
      <c r="V42" s="1" t="str">
        <f>STG_SENSITIVITIES_GIRR!W40</f>
        <v/>
      </c>
      <c r="W42" s="1" t="str">
        <f>STG_SENSITIVITIES_GIRR!X40</f>
        <v/>
      </c>
      <c r="X42" s="1" t="str">
        <f>STG_SENSITIVITIES_GIRR!Y40</f>
        <v/>
      </c>
      <c r="Y42" s="9"/>
      <c r="Z42" s="19"/>
      <c r="AA42" s="19"/>
      <c r="AB42" s="9"/>
      <c r="AC42" s="1" t="s">
        <v>153</v>
      </c>
      <c r="AD42" s="1">
        <v>20.0</v>
      </c>
      <c r="AE42" s="1">
        <f>SUMIF(C:C,$AC42,M:M)+SUMIF(D:D,$AC42,W:W)</f>
        <v>-0.00000001164153218</v>
      </c>
      <c r="AF42" s="1">
        <f t="shared" si="4"/>
        <v>0.015</v>
      </c>
      <c r="AG42" s="1">
        <f t="shared" si="5"/>
        <v>-0.0000000001746229827</v>
      </c>
      <c r="AH42" s="9"/>
      <c r="AT42" s="9"/>
      <c r="AU42" s="13">
        <v>1.0</v>
      </c>
      <c r="AV42" s="1">
        <f t="shared" ref="AV42:BE42" si="50">SUMIFS($AG:$AG,$AC:$AC,$AU$39,$AD:$AD,$AU42)*SUMIFS($AG:$AG,$AC:$AC,$AU$39,$AD:$AD,AV$39)*AJ6</f>
        <v>1150.155214</v>
      </c>
      <c r="AW42" s="1">
        <f t="shared" si="50"/>
        <v>12345847.24</v>
      </c>
      <c r="AX42" s="1">
        <f t="shared" si="50"/>
        <v>5977590.671</v>
      </c>
      <c r="AY42" s="1">
        <f t="shared" si="50"/>
        <v>29500.51666</v>
      </c>
      <c r="AZ42" s="1">
        <f t="shared" si="50"/>
        <v>64058.31126</v>
      </c>
      <c r="BA42" s="1">
        <f t="shared" si="50"/>
        <v>3394459.761</v>
      </c>
      <c r="BB42" s="1">
        <f t="shared" si="50"/>
        <v>4212941.834</v>
      </c>
      <c r="BC42" s="1">
        <f t="shared" si="50"/>
        <v>0.0000002805180466</v>
      </c>
      <c r="BD42" s="1">
        <f t="shared" si="50"/>
        <v>0.0000002414441202</v>
      </c>
      <c r="BE42" s="1">
        <f t="shared" si="50"/>
        <v>0.0000001788662035</v>
      </c>
      <c r="BF42" s="9"/>
      <c r="BJ42" s="9"/>
      <c r="BQ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STG_INSTRUMENT_CONTRACT_MASTER!H41</f>
        <v>USD</v>
      </c>
      <c r="D43" s="1" t="str">
        <f>STG_INSTRUMENT_CONTRACT_MASTER!I41</f>
        <v/>
      </c>
      <c r="E43" s="1">
        <f>STG_SENSITIVITIES_GIRR!F41</f>
        <v>9.019586974</v>
      </c>
      <c r="F43" s="1">
        <f>STG_SENSITIVITIES_GIRR!G41</f>
        <v>38.04365473</v>
      </c>
      <c r="G43" s="1">
        <f>STG_SENSITIVITIES_GIRR!H41</f>
        <v>147.8669159</v>
      </c>
      <c r="H43" s="1">
        <f>STG_SENSITIVITIES_GIRR!I41</f>
        <v>334.5279958</v>
      </c>
      <c r="I43" s="1">
        <f>STG_SENSITIVITIES_GIRR!J41</f>
        <v>48110.65285</v>
      </c>
      <c r="J43" s="1">
        <f>STG_SENSITIVITIES_GIRR!K41</f>
        <v>0</v>
      </c>
      <c r="K43" s="1">
        <f>STG_SENSITIVITIES_GIRR!L41</f>
        <v>0</v>
      </c>
      <c r="L43" s="1">
        <f>STG_SENSITIVITIES_GIRR!M41</f>
        <v>0</v>
      </c>
      <c r="M43" s="1">
        <f>STG_SENSITIVITIES_GIRR!N41</f>
        <v>0</v>
      </c>
      <c r="N43" s="1">
        <f>STG_SENSITIVITIES_GIRR!O41</f>
        <v>0</v>
      </c>
      <c r="O43" s="1" t="str">
        <f>STG_SENSITIVITIES_GIRR!P41</f>
        <v/>
      </c>
      <c r="P43" s="1" t="str">
        <f>STG_SENSITIVITIES_GIRR!Q41</f>
        <v/>
      </c>
      <c r="Q43" s="1" t="str">
        <f>STG_SENSITIVITIES_GIRR!R41</f>
        <v/>
      </c>
      <c r="R43" s="1" t="str">
        <f>STG_SENSITIVITIES_GIRR!S41</f>
        <v/>
      </c>
      <c r="S43" s="1" t="str">
        <f>STG_SENSITIVITIES_GIRR!T41</f>
        <v/>
      </c>
      <c r="T43" s="1" t="str">
        <f>STG_SENSITIVITIES_GIRR!U41</f>
        <v/>
      </c>
      <c r="U43" s="1" t="str">
        <f>STG_SENSITIVITIES_GIRR!V41</f>
        <v/>
      </c>
      <c r="V43" s="1" t="str">
        <f>STG_SENSITIVITIES_GIRR!W41</f>
        <v/>
      </c>
      <c r="W43" s="1" t="str">
        <f>STG_SENSITIVITIES_GIRR!X41</f>
        <v/>
      </c>
      <c r="X43" s="1" t="str">
        <f>STG_SENSITIVITIES_GIRR!Y41</f>
        <v/>
      </c>
      <c r="Y43" s="9"/>
      <c r="Z43" s="19"/>
      <c r="AA43" s="19"/>
      <c r="AB43" s="9"/>
      <c r="AC43" s="1" t="s">
        <v>153</v>
      </c>
      <c r="AD43" s="1">
        <v>30.0</v>
      </c>
      <c r="AE43" s="1">
        <f>SUMIF(C:C,$AC43,N:N)+SUMIF(D:D,$AC43,X:X)</f>
        <v>-0.00000001164153218</v>
      </c>
      <c r="AF43" s="1">
        <f t="shared" si="4"/>
        <v>0.015</v>
      </c>
      <c r="AG43" s="1">
        <f t="shared" si="5"/>
        <v>-0.0000000001746229827</v>
      </c>
      <c r="AH43" s="9"/>
      <c r="AT43" s="9"/>
      <c r="AU43" s="13">
        <v>2.0</v>
      </c>
      <c r="AV43" s="1">
        <f t="shared" ref="AV43:BE43" si="51">SUMIFS($AG:$AG,$AC:$AC,$AU$39,$AD:$AD,$AU43)*SUMIFS($AG:$AG,$AC:$AC,$AU$39,$AD:$AD,AV$39)*AJ7</f>
        <v>5.187682624</v>
      </c>
      <c r="AW43" s="1">
        <f t="shared" si="51"/>
        <v>59128.31654</v>
      </c>
      <c r="AX43" s="1">
        <f t="shared" si="51"/>
        <v>29500.51666</v>
      </c>
      <c r="AY43" s="1">
        <f t="shared" si="51"/>
        <v>154.5933259</v>
      </c>
      <c r="AZ43" s="1">
        <f t="shared" si="51"/>
        <v>340.7618922</v>
      </c>
      <c r="BA43" s="1">
        <f t="shared" si="51"/>
        <v>18606.94333</v>
      </c>
      <c r="BB43" s="1">
        <f t="shared" si="51"/>
        <v>24892.12192</v>
      </c>
      <c r="BC43" s="1">
        <f t="shared" si="51"/>
        <v>0.000000001786526031</v>
      </c>
      <c r="BD43" s="1">
        <f t="shared" si="51"/>
        <v>0.000000001657437888</v>
      </c>
      <c r="BE43" s="1">
        <f t="shared" si="51"/>
        <v>0.000000001426570011</v>
      </c>
      <c r="BF43" s="9"/>
      <c r="BJ43" s="9"/>
      <c r="BQ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STG_INSTRUMENT_CONTRACT_MASTER!H42</f>
        <v>USD</v>
      </c>
      <c r="D44" s="1" t="str">
        <f>STG_INSTRUMENT_CONTRACT_MASTER!I42</f>
        <v/>
      </c>
      <c r="E44" s="1">
        <f>STG_SENSITIVITIES_GIRR!F42</f>
        <v>0.0726851722</v>
      </c>
      <c r="F44" s="1">
        <f>STG_SENSITIVITIES_GIRR!G42</f>
        <v>152.9014597</v>
      </c>
      <c r="G44" s="1">
        <f>STG_SENSITIVITIES_GIRR!H42</f>
        <v>567.000538</v>
      </c>
      <c r="H44" s="1">
        <f>STG_SENSITIVITIES_GIRR!I42</f>
        <v>1272.572113</v>
      </c>
      <c r="I44" s="1">
        <f>STG_SENSITIVITIES_GIRR!J42</f>
        <v>3134.689658</v>
      </c>
      <c r="J44" s="1">
        <f>STG_SENSITIVITIES_GIRR!K42</f>
        <v>68744.75134</v>
      </c>
      <c r="K44" s="1">
        <f>STG_SENSITIVITIES_GIRR!L42</f>
        <v>233636.712</v>
      </c>
      <c r="L44" s="1">
        <f>STG_SENSITIVITIES_GIRR!M42</f>
        <v>0</v>
      </c>
      <c r="M44" s="1">
        <f>STG_SENSITIVITIES_GIRR!N42</f>
        <v>0</v>
      </c>
      <c r="N44" s="1">
        <f>STG_SENSITIVITIES_GIRR!O42</f>
        <v>0</v>
      </c>
      <c r="O44" s="1" t="str">
        <f>STG_SENSITIVITIES_GIRR!P42</f>
        <v/>
      </c>
      <c r="P44" s="1" t="str">
        <f>STG_SENSITIVITIES_GIRR!Q42</f>
        <v/>
      </c>
      <c r="Q44" s="1" t="str">
        <f>STG_SENSITIVITIES_GIRR!R42</f>
        <v/>
      </c>
      <c r="R44" s="1" t="str">
        <f>STG_SENSITIVITIES_GIRR!S42</f>
        <v/>
      </c>
      <c r="S44" s="1" t="str">
        <f>STG_SENSITIVITIES_GIRR!T42</f>
        <v/>
      </c>
      <c r="T44" s="1" t="str">
        <f>STG_SENSITIVITIES_GIRR!U42</f>
        <v/>
      </c>
      <c r="U44" s="1" t="str">
        <f>STG_SENSITIVITIES_GIRR!V42</f>
        <v/>
      </c>
      <c r="V44" s="1" t="str">
        <f>STG_SENSITIVITIES_GIRR!W42</f>
        <v/>
      </c>
      <c r="W44" s="1" t="str">
        <f>STG_SENSITIVITIES_GIRR!X42</f>
        <v/>
      </c>
      <c r="X44" s="1" t="str">
        <f>STG_SENSITIVITIES_GIRR!Y42</f>
        <v/>
      </c>
      <c r="Y44" s="9"/>
      <c r="Z44" s="19"/>
      <c r="AA44" s="19"/>
      <c r="AB44" s="9"/>
      <c r="AC44" s="1" t="s">
        <v>168</v>
      </c>
      <c r="AD44" s="1">
        <v>0.25</v>
      </c>
      <c r="AE44" s="1">
        <f>SUMIF(C:C,$AC44,E:E)+SUMIF(D:D,$AC44,O:O)</f>
        <v>7602.874241</v>
      </c>
      <c r="AF44" s="1">
        <f t="shared" si="4"/>
        <v>0.024</v>
      </c>
      <c r="AG44" s="1">
        <f t="shared" si="5"/>
        <v>182.4689818</v>
      </c>
      <c r="AH44" s="9"/>
      <c r="AT44" s="9"/>
      <c r="AU44" s="13">
        <v>3.0</v>
      </c>
      <c r="AV44" s="1">
        <f t="shared" ref="AV44:BE44" si="52">SUMIFS($AG:$AG,$AC:$AC,$AU$39,$AD:$AD,$AU44)*SUMIFS($AG:$AG,$AC:$AC,$AU$39,$AD:$AD,AV$39)*AJ8</f>
        <v>10.29515189</v>
      </c>
      <c r="AW44" s="1">
        <f t="shared" si="52"/>
        <v>124598.4223</v>
      </c>
      <c r="AX44" s="1">
        <f t="shared" si="52"/>
        <v>64058.31126</v>
      </c>
      <c r="AY44" s="1">
        <f t="shared" si="52"/>
        <v>340.7618922</v>
      </c>
      <c r="AZ44" s="1">
        <f t="shared" si="52"/>
        <v>773.9985306</v>
      </c>
      <c r="BA44" s="1">
        <f t="shared" si="52"/>
        <v>42688.12649</v>
      </c>
      <c r="BB44" s="1">
        <f t="shared" si="52"/>
        <v>58553.29526</v>
      </c>
      <c r="BC44" s="1">
        <f t="shared" si="52"/>
        <v>0.000000004308797979</v>
      </c>
      <c r="BD44" s="1">
        <f t="shared" si="52"/>
        <v>0.000000004098655422</v>
      </c>
      <c r="BE44" s="1">
        <f t="shared" si="52"/>
        <v>0.00000000370861679</v>
      </c>
      <c r="BF44" s="9"/>
      <c r="BJ44" s="9"/>
      <c r="BQ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STG_INSTRUMENT_CONTRACT_MASTER!H43</f>
        <v>GBP</v>
      </c>
      <c r="D45" s="1" t="str">
        <f>STG_INSTRUMENT_CONTRACT_MASTER!I43</f>
        <v>USD</v>
      </c>
      <c r="E45" s="1">
        <f>STG_SENSITIVITIES_GIRR!F43</f>
        <v>31.36438404</v>
      </c>
      <c r="F45" s="1">
        <f>STG_SENSITIVITIES_GIRR!G43</f>
        <v>111.6307819</v>
      </c>
      <c r="G45" s="1">
        <f>STG_SENSITIVITIES_GIRR!H43</f>
        <v>444.6553972</v>
      </c>
      <c r="H45" s="1">
        <f>STG_SENSITIVITIES_GIRR!I43</f>
        <v>1012.316989</v>
      </c>
      <c r="I45" s="1">
        <f>STG_SENSITIVITIES_GIRR!J43</f>
        <v>2516.446386</v>
      </c>
      <c r="J45" s="1">
        <f>STG_SENSITIVITIES_GIRR!K43</f>
        <v>10454.30322</v>
      </c>
      <c r="K45" s="1">
        <f>STG_SENSITIVITIES_GIRR!L43</f>
        <v>258932.8663</v>
      </c>
      <c r="L45" s="1">
        <f>STG_SENSITIVITIES_GIRR!M43</f>
        <v>0</v>
      </c>
      <c r="M45" s="1">
        <f>STG_SENSITIVITIES_GIRR!N43</f>
        <v>0</v>
      </c>
      <c r="N45" s="1">
        <f>STG_SENSITIVITIES_GIRR!O43</f>
        <v>0</v>
      </c>
      <c r="O45" s="1" t="str">
        <f>STG_SENSITIVITIES_GIRR!P43</f>
        <v/>
      </c>
      <c r="P45" s="1" t="str">
        <f>STG_SENSITIVITIES_GIRR!Q43</f>
        <v/>
      </c>
      <c r="Q45" s="1" t="str">
        <f>STG_SENSITIVITIES_GIRR!R43</f>
        <v/>
      </c>
      <c r="R45" s="1" t="str">
        <f>STG_SENSITIVITIES_GIRR!S43</f>
        <v/>
      </c>
      <c r="S45" s="1" t="str">
        <f>STG_SENSITIVITIES_GIRR!T43</f>
        <v/>
      </c>
      <c r="T45" s="1" t="str">
        <f>STG_SENSITIVITIES_GIRR!U43</f>
        <v/>
      </c>
      <c r="U45" s="1" t="str">
        <f>STG_SENSITIVITIES_GIRR!V43</f>
        <v/>
      </c>
      <c r="V45" s="1" t="str">
        <f>STG_SENSITIVITIES_GIRR!W43</f>
        <v/>
      </c>
      <c r="W45" s="1" t="str">
        <f>STG_SENSITIVITIES_GIRR!X43</f>
        <v/>
      </c>
      <c r="X45" s="1" t="str">
        <f>STG_SENSITIVITIES_GIRR!Y43</f>
        <v/>
      </c>
      <c r="Y45" s="9"/>
      <c r="Z45" s="19"/>
      <c r="AA45" s="19"/>
      <c r="AB45" s="9"/>
      <c r="AC45" s="1" t="s">
        <v>168</v>
      </c>
      <c r="AD45" s="1">
        <v>0.5</v>
      </c>
      <c r="AE45" s="1">
        <f>SUMIF(C:C,$AC45,F:F)+SUMIF(D:D,$AC45,P:P)</f>
        <v>1624.891117</v>
      </c>
      <c r="AF45" s="1">
        <f t="shared" si="4"/>
        <v>0.024</v>
      </c>
      <c r="AG45" s="1">
        <f t="shared" si="5"/>
        <v>38.99738681</v>
      </c>
      <c r="AH45" s="9"/>
      <c r="AT45" s="9"/>
      <c r="AU45" s="13">
        <v>5.0</v>
      </c>
      <c r="AV45" s="1">
        <f t="shared" ref="AV45:BE45" si="53">SUMIFS($AG:$AG,$AC:$AC,$AU$39,$AD:$AD,$AU45)*SUMIFS($AG:$AG,$AC:$AC,$AU$39,$AD:$AD,AV$39)*AJ9</f>
        <v>455.6747156</v>
      </c>
      <c r="AW45" s="1">
        <f t="shared" si="53"/>
        <v>6217990.49</v>
      </c>
      <c r="AX45" s="1">
        <f t="shared" si="53"/>
        <v>3394459.761</v>
      </c>
      <c r="AY45" s="1">
        <f t="shared" si="53"/>
        <v>18606.94333</v>
      </c>
      <c r="AZ45" s="1">
        <f t="shared" si="53"/>
        <v>42688.12649</v>
      </c>
      <c r="BA45" s="1">
        <f t="shared" si="53"/>
        <v>2450449.928</v>
      </c>
      <c r="BB45" s="1">
        <f t="shared" si="53"/>
        <v>3429066.984</v>
      </c>
      <c r="BC45" s="1">
        <f t="shared" si="53"/>
        <v>0.0000002574344415</v>
      </c>
      <c r="BD45" s="1">
        <f t="shared" si="53"/>
        <v>0.0000002498261039</v>
      </c>
      <c r="BE45" s="1">
        <f t="shared" si="53"/>
        <v>0.0000002352773642</v>
      </c>
      <c r="BF45" s="9"/>
      <c r="BJ45" s="9"/>
      <c r="BQ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STG_INSTRUMENT_CONTRACT_MASTER!H44</f>
        <v>EUR</v>
      </c>
      <c r="D46" s="1" t="str">
        <f>STG_INSTRUMENT_CONTRACT_MASTER!I44</f>
        <v>USD</v>
      </c>
      <c r="E46" s="1">
        <f>STG_SENSITIVITIES_GIRR!F44</f>
        <v>-3.596405438</v>
      </c>
      <c r="F46" s="1">
        <f>STG_SENSITIVITIES_GIRR!G44</f>
        <v>-12.49667571</v>
      </c>
      <c r="G46" s="1">
        <f>STG_SENSITIVITIES_GIRR!H44</f>
        <v>-50.14059887</v>
      </c>
      <c r="H46" s="1">
        <f>STG_SENSITIVITIES_GIRR!I44</f>
        <v>-114.2488502</v>
      </c>
      <c r="I46" s="1">
        <f>STG_SENSITIVITIES_GIRR!J44</f>
        <v>-83.13764693</v>
      </c>
      <c r="J46" s="1">
        <f>STG_SENSITIVITIES_GIRR!K44</f>
        <v>-0.00000001607531885</v>
      </c>
      <c r="K46" s="1">
        <f>STG_SENSITIVITIES_GIRR!L44</f>
        <v>-0.00000001607531885</v>
      </c>
      <c r="L46" s="1">
        <f>STG_SENSITIVITIES_GIRR!M44</f>
        <v>-0.00000001607531885</v>
      </c>
      <c r="M46" s="1">
        <f>STG_SENSITIVITIES_GIRR!N44</f>
        <v>-0.00000001607531885</v>
      </c>
      <c r="N46" s="1">
        <f>STG_SENSITIVITIES_GIRR!O44</f>
        <v>-0.00000001607531885</v>
      </c>
      <c r="O46" s="1">
        <f>STG_SENSITIVITIES_GIRR!P44</f>
        <v>3.251046904</v>
      </c>
      <c r="P46" s="1">
        <f>STG_SENSITIVITIES_GIRR!Q44</f>
        <v>11.70292346</v>
      </c>
      <c r="Q46" s="1">
        <f>STG_SENSITIVITIES_GIRR!R44</f>
        <v>46.27903479</v>
      </c>
      <c r="R46" s="1">
        <f>STG_SENSITIVITIES_GIRR!S44</f>
        <v>104.711256</v>
      </c>
      <c r="S46" s="1">
        <f>STG_SENSITIVITIES_GIRR!T44</f>
        <v>89.2808298</v>
      </c>
      <c r="T46" s="1">
        <f>STG_SENSITIVITIES_GIRR!U44</f>
        <v>-0.00000001607531885</v>
      </c>
      <c r="U46" s="1">
        <f>STG_SENSITIVITIES_GIRR!V44</f>
        <v>-0.00000001607531885</v>
      </c>
      <c r="V46" s="1">
        <f>STG_SENSITIVITIES_GIRR!W44</f>
        <v>-0.00000001607531885</v>
      </c>
      <c r="W46" s="1">
        <f>STG_SENSITIVITIES_GIRR!X44</f>
        <v>-0.00000001607531885</v>
      </c>
      <c r="X46" s="1">
        <f>STG_SENSITIVITIES_GIRR!Y44</f>
        <v>-0.00000001607531885</v>
      </c>
      <c r="Y46" s="9"/>
      <c r="Z46" s="19"/>
      <c r="AA46" s="19"/>
      <c r="AB46" s="9"/>
      <c r="AC46" s="1" t="s">
        <v>168</v>
      </c>
      <c r="AD46" s="1">
        <v>1.0</v>
      </c>
      <c r="AE46" s="1">
        <f>SUMIF(C:C,$AC46,G:G)+SUMIF(D:D,$AC46,Q:Q)</f>
        <v>1716.705922</v>
      </c>
      <c r="AF46" s="1">
        <f t="shared" si="4"/>
        <v>0.0225</v>
      </c>
      <c r="AG46" s="1">
        <f t="shared" si="5"/>
        <v>38.62588325</v>
      </c>
      <c r="AH46" s="9"/>
      <c r="AT46" s="9"/>
      <c r="AU46" s="13">
        <v>10.0</v>
      </c>
      <c r="AV46" s="1">
        <f t="shared" ref="AV46:BE46" si="54">SUMIFS($AG:$AG,$AC:$AC,$AU$39,$AD:$AD,$AU46)*SUMIFS($AG:$AG,$AC:$AC,$AU$39,$AD:$AD,AV$39)*AJ10</f>
        <v>360.6095406</v>
      </c>
      <c r="AW46" s="1">
        <f t="shared" si="54"/>
        <v>6642333.539</v>
      </c>
      <c r="AX46" s="1">
        <f t="shared" si="54"/>
        <v>4212941.834</v>
      </c>
      <c r="AY46" s="1">
        <f t="shared" si="54"/>
        <v>24892.12192</v>
      </c>
      <c r="AZ46" s="1">
        <f t="shared" si="54"/>
        <v>58553.29526</v>
      </c>
      <c r="BA46" s="1">
        <f t="shared" si="54"/>
        <v>3429066.984</v>
      </c>
      <c r="BB46" s="1">
        <f t="shared" si="54"/>
        <v>5095229.776</v>
      </c>
      <c r="BC46" s="1">
        <f t="shared" si="54"/>
        <v>0.0000003883013244</v>
      </c>
      <c r="BD46" s="1">
        <f t="shared" si="54"/>
        <v>0.0000003825202709</v>
      </c>
      <c r="BE46" s="1">
        <f t="shared" si="54"/>
        <v>0.0000003712150883</v>
      </c>
      <c r="BF46" s="9"/>
      <c r="BJ46" s="9"/>
      <c r="BQ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STG_INSTRUMENT_CONTRACT_MASTER!H45</f>
        <v>EUR</v>
      </c>
      <c r="D47" s="1" t="str">
        <f>STG_INSTRUMENT_CONTRACT_MASTER!I45</f>
        <v>USD</v>
      </c>
      <c r="E47" s="1">
        <f>STG_SENSITIVITIES_GIRR!F45</f>
        <v>0.03878785647</v>
      </c>
      <c r="F47" s="1">
        <f>STG_SENSITIVITIES_GIRR!G45</f>
        <v>121576.0888</v>
      </c>
      <c r="G47" s="1">
        <f>STG_SENSITIVITIES_GIRR!H45</f>
        <v>122912.0646</v>
      </c>
      <c r="H47" s="1">
        <f>STG_SENSITIVITIES_GIRR!I45</f>
        <v>0</v>
      </c>
      <c r="I47" s="1">
        <f>STG_SENSITIVITIES_GIRR!J45</f>
        <v>0</v>
      </c>
      <c r="J47" s="1">
        <f>STG_SENSITIVITIES_GIRR!K45</f>
        <v>0</v>
      </c>
      <c r="K47" s="1">
        <f>STG_SENSITIVITIES_GIRR!L45</f>
        <v>0</v>
      </c>
      <c r="L47" s="1">
        <f>STG_SENSITIVITIES_GIRR!M45</f>
        <v>0</v>
      </c>
      <c r="M47" s="1">
        <f>STG_SENSITIVITIES_GIRR!N45</f>
        <v>0</v>
      </c>
      <c r="N47" s="1">
        <f>STG_SENSITIVITIES_GIRR!O45</f>
        <v>0</v>
      </c>
      <c r="O47" s="1">
        <f>STG_SENSITIVITIES_GIRR!P45</f>
        <v>-0.06890706136</v>
      </c>
      <c r="P47" s="1">
        <f>STG_SENSITIVITIES_GIRR!Q45</f>
        <v>-119677.7199</v>
      </c>
      <c r="Q47" s="1">
        <f>STG_SENSITIVITIES_GIRR!R45</f>
        <v>-120992.8348</v>
      </c>
      <c r="R47" s="1">
        <f>STG_SENSITIVITIES_GIRR!S45</f>
        <v>0</v>
      </c>
      <c r="S47" s="1">
        <f>STG_SENSITIVITIES_GIRR!T45</f>
        <v>0</v>
      </c>
      <c r="T47" s="1">
        <f>STG_SENSITIVITIES_GIRR!U45</f>
        <v>0</v>
      </c>
      <c r="U47" s="1">
        <f>STG_SENSITIVITIES_GIRR!V45</f>
        <v>0</v>
      </c>
      <c r="V47" s="1">
        <f>STG_SENSITIVITIES_GIRR!W45</f>
        <v>0</v>
      </c>
      <c r="W47" s="1">
        <f>STG_SENSITIVITIES_GIRR!X45</f>
        <v>0</v>
      </c>
      <c r="X47" s="1">
        <f>STG_SENSITIVITIES_GIRR!Y45</f>
        <v>0</v>
      </c>
      <c r="Y47" s="9"/>
      <c r="Z47" s="19"/>
      <c r="AA47" s="19"/>
      <c r="AB47" s="9"/>
      <c r="AC47" s="1" t="s">
        <v>168</v>
      </c>
      <c r="AD47" s="1">
        <v>2.0</v>
      </c>
      <c r="AE47" s="1">
        <f>SUMIF(C:C,$AC47,H:H)+SUMIF(D:D,$AC47,R:R)</f>
        <v>0.000003284367267</v>
      </c>
      <c r="AF47" s="1">
        <f t="shared" si="4"/>
        <v>0.0188</v>
      </c>
      <c r="AG47" s="1">
        <f t="shared" si="5"/>
        <v>0.00000006174610462</v>
      </c>
      <c r="AH47" s="9"/>
      <c r="AT47" s="9"/>
      <c r="AU47" s="13">
        <v>15.0</v>
      </c>
      <c r="AV47" s="1">
        <f t="shared" ref="AV47:BE47" si="55">SUMIFS($AG:$AG,$AC:$AC,$AU$39,$AD:$AD,$AU47)*SUMIFS($AG:$AG,$AC:$AC,$AU$39,$AD:$AD,AV$39)*AJ11</f>
        <v>0</v>
      </c>
      <c r="AW47" s="1">
        <f t="shared" si="55"/>
        <v>0.0000003806728032</v>
      </c>
      <c r="AX47" s="1">
        <f t="shared" si="55"/>
        <v>0.0000002805180466</v>
      </c>
      <c r="AY47" s="1">
        <f t="shared" si="55"/>
        <v>0.000000001786526031</v>
      </c>
      <c r="AZ47" s="1">
        <f t="shared" si="55"/>
        <v>0.000000004308797979</v>
      </c>
      <c r="BA47" s="1">
        <f t="shared" si="55"/>
        <v>0.0000002574344415</v>
      </c>
      <c r="BB47" s="1">
        <f t="shared" si="55"/>
        <v>0.0000003883013244</v>
      </c>
      <c r="BC47" s="1">
        <f t="shared" si="55"/>
        <v>0</v>
      </c>
      <c r="BD47" s="1">
        <f t="shared" si="55"/>
        <v>0</v>
      </c>
      <c r="BE47" s="1">
        <f t="shared" si="55"/>
        <v>0</v>
      </c>
      <c r="BF47" s="9"/>
      <c r="BJ47" s="9"/>
      <c r="BQ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STG_INSTRUMENT_CONTRACT_MASTER!H46</f>
        <v>AUD</v>
      </c>
      <c r="D48" s="1" t="str">
        <f>STG_INSTRUMENT_CONTRACT_MASTER!I46</f>
        <v>USD</v>
      </c>
      <c r="E48" s="1">
        <f>STG_SENSITIVITIES_GIRR!F46</f>
        <v>-0.1931145438</v>
      </c>
      <c r="F48" s="1">
        <f>STG_SENSITIVITIES_GIRR!G46</f>
        <v>-216733.8183</v>
      </c>
      <c r="G48" s="1">
        <f>STG_SENSITIVITIES_GIRR!H46</f>
        <v>-108368.1116</v>
      </c>
      <c r="H48" s="1">
        <f>STG_SENSITIVITIES_GIRR!I46</f>
        <v>0</v>
      </c>
      <c r="I48" s="1">
        <f>STG_SENSITIVITIES_GIRR!J46</f>
        <v>0</v>
      </c>
      <c r="J48" s="1">
        <f>STG_SENSITIVITIES_GIRR!K46</f>
        <v>0</v>
      </c>
      <c r="K48" s="1">
        <f>STG_SENSITIVITIES_GIRR!L46</f>
        <v>0</v>
      </c>
      <c r="L48" s="1">
        <f>STG_SENSITIVITIES_GIRR!M46</f>
        <v>0</v>
      </c>
      <c r="M48" s="1">
        <f>STG_SENSITIVITIES_GIRR!N46</f>
        <v>0</v>
      </c>
      <c r="N48" s="1">
        <f>STG_SENSITIVITIES_GIRR!O46</f>
        <v>0</v>
      </c>
      <c r="O48" s="1">
        <f>STG_SENSITIVITIES_GIRR!P46</f>
        <v>0.09434252279</v>
      </c>
      <c r="P48" s="1">
        <f>STG_SENSITIVITIES_GIRR!Q46</f>
        <v>219218.1223</v>
      </c>
      <c r="Q48" s="1">
        <f>STG_SENSITIVITIES_GIRR!R46</f>
        <v>109610.2773</v>
      </c>
      <c r="R48" s="1">
        <f>STG_SENSITIVITIES_GIRR!S46</f>
        <v>0</v>
      </c>
      <c r="S48" s="1">
        <f>STG_SENSITIVITIES_GIRR!T46</f>
        <v>0</v>
      </c>
      <c r="T48" s="1">
        <f>STG_SENSITIVITIES_GIRR!U46</f>
        <v>0</v>
      </c>
      <c r="U48" s="1">
        <f>STG_SENSITIVITIES_GIRR!V46</f>
        <v>0</v>
      </c>
      <c r="V48" s="1">
        <f>STG_SENSITIVITIES_GIRR!W46</f>
        <v>0</v>
      </c>
      <c r="W48" s="1">
        <f>STG_SENSITIVITIES_GIRR!X46</f>
        <v>0</v>
      </c>
      <c r="X48" s="1">
        <f>STG_SENSITIVITIES_GIRR!Y46</f>
        <v>0</v>
      </c>
      <c r="Y48" s="9"/>
      <c r="Z48" s="19"/>
      <c r="AA48" s="19"/>
      <c r="AB48" s="9"/>
      <c r="AC48" s="1" t="s">
        <v>168</v>
      </c>
      <c r="AD48" s="1">
        <v>3.0</v>
      </c>
      <c r="AE48" s="1">
        <f>SUMIF(C:C,$AC48,I:I)+SUMIF(D:D,$AC48,S:S)</f>
        <v>0.00002186425263</v>
      </c>
      <c r="AF48" s="1">
        <f t="shared" si="4"/>
        <v>0.0173</v>
      </c>
      <c r="AG48" s="1">
        <f t="shared" si="5"/>
        <v>0.0000003782515705</v>
      </c>
      <c r="AH48" s="9"/>
      <c r="AT48" s="9"/>
      <c r="AU48" s="13">
        <v>20.0</v>
      </c>
      <c r="AV48" s="1">
        <f t="shared" ref="AV48:BE48" si="56">SUMIFS($AG:$AG,$AC:$AC,$AU$39,$AD:$AD,$AU48)*SUMIFS($AG:$AG,$AC:$AC,$AU$39,$AD:$AD,AV$39)*AJ12</f>
        <v>0</v>
      </c>
      <c r="AW48" s="1">
        <f t="shared" si="56"/>
        <v>0.0000002820093487</v>
      </c>
      <c r="AX48" s="1">
        <f t="shared" si="56"/>
        <v>0.0000002414441202</v>
      </c>
      <c r="AY48" s="1">
        <f t="shared" si="56"/>
        <v>0.000000001657437888</v>
      </c>
      <c r="AZ48" s="1">
        <f t="shared" si="56"/>
        <v>0.000000004098655422</v>
      </c>
      <c r="BA48" s="1">
        <f t="shared" si="56"/>
        <v>0.0000002498261039</v>
      </c>
      <c r="BB48" s="1">
        <f t="shared" si="56"/>
        <v>0.0000003825202709</v>
      </c>
      <c r="BC48" s="1">
        <f t="shared" si="56"/>
        <v>0</v>
      </c>
      <c r="BD48" s="1">
        <f t="shared" si="56"/>
        <v>0</v>
      </c>
      <c r="BE48" s="1">
        <f t="shared" si="56"/>
        <v>0</v>
      </c>
      <c r="BF48" s="9"/>
      <c r="BJ48" s="9"/>
      <c r="BQ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STG_INSTRUMENT_CONTRACT_MASTER!H47</f>
        <v>EUR</v>
      </c>
      <c r="D49" s="1" t="str">
        <f>STG_INSTRUMENT_CONTRACT_MASTER!I47</f>
        <v>USD</v>
      </c>
      <c r="E49" s="1">
        <f>STG_SENSITIVITIES_GIRR!F47</f>
        <v>0.1065595585</v>
      </c>
      <c r="F49" s="1">
        <f>STG_SENSITIVITIES_GIRR!G47</f>
        <v>0</v>
      </c>
      <c r="G49" s="1">
        <f>STG_SENSITIVITIES_GIRR!H47</f>
        <v>343025.1581</v>
      </c>
      <c r="H49" s="1">
        <f>STG_SENSITIVITIES_GIRR!I47</f>
        <v>341150.7737</v>
      </c>
      <c r="I49" s="1">
        <f>STG_SENSITIVITIES_GIRR!J47</f>
        <v>0</v>
      </c>
      <c r="J49" s="1">
        <f>STG_SENSITIVITIES_GIRR!K47</f>
        <v>0</v>
      </c>
      <c r="K49" s="1">
        <f>STG_SENSITIVITIES_GIRR!L47</f>
        <v>0</v>
      </c>
      <c r="L49" s="1">
        <f>STG_SENSITIVITIES_GIRR!M47</f>
        <v>0</v>
      </c>
      <c r="M49" s="1">
        <f>STG_SENSITIVITIES_GIRR!N47</f>
        <v>0</v>
      </c>
      <c r="N49" s="1">
        <f>STG_SENSITIVITIES_GIRR!O47</f>
        <v>0</v>
      </c>
      <c r="O49" s="1">
        <f>STG_SENSITIVITIES_GIRR!P47</f>
        <v>-0.1919817674</v>
      </c>
      <c r="P49" s="1">
        <f>STG_SENSITIVITIES_GIRR!Q47</f>
        <v>0</v>
      </c>
      <c r="Q49" s="1">
        <f>STG_SENSITIVITIES_GIRR!R47</f>
        <v>-342473.507</v>
      </c>
      <c r="R49" s="1">
        <f>STG_SENSITIVITIES_GIRR!S47</f>
        <v>-340602.137</v>
      </c>
      <c r="S49" s="1">
        <f>STG_SENSITIVITIES_GIRR!T47</f>
        <v>0</v>
      </c>
      <c r="T49" s="1">
        <f>STG_SENSITIVITIES_GIRR!U47</f>
        <v>0</v>
      </c>
      <c r="U49" s="1">
        <f>STG_SENSITIVITIES_GIRR!V47</f>
        <v>0</v>
      </c>
      <c r="V49" s="1">
        <f>STG_SENSITIVITIES_GIRR!W47</f>
        <v>0</v>
      </c>
      <c r="W49" s="1">
        <f>STG_SENSITIVITIES_GIRR!X47</f>
        <v>0</v>
      </c>
      <c r="X49" s="1">
        <f>STG_SENSITIVITIES_GIRR!Y47</f>
        <v>0</v>
      </c>
      <c r="Y49" s="9"/>
      <c r="Z49" s="19"/>
      <c r="AA49" s="19"/>
      <c r="AB49" s="9"/>
      <c r="AC49" s="1" t="s">
        <v>168</v>
      </c>
      <c r="AD49" s="1">
        <v>5.0</v>
      </c>
      <c r="AE49" s="1">
        <f>SUMIF(C:C,$AC49,J:J)+SUMIF(D:D,$AC49,T:T)</f>
        <v>-0.00003593231668</v>
      </c>
      <c r="AF49" s="1">
        <f t="shared" si="4"/>
        <v>0.015</v>
      </c>
      <c r="AG49" s="1">
        <f t="shared" si="5"/>
        <v>-0.0000005389847502</v>
      </c>
      <c r="AH49" s="9"/>
      <c r="AT49" s="9"/>
      <c r="AU49" s="13">
        <v>30.0</v>
      </c>
      <c r="AV49" s="1">
        <f t="shared" ref="AV49:BE49" si="57">SUMIFS($AG:$AG,$AC:$AC,$AU$39,$AD:$AD,$AU49)*SUMIFS($AG:$AG,$AC:$AC,$AU$39,$AD:$AD,AV$39)*AJ13</f>
        <v>0</v>
      </c>
      <c r="AW49" s="1">
        <f t="shared" si="57"/>
        <v>0.0000001547700121</v>
      </c>
      <c r="AX49" s="1">
        <f t="shared" si="57"/>
        <v>0.0000001788662035</v>
      </c>
      <c r="AY49" s="1">
        <f t="shared" si="57"/>
        <v>0.000000001426570011</v>
      </c>
      <c r="AZ49" s="1">
        <f t="shared" si="57"/>
        <v>0.00000000370861679</v>
      </c>
      <c r="BA49" s="1">
        <f t="shared" si="57"/>
        <v>0.0000002352773642</v>
      </c>
      <c r="BB49" s="1">
        <f t="shared" si="57"/>
        <v>0.0000003712150883</v>
      </c>
      <c r="BC49" s="1">
        <f t="shared" si="57"/>
        <v>0</v>
      </c>
      <c r="BD49" s="1">
        <f t="shared" si="57"/>
        <v>0</v>
      </c>
      <c r="BE49" s="1">
        <f t="shared" si="57"/>
        <v>0</v>
      </c>
      <c r="BF49" s="9"/>
      <c r="BJ49" s="9"/>
      <c r="BQ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STG_INSTRUMENT_CONTRACT_MASTER!H48</f>
        <v>EUR</v>
      </c>
      <c r="D50" s="1" t="str">
        <f>STG_INSTRUMENT_CONTRACT_MASTER!I48</f>
        <v>USD</v>
      </c>
      <c r="E50" s="1">
        <f>STG_SENSITIVITIES_GIRR!F48</f>
        <v>0.00771476989</v>
      </c>
      <c r="F50" s="1">
        <f>STG_SENSITIVITIES_GIRR!G48</f>
        <v>0</v>
      </c>
      <c r="G50" s="1">
        <f>STG_SENSITIVITIES_GIRR!H48</f>
        <v>24834.71336</v>
      </c>
      <c r="H50" s="1">
        <f>STG_SENSITIVITIES_GIRR!I48</f>
        <v>24699.00961</v>
      </c>
      <c r="I50" s="1">
        <f>STG_SENSITIVITIES_GIRR!J48</f>
        <v>0</v>
      </c>
      <c r="J50" s="1">
        <f>STG_SENSITIVITIES_GIRR!K48</f>
        <v>0</v>
      </c>
      <c r="K50" s="1">
        <f>STG_SENSITIVITIES_GIRR!L48</f>
        <v>0</v>
      </c>
      <c r="L50" s="1">
        <f>STG_SENSITIVITIES_GIRR!M48</f>
        <v>0</v>
      </c>
      <c r="M50" s="1">
        <f>STG_SENSITIVITIES_GIRR!N48</f>
        <v>0</v>
      </c>
      <c r="N50" s="1">
        <f>STG_SENSITIVITIES_GIRR!O48</f>
        <v>0</v>
      </c>
      <c r="O50" s="1">
        <f>STG_SENSITIVITIES_GIRR!P48</f>
        <v>-0.01384693533</v>
      </c>
      <c r="P50" s="1">
        <f>STG_SENSITIVITIES_GIRR!Q48</f>
        <v>0</v>
      </c>
      <c r="Q50" s="1">
        <f>STG_SENSITIVITIES_GIRR!R48</f>
        <v>-24701.37718</v>
      </c>
      <c r="R50" s="1">
        <f>STG_SENSITIVITIES_GIRR!S48</f>
        <v>-24566.40202</v>
      </c>
      <c r="S50" s="1">
        <f>STG_SENSITIVITIES_GIRR!T48</f>
        <v>0</v>
      </c>
      <c r="T50" s="1">
        <f>STG_SENSITIVITIES_GIRR!U48</f>
        <v>0</v>
      </c>
      <c r="U50" s="1">
        <f>STG_SENSITIVITIES_GIRR!V48</f>
        <v>0</v>
      </c>
      <c r="V50" s="1">
        <f>STG_SENSITIVITIES_GIRR!W48</f>
        <v>0</v>
      </c>
      <c r="W50" s="1">
        <f>STG_SENSITIVITIES_GIRR!X48</f>
        <v>0</v>
      </c>
      <c r="X50" s="1">
        <f>STG_SENSITIVITIES_GIRR!Y48</f>
        <v>0</v>
      </c>
      <c r="Y50" s="9"/>
      <c r="Z50" s="19"/>
      <c r="AA50" s="19"/>
      <c r="AB50" s="9"/>
      <c r="AC50" s="1" t="s">
        <v>168</v>
      </c>
      <c r="AD50" s="1">
        <v>10.0</v>
      </c>
      <c r="AE50" s="1">
        <f>SUMIF(C:C,$AC50,K:K)+SUMIF(D:D,$AC50,U:U)</f>
        <v>-5.29438786</v>
      </c>
      <c r="AF50" s="1">
        <f t="shared" si="4"/>
        <v>0.015</v>
      </c>
      <c r="AG50" s="1">
        <f t="shared" si="5"/>
        <v>-0.07941581791</v>
      </c>
      <c r="AH50" s="9"/>
      <c r="AT50" s="9"/>
      <c r="BF50" s="9"/>
      <c r="BJ50" s="9"/>
      <c r="BQ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STG_INSTRUMENT_CONTRACT_MASTER!H49</f>
        <v>JPY</v>
      </c>
      <c r="D51" s="1" t="str">
        <f>STG_INSTRUMENT_CONTRACT_MASTER!I49</f>
        <v>USD</v>
      </c>
      <c r="E51" s="1">
        <f>STG_SENSITIVITIES_GIRR!F49</f>
        <v>7602.873846</v>
      </c>
      <c r="F51" s="1">
        <f>STG_SENSITIVITIES_GIRR!G49</f>
        <v>0</v>
      </c>
      <c r="G51" s="1">
        <f>STG_SENSITIVITIES_GIRR!H49</f>
        <v>0</v>
      </c>
      <c r="H51" s="1">
        <f>STG_SENSITIVITIES_GIRR!I49</f>
        <v>0</v>
      </c>
      <c r="I51" s="1">
        <f>STG_SENSITIVITIES_GIRR!J49</f>
        <v>0</v>
      </c>
      <c r="J51" s="1">
        <f>STG_SENSITIVITIES_GIRR!K49</f>
        <v>0</v>
      </c>
      <c r="K51" s="1">
        <f>STG_SENSITIVITIES_GIRR!L49</f>
        <v>0</v>
      </c>
      <c r="L51" s="1">
        <f>STG_SENSITIVITIES_GIRR!M49</f>
        <v>0</v>
      </c>
      <c r="M51" s="1">
        <f>STG_SENSITIVITIES_GIRR!N49</f>
        <v>0</v>
      </c>
      <c r="N51" s="1">
        <f>STG_SENSITIVITIES_GIRR!O49</f>
        <v>0</v>
      </c>
      <c r="O51" s="1">
        <f>STG_SENSITIVITIES_GIRR!P49</f>
        <v>-7547.001734</v>
      </c>
      <c r="P51" s="1">
        <f>STG_SENSITIVITIES_GIRR!Q49</f>
        <v>0</v>
      </c>
      <c r="Q51" s="1">
        <f>STG_SENSITIVITIES_GIRR!R49</f>
        <v>0</v>
      </c>
      <c r="R51" s="1">
        <f>STG_SENSITIVITIES_GIRR!S49</f>
        <v>0</v>
      </c>
      <c r="S51" s="1">
        <f>STG_SENSITIVITIES_GIRR!T49</f>
        <v>0</v>
      </c>
      <c r="T51" s="1">
        <f>STG_SENSITIVITIES_GIRR!U49</f>
        <v>0</v>
      </c>
      <c r="U51" s="1">
        <f>STG_SENSITIVITIES_GIRR!V49</f>
        <v>0</v>
      </c>
      <c r="V51" s="1">
        <f>STG_SENSITIVITIES_GIRR!W49</f>
        <v>0</v>
      </c>
      <c r="W51" s="1">
        <f>STG_SENSITIVITIES_GIRR!X49</f>
        <v>0</v>
      </c>
      <c r="X51" s="1">
        <f>STG_SENSITIVITIES_GIRR!Y49</f>
        <v>0</v>
      </c>
      <c r="Y51" s="9"/>
      <c r="Z51" s="19"/>
      <c r="AA51" s="19"/>
      <c r="AB51" s="9"/>
      <c r="AC51" s="1" t="s">
        <v>168</v>
      </c>
      <c r="AD51" s="1">
        <v>15.0</v>
      </c>
      <c r="AE51" s="1">
        <f>SUMIF(C:C,$AC51,L:L)+SUMIF(D:D,$AC51,V:V)</f>
        <v>0</v>
      </c>
      <c r="AF51" s="1">
        <f t="shared" si="4"/>
        <v>0.015</v>
      </c>
      <c r="AG51" s="1">
        <f t="shared" si="5"/>
        <v>0</v>
      </c>
      <c r="AH51" s="9"/>
      <c r="AT51" s="9"/>
      <c r="AU51" s="16" t="s">
        <v>168</v>
      </c>
      <c r="AV51" s="13">
        <f t="array" ref="AV51:BE51">TRANSPOSE(AU52:AU61)</f>
        <v>0.25</v>
      </c>
      <c r="AW51" s="13">
        <v>0.5</v>
      </c>
      <c r="AX51" s="13">
        <v>1.0</v>
      </c>
      <c r="AY51" s="13">
        <v>2.0</v>
      </c>
      <c r="AZ51" s="13">
        <v>3.0</v>
      </c>
      <c r="BA51" s="13">
        <v>5.0</v>
      </c>
      <c r="BB51" s="13">
        <v>10.0</v>
      </c>
      <c r="BC51" s="13">
        <v>15.0</v>
      </c>
      <c r="BD51" s="13">
        <v>20.0</v>
      </c>
      <c r="BE51" s="13">
        <v>30.0</v>
      </c>
      <c r="BF51" s="9"/>
      <c r="BJ51" s="9"/>
      <c r="BQ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STG_INSTRUMENT_CONTRACT_MASTER!H50</f>
        <v>EUR</v>
      </c>
      <c r="D52" s="1" t="str">
        <f>STG_INSTRUMENT_CONTRACT_MASTER!I50</f>
        <v>USD</v>
      </c>
      <c r="E52" s="1">
        <f>STG_SENSITIVITIES_GIRR!F50</f>
        <v>0.03221364459</v>
      </c>
      <c r="F52" s="1">
        <f>STG_SENSITIVITIES_GIRR!G50</f>
        <v>201758.2262</v>
      </c>
      <c r="G52" s="1">
        <f>STG_SENSITIVITIES_GIRR!H50</f>
        <v>0</v>
      </c>
      <c r="H52" s="1">
        <f>STG_SENSITIVITIES_GIRR!I50</f>
        <v>0</v>
      </c>
      <c r="I52" s="1">
        <f>STG_SENSITIVITIES_GIRR!J50</f>
        <v>0</v>
      </c>
      <c r="J52" s="1">
        <f>STG_SENSITIVITIES_GIRR!K50</f>
        <v>0</v>
      </c>
      <c r="K52" s="1">
        <f>STG_SENSITIVITIES_GIRR!L50</f>
        <v>0</v>
      </c>
      <c r="L52" s="1">
        <f>STG_SENSITIVITIES_GIRR!M50</f>
        <v>0</v>
      </c>
      <c r="M52" s="1">
        <f>STG_SENSITIVITIES_GIRR!N50</f>
        <v>0</v>
      </c>
      <c r="N52" s="1">
        <f>STG_SENSITIVITIES_GIRR!O50</f>
        <v>0</v>
      </c>
      <c r="O52" s="1">
        <f>STG_SENSITIVITIES_GIRR!P50</f>
        <v>-0.05734232254</v>
      </c>
      <c r="P52" s="1">
        <f>STG_SENSITIVITIES_GIRR!Q50</f>
        <v>-199041.3517</v>
      </c>
      <c r="Q52" s="1">
        <f>STG_SENSITIVITIES_GIRR!R50</f>
        <v>0</v>
      </c>
      <c r="R52" s="1">
        <f>STG_SENSITIVITIES_GIRR!S50</f>
        <v>0</v>
      </c>
      <c r="S52" s="1">
        <f>STG_SENSITIVITIES_GIRR!T50</f>
        <v>0</v>
      </c>
      <c r="T52" s="1">
        <f>STG_SENSITIVITIES_GIRR!U50</f>
        <v>0</v>
      </c>
      <c r="U52" s="1">
        <f>STG_SENSITIVITIES_GIRR!V50</f>
        <v>0</v>
      </c>
      <c r="V52" s="1">
        <f>STG_SENSITIVITIES_GIRR!W50</f>
        <v>0</v>
      </c>
      <c r="W52" s="1">
        <f>STG_SENSITIVITIES_GIRR!X50</f>
        <v>0</v>
      </c>
      <c r="X52" s="1">
        <f>STG_SENSITIVITIES_GIRR!Y50</f>
        <v>0</v>
      </c>
      <c r="Y52" s="9"/>
      <c r="Z52" s="19"/>
      <c r="AA52" s="19"/>
      <c r="AB52" s="9"/>
      <c r="AC52" s="1" t="s">
        <v>168</v>
      </c>
      <c r="AD52" s="1">
        <v>20.0</v>
      </c>
      <c r="AE52" s="1">
        <f>SUMIF(C:C,$AC52,M:M)+SUMIF(D:D,$AC52,W:W)</f>
        <v>0</v>
      </c>
      <c r="AF52" s="1">
        <f t="shared" si="4"/>
        <v>0.015</v>
      </c>
      <c r="AG52" s="1">
        <f t="shared" si="5"/>
        <v>0</v>
      </c>
      <c r="AH52" s="9"/>
      <c r="AT52" s="9"/>
      <c r="AU52" s="13">
        <v>0.25</v>
      </c>
      <c r="AV52" s="1">
        <f t="shared" ref="AV52:BE52" si="58">SUMIFS($AG:$AG,$AC:$AC,$AU$51,$AD:$AD,$AU52)*SUMIFS($AG:$AG,$AC:$AC,$AU$51,$AD:$AD,AV$51)*AJ4</f>
        <v>33294.92931</v>
      </c>
      <c r="AW52" s="1">
        <f t="shared" si="58"/>
        <v>6905.509393</v>
      </c>
      <c r="AX52" s="1">
        <f t="shared" si="58"/>
        <v>6441.410379</v>
      </c>
      <c r="AY52" s="1">
        <f t="shared" si="58"/>
        <v>0.000009132649112</v>
      </c>
      <c r="AZ52" s="1">
        <f t="shared" si="58"/>
        <v>0.00004961952579</v>
      </c>
      <c r="BA52" s="1">
        <f t="shared" si="58"/>
        <v>-0.00005561829503</v>
      </c>
      <c r="BB52" s="1">
        <f t="shared" si="58"/>
        <v>-4.497503581</v>
      </c>
      <c r="BC52" s="1">
        <f t="shared" si="58"/>
        <v>0</v>
      </c>
      <c r="BD52" s="1">
        <f t="shared" si="58"/>
        <v>0</v>
      </c>
      <c r="BE52" s="1">
        <f t="shared" si="58"/>
        <v>0</v>
      </c>
      <c r="BF52" s="9"/>
      <c r="BJ52" s="9"/>
      <c r="BQ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STG_INSTRUMENT_CONTRACT_MASTER!H51</f>
        <v>EUR</v>
      </c>
      <c r="D53" s="1" t="str">
        <f>STG_INSTRUMENT_CONTRACT_MASTER!I51</f>
        <v>USD</v>
      </c>
      <c r="E53" s="1">
        <f>STG_SENSITIVITIES_GIRR!F51</f>
        <v>-0.06865294417</v>
      </c>
      <c r="F53" s="1">
        <f>STG_SENSITIVITIES_GIRR!G51</f>
        <v>-71230.33779</v>
      </c>
      <c r="G53" s="1">
        <f>STG_SENSITIVITIES_GIRR!H51</f>
        <v>-363263.518</v>
      </c>
      <c r="H53" s="1">
        <f>STG_SENSITIVITIES_GIRR!I51</f>
        <v>0</v>
      </c>
      <c r="I53" s="1">
        <f>STG_SENSITIVITIES_GIRR!J51</f>
        <v>0</v>
      </c>
      <c r="J53" s="1">
        <f>STG_SENSITIVITIES_GIRR!K51</f>
        <v>0</v>
      </c>
      <c r="K53" s="1">
        <f>STG_SENSITIVITIES_GIRR!L51</f>
        <v>0</v>
      </c>
      <c r="L53" s="1">
        <f>STG_SENSITIVITIES_GIRR!M51</f>
        <v>0</v>
      </c>
      <c r="M53" s="1">
        <f>STG_SENSITIVITIES_GIRR!N51</f>
        <v>0</v>
      </c>
      <c r="N53" s="1">
        <f>STG_SENSITIVITIES_GIRR!O51</f>
        <v>0</v>
      </c>
      <c r="O53" s="1">
        <f>STG_SENSITIVITIES_GIRR!P51</f>
        <v>0.1228691079</v>
      </c>
      <c r="P53" s="1">
        <f>STG_SENSITIVITIES_GIRR!Q51</f>
        <v>70647.22586</v>
      </c>
      <c r="Q53" s="1">
        <f>STG_SENSITIVITIES_GIRR!R51</f>
        <v>360289.7389</v>
      </c>
      <c r="R53" s="1">
        <f>STG_SENSITIVITIES_GIRR!S51</f>
        <v>0</v>
      </c>
      <c r="S53" s="1">
        <f>STG_SENSITIVITIES_GIRR!T51</f>
        <v>0</v>
      </c>
      <c r="T53" s="1">
        <f>STG_SENSITIVITIES_GIRR!U51</f>
        <v>0</v>
      </c>
      <c r="U53" s="1">
        <f>STG_SENSITIVITIES_GIRR!V51</f>
        <v>0</v>
      </c>
      <c r="V53" s="1">
        <f>STG_SENSITIVITIES_GIRR!W51</f>
        <v>0</v>
      </c>
      <c r="W53" s="1">
        <f>STG_SENSITIVITIES_GIRR!X51</f>
        <v>0</v>
      </c>
      <c r="X53" s="1">
        <f>STG_SENSITIVITIES_GIRR!Y51</f>
        <v>0</v>
      </c>
      <c r="Y53" s="9"/>
      <c r="Z53" s="19"/>
      <c r="AA53" s="19"/>
      <c r="AB53" s="9"/>
      <c r="AC53" s="1" t="s">
        <v>168</v>
      </c>
      <c r="AD53" s="1">
        <v>30.0</v>
      </c>
      <c r="AE53" s="1">
        <f>SUMIF(C:C,$AC53,N:N)+SUMIF(D:D,$AC53,X:X)</f>
        <v>0</v>
      </c>
      <c r="AF53" s="1">
        <f t="shared" si="4"/>
        <v>0.015</v>
      </c>
      <c r="AG53" s="1">
        <f t="shared" si="5"/>
        <v>0</v>
      </c>
      <c r="AH53" s="9"/>
      <c r="AT53" s="9"/>
      <c r="AU53" s="13">
        <v>0.5</v>
      </c>
      <c r="AV53" s="1">
        <f t="shared" ref="AV53:BE53" si="59">SUMIFS($AG:$AG,$AC:$AC,$AU$51,$AD:$AD,$AU53)*SUMIFS($AG:$AG,$AC:$AC,$AU$51,$AD:$AD,AV$51)*AJ5</f>
        <v>6905.509393</v>
      </c>
      <c r="AW53" s="1">
        <f t="shared" si="59"/>
        <v>1520.796178</v>
      </c>
      <c r="AX53" s="1">
        <f t="shared" si="59"/>
        <v>1461.790366</v>
      </c>
      <c r="AY53" s="1">
        <f t="shared" si="59"/>
        <v>0.000002200688466</v>
      </c>
      <c r="AZ53" s="1">
        <f t="shared" si="59"/>
        <v>0.00001269615085</v>
      </c>
      <c r="BA53" s="1">
        <f t="shared" si="59"/>
        <v>-0.00001604547114</v>
      </c>
      <c r="BB53" s="1">
        <f t="shared" si="59"/>
        <v>-1.751437582</v>
      </c>
      <c r="BC53" s="1">
        <f t="shared" si="59"/>
        <v>0</v>
      </c>
      <c r="BD53" s="1">
        <f t="shared" si="59"/>
        <v>0</v>
      </c>
      <c r="BE53" s="1">
        <f t="shared" si="59"/>
        <v>0</v>
      </c>
      <c r="BF53" s="9"/>
      <c r="BJ53" s="9"/>
      <c r="BQ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STG_INSTRUMENT_CONTRACT_MASTER!H52</f>
        <v>EUR</v>
      </c>
      <c r="D54" s="1" t="str">
        <f>STG_INSTRUMENT_CONTRACT_MASTER!I52</f>
        <v>USD</v>
      </c>
      <c r="E54" s="1">
        <f>STG_SENSITIVITIES_GIRR!F52</f>
        <v>7602.873846</v>
      </c>
      <c r="F54" s="1">
        <f>STG_SENSITIVITIES_GIRR!G52</f>
        <v>0</v>
      </c>
      <c r="G54" s="1">
        <f>STG_SENSITIVITIES_GIRR!H52</f>
        <v>0</v>
      </c>
      <c r="H54" s="1">
        <f>STG_SENSITIVITIES_GIRR!I52</f>
        <v>0</v>
      </c>
      <c r="I54" s="1">
        <f>STG_SENSITIVITIES_GIRR!J52</f>
        <v>0</v>
      </c>
      <c r="J54" s="1">
        <f>STG_SENSITIVITIES_GIRR!K52</f>
        <v>0</v>
      </c>
      <c r="K54" s="1">
        <f>STG_SENSITIVITIES_GIRR!L52</f>
        <v>0</v>
      </c>
      <c r="L54" s="1">
        <f>STG_SENSITIVITIES_GIRR!M52</f>
        <v>0</v>
      </c>
      <c r="M54" s="1">
        <f>STG_SENSITIVITIES_GIRR!N52</f>
        <v>0</v>
      </c>
      <c r="N54" s="1">
        <f>STG_SENSITIVITIES_GIRR!O52</f>
        <v>0</v>
      </c>
      <c r="O54" s="1">
        <f>STG_SENSITIVITIES_GIRR!P52</f>
        <v>-7547.001734</v>
      </c>
      <c r="P54" s="1">
        <f>STG_SENSITIVITIES_GIRR!Q52</f>
        <v>0</v>
      </c>
      <c r="Q54" s="1">
        <f>STG_SENSITIVITIES_GIRR!R52</f>
        <v>0</v>
      </c>
      <c r="R54" s="1">
        <f>STG_SENSITIVITIES_GIRR!S52</f>
        <v>0</v>
      </c>
      <c r="S54" s="1">
        <f>STG_SENSITIVITIES_GIRR!T52</f>
        <v>0</v>
      </c>
      <c r="T54" s="1">
        <f>STG_SENSITIVITIES_GIRR!U52</f>
        <v>0</v>
      </c>
      <c r="U54" s="1">
        <f>STG_SENSITIVITIES_GIRR!V52</f>
        <v>0</v>
      </c>
      <c r="V54" s="1">
        <f>STG_SENSITIVITIES_GIRR!W52</f>
        <v>0</v>
      </c>
      <c r="W54" s="1">
        <f>STG_SENSITIVITIES_GIRR!X52</f>
        <v>0</v>
      </c>
      <c r="X54" s="1">
        <f>STG_SENSITIVITIES_GIRR!Y52</f>
        <v>0</v>
      </c>
      <c r="Y54" s="9"/>
      <c r="Z54" s="19"/>
      <c r="AA54" s="19"/>
      <c r="AB54" s="9"/>
      <c r="AH54" s="9"/>
      <c r="AT54" s="9"/>
      <c r="AU54" s="13">
        <v>1.0</v>
      </c>
      <c r="AV54" s="1">
        <f t="shared" ref="AV54:BE54" si="60">SUMIFS($AG:$AG,$AC:$AC,$AU$51,$AD:$AD,$AU54)*SUMIFS($AG:$AG,$AC:$AC,$AU$51,$AD:$AD,AV$51)*AJ6</f>
        <v>6441.410379</v>
      </c>
      <c r="AW54" s="1">
        <f t="shared" si="60"/>
        <v>1461.790366</v>
      </c>
      <c r="AX54" s="1">
        <f t="shared" si="60"/>
        <v>1491.958857</v>
      </c>
      <c r="AY54" s="1">
        <f t="shared" si="60"/>
        <v>0.00000231451049</v>
      </c>
      <c r="AZ54" s="1">
        <f t="shared" si="60"/>
        <v>0.00001375946331</v>
      </c>
      <c r="BA54" s="1">
        <f t="shared" si="60"/>
        <v>-0.00001846458551</v>
      </c>
      <c r="BB54" s="1">
        <f t="shared" si="60"/>
        <v>-2.341671264</v>
      </c>
      <c r="BC54" s="1">
        <f t="shared" si="60"/>
        <v>0</v>
      </c>
      <c r="BD54" s="1">
        <f t="shared" si="60"/>
        <v>0</v>
      </c>
      <c r="BE54" s="1">
        <f t="shared" si="60"/>
        <v>0</v>
      </c>
      <c r="BF54" s="9"/>
      <c r="BJ54" s="9"/>
      <c r="BQ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STG_INSTRUMENT_CONTRACT_MASTER!H53</f>
        <v>EUR</v>
      </c>
      <c r="D55" s="1" t="str">
        <f>STG_INSTRUMENT_CONTRACT_MASTER!I53</f>
        <v>USD</v>
      </c>
      <c r="E55" s="1">
        <f>STG_SENSITIVITIES_GIRR!F53</f>
        <v>0.03221364459</v>
      </c>
      <c r="F55" s="1">
        <f>STG_SENSITIVITIES_GIRR!G53</f>
        <v>201758.2262</v>
      </c>
      <c r="G55" s="1">
        <f>STG_SENSITIVITIES_GIRR!H53</f>
        <v>0</v>
      </c>
      <c r="H55" s="1">
        <f>STG_SENSITIVITIES_GIRR!I53</f>
        <v>0</v>
      </c>
      <c r="I55" s="1">
        <f>STG_SENSITIVITIES_GIRR!J53</f>
        <v>0</v>
      </c>
      <c r="J55" s="1">
        <f>STG_SENSITIVITIES_GIRR!K53</f>
        <v>0</v>
      </c>
      <c r="K55" s="1">
        <f>STG_SENSITIVITIES_GIRR!L53</f>
        <v>0</v>
      </c>
      <c r="L55" s="1">
        <f>STG_SENSITIVITIES_GIRR!M53</f>
        <v>0</v>
      </c>
      <c r="M55" s="1">
        <f>STG_SENSITIVITIES_GIRR!N53</f>
        <v>0</v>
      </c>
      <c r="N55" s="1">
        <f>STG_SENSITIVITIES_GIRR!O53</f>
        <v>0</v>
      </c>
      <c r="O55" s="1">
        <f>STG_SENSITIVITIES_GIRR!P53</f>
        <v>-0.05734232254</v>
      </c>
      <c r="P55" s="1">
        <f>STG_SENSITIVITIES_GIRR!Q53</f>
        <v>-199041.3517</v>
      </c>
      <c r="Q55" s="1">
        <f>STG_SENSITIVITIES_GIRR!R53</f>
        <v>0</v>
      </c>
      <c r="R55" s="1">
        <f>STG_SENSITIVITIES_GIRR!S53</f>
        <v>0</v>
      </c>
      <c r="S55" s="1">
        <f>STG_SENSITIVITIES_GIRR!T53</f>
        <v>0</v>
      </c>
      <c r="T55" s="1">
        <f>STG_SENSITIVITIES_GIRR!U53</f>
        <v>0</v>
      </c>
      <c r="U55" s="1">
        <f>STG_SENSITIVITIES_GIRR!V53</f>
        <v>0</v>
      </c>
      <c r="V55" s="1">
        <f>STG_SENSITIVITIES_GIRR!W53</f>
        <v>0</v>
      </c>
      <c r="W55" s="1">
        <f>STG_SENSITIVITIES_GIRR!X53</f>
        <v>0</v>
      </c>
      <c r="X55" s="1">
        <f>STG_SENSITIVITIES_GIRR!Y53</f>
        <v>0</v>
      </c>
      <c r="Y55" s="9"/>
      <c r="Z55" s="19"/>
      <c r="AA55" s="19"/>
      <c r="AB55" s="9"/>
      <c r="AH55" s="9"/>
      <c r="AT55" s="9"/>
      <c r="AU55" s="13">
        <v>2.0</v>
      </c>
      <c r="AV55" s="1">
        <f t="shared" ref="AV55:BE55" si="61">SUMIFS($AG:$AG,$AC:$AC,$AU$51,$AD:$AD,$AU55)*SUMIFS($AG:$AG,$AC:$AC,$AU$51,$AD:$AD,AV$51)*AJ7</f>
        <v>0.000009132649112</v>
      </c>
      <c r="AW55" s="1">
        <f t="shared" si="61"/>
        <v>0.000002200688466</v>
      </c>
      <c r="AX55" s="1">
        <f t="shared" si="61"/>
        <v>0.00000231451049</v>
      </c>
      <c r="AY55" s="1">
        <f t="shared" si="61"/>
        <v>0</v>
      </c>
      <c r="AZ55" s="1">
        <f t="shared" si="61"/>
        <v>0</v>
      </c>
      <c r="BA55" s="1">
        <f t="shared" si="61"/>
        <v>0</v>
      </c>
      <c r="BB55" s="1">
        <f t="shared" si="61"/>
        <v>-0.000000004349118487</v>
      </c>
      <c r="BC55" s="1">
        <f t="shared" si="61"/>
        <v>0</v>
      </c>
      <c r="BD55" s="1">
        <f t="shared" si="61"/>
        <v>0</v>
      </c>
      <c r="BE55" s="1">
        <f t="shared" si="61"/>
        <v>0</v>
      </c>
      <c r="BF55" s="9"/>
      <c r="BJ55" s="9"/>
      <c r="BQ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STG_INSTRUMENT_CONTRACT_MASTER!H54</f>
        <v>EUR</v>
      </c>
      <c r="D56" s="1" t="str">
        <f>STG_INSTRUMENT_CONTRACT_MASTER!I54</f>
        <v>USD</v>
      </c>
      <c r="E56" s="1">
        <f>STG_SENSITIVITIES_GIRR!F54</f>
        <v>-0.06865294417</v>
      </c>
      <c r="F56" s="1">
        <f>STG_SENSITIVITIES_GIRR!G54</f>
        <v>-71230.33779</v>
      </c>
      <c r="G56" s="1">
        <f>STG_SENSITIVITIES_GIRR!H54</f>
        <v>-363263.518</v>
      </c>
      <c r="H56" s="1">
        <f>STG_SENSITIVITIES_GIRR!I54</f>
        <v>0</v>
      </c>
      <c r="I56" s="1">
        <f>STG_SENSITIVITIES_GIRR!J54</f>
        <v>0</v>
      </c>
      <c r="J56" s="1">
        <f>STG_SENSITIVITIES_GIRR!K54</f>
        <v>0</v>
      </c>
      <c r="K56" s="1">
        <f>STG_SENSITIVITIES_GIRR!L54</f>
        <v>0</v>
      </c>
      <c r="L56" s="1">
        <f>STG_SENSITIVITIES_GIRR!M54</f>
        <v>0</v>
      </c>
      <c r="M56" s="1">
        <f>STG_SENSITIVITIES_GIRR!N54</f>
        <v>0</v>
      </c>
      <c r="N56" s="1">
        <f>STG_SENSITIVITIES_GIRR!O54</f>
        <v>0</v>
      </c>
      <c r="O56" s="1">
        <f>STG_SENSITIVITIES_GIRR!P54</f>
        <v>0.1228691079</v>
      </c>
      <c r="P56" s="1">
        <f>STG_SENSITIVITIES_GIRR!Q54</f>
        <v>70647.22586</v>
      </c>
      <c r="Q56" s="1">
        <f>STG_SENSITIVITIES_GIRR!R54</f>
        <v>360289.7389</v>
      </c>
      <c r="R56" s="1">
        <f>STG_SENSITIVITIES_GIRR!S54</f>
        <v>0</v>
      </c>
      <c r="S56" s="1">
        <f>STG_SENSITIVITIES_GIRR!T54</f>
        <v>0</v>
      </c>
      <c r="T56" s="1">
        <f>STG_SENSITIVITIES_GIRR!U54</f>
        <v>0</v>
      </c>
      <c r="U56" s="1">
        <f>STG_SENSITIVITIES_GIRR!V54</f>
        <v>0</v>
      </c>
      <c r="V56" s="1">
        <f>STG_SENSITIVITIES_GIRR!W54</f>
        <v>0</v>
      </c>
      <c r="W56" s="1">
        <f>STG_SENSITIVITIES_GIRR!X54</f>
        <v>0</v>
      </c>
      <c r="X56" s="1">
        <f>STG_SENSITIVITIES_GIRR!Y54</f>
        <v>0</v>
      </c>
      <c r="Y56" s="9"/>
      <c r="Z56" s="19"/>
      <c r="AA56" s="19"/>
      <c r="AB56" s="9"/>
      <c r="AH56" s="9"/>
      <c r="AT56" s="9"/>
      <c r="AU56" s="13">
        <v>3.0</v>
      </c>
      <c r="AV56" s="1">
        <f t="shared" ref="AV56:BE56" si="62">SUMIFS($AG:$AG,$AC:$AC,$AU$51,$AD:$AD,$AU56)*SUMIFS($AG:$AG,$AC:$AC,$AU$51,$AD:$AD,AV$51)*AJ8</f>
        <v>0.00004961952579</v>
      </c>
      <c r="AW56" s="1">
        <f t="shared" si="62"/>
        <v>0.00001269615085</v>
      </c>
      <c r="AX56" s="1">
        <f t="shared" si="62"/>
        <v>0.00001375946331</v>
      </c>
      <c r="AY56" s="1">
        <f t="shared" si="62"/>
        <v>0</v>
      </c>
      <c r="AZ56" s="1">
        <f t="shared" si="62"/>
        <v>0</v>
      </c>
      <c r="BA56" s="1">
        <f t="shared" si="62"/>
        <v>0</v>
      </c>
      <c r="BB56" s="1">
        <f t="shared" si="62"/>
        <v>-0.00000002800832513</v>
      </c>
      <c r="BC56" s="1">
        <f t="shared" si="62"/>
        <v>0</v>
      </c>
      <c r="BD56" s="1">
        <f t="shared" si="62"/>
        <v>0</v>
      </c>
      <c r="BE56" s="1">
        <f t="shared" si="62"/>
        <v>0</v>
      </c>
      <c r="BF56" s="9"/>
      <c r="BJ56" s="9"/>
      <c r="BQ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STG_INSTRUMENT_CONTRACT_MASTER!H55</f>
        <v>EUR</v>
      </c>
      <c r="D57" s="1" t="str">
        <f>STG_INSTRUMENT_CONTRACT_MASTER!I55</f>
        <v>USD</v>
      </c>
      <c r="E57" s="1">
        <f>STG_SENSITIVITIES_GIRR!F55</f>
        <v>-516.3150032</v>
      </c>
      <c r="F57" s="1">
        <f>STG_SENSITIVITIES_GIRR!G55</f>
        <v>0</v>
      </c>
      <c r="G57" s="1">
        <f>STG_SENSITIVITIES_GIRR!H55</f>
        <v>-0.02270873301</v>
      </c>
      <c r="H57" s="1">
        <f>STG_SENSITIVITIES_GIRR!I55</f>
        <v>0.000000634281605</v>
      </c>
      <c r="I57" s="1">
        <f>STG_SENSITIVITIES_GIRR!J55</f>
        <v>-0.000001490298018</v>
      </c>
      <c r="J57" s="1">
        <f>STG_SENSITIVITIES_GIRR!K55</f>
        <v>0.00000249601726</v>
      </c>
      <c r="K57" s="1">
        <f>STG_SENSITIVITIES_GIRR!L55</f>
        <v>0.2327645781</v>
      </c>
      <c r="L57" s="1">
        <f>STG_SENSITIVITIES_GIRR!M55</f>
        <v>0</v>
      </c>
      <c r="M57" s="1">
        <f>STG_SENSITIVITIES_GIRR!N55</f>
        <v>0</v>
      </c>
      <c r="N57" s="1">
        <f>STG_SENSITIVITIES_GIRR!O55</f>
        <v>0</v>
      </c>
      <c r="O57" s="1">
        <f>STG_SENSITIVITIES_GIRR!P55</f>
        <v>528.4761036</v>
      </c>
      <c r="P57" s="1">
        <f>STG_SENSITIVITIES_GIRR!Q55</f>
        <v>0</v>
      </c>
      <c r="Q57" s="1">
        <f>STG_SENSITIVITIES_GIRR!R55</f>
        <v>-0.06945436053</v>
      </c>
      <c r="R57" s="1">
        <f>STG_SENSITIVITIES_GIRR!S55</f>
        <v>-0.00006864138413</v>
      </c>
      <c r="S57" s="1">
        <f>STG_SENSITIVITIES_GIRR!T55</f>
        <v>-0.0000961124897</v>
      </c>
      <c r="T57" s="1">
        <f>STG_SENSITIVITIES_GIRR!U55</f>
        <v>0.0001678938133</v>
      </c>
      <c r="U57" s="1">
        <f>STG_SENSITIVITIES_GIRR!V55</f>
        <v>0.6989148105</v>
      </c>
      <c r="V57" s="1">
        <f>STG_SENSITIVITIES_GIRR!W55</f>
        <v>0</v>
      </c>
      <c r="W57" s="1">
        <f>STG_SENSITIVITIES_GIRR!X55</f>
        <v>0</v>
      </c>
      <c r="X57" s="1">
        <f>STG_SENSITIVITIES_GIRR!Y55</f>
        <v>0</v>
      </c>
      <c r="Y57" s="9"/>
      <c r="Z57" s="19"/>
      <c r="AA57" s="19"/>
      <c r="AB57" s="9"/>
      <c r="AH57" s="9"/>
      <c r="AT57" s="9"/>
      <c r="AU57" s="13">
        <v>5.0</v>
      </c>
      <c r="AV57" s="1">
        <f t="shared" ref="AV57:BE57" si="63">SUMIFS($AG:$AG,$AC:$AC,$AU$51,$AD:$AD,$AU57)*SUMIFS($AG:$AG,$AC:$AC,$AU$51,$AD:$AD,AV$51)*AJ9</f>
        <v>-0.00005561829503</v>
      </c>
      <c r="AW57" s="1">
        <f t="shared" si="63"/>
        <v>-0.00001604547114</v>
      </c>
      <c r="AX57" s="1">
        <f t="shared" si="63"/>
        <v>-0.00001846458551</v>
      </c>
      <c r="AY57" s="1">
        <f t="shared" si="63"/>
        <v>0</v>
      </c>
      <c r="AZ57" s="1">
        <f t="shared" si="63"/>
        <v>0</v>
      </c>
      <c r="BA57" s="1">
        <f t="shared" si="63"/>
        <v>0</v>
      </c>
      <c r="BB57" s="1">
        <f t="shared" si="63"/>
        <v>0.00000004153886791</v>
      </c>
      <c r="BC57" s="1">
        <f t="shared" si="63"/>
        <v>0</v>
      </c>
      <c r="BD57" s="1">
        <f t="shared" si="63"/>
        <v>0</v>
      </c>
      <c r="BE57" s="1">
        <f t="shared" si="63"/>
        <v>0</v>
      </c>
      <c r="BF57" s="9"/>
      <c r="BJ57" s="9"/>
      <c r="BQ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STG_INSTRUMENT_CONTRACT_MASTER!H56</f>
        <v>JPY</v>
      </c>
      <c r="D58" s="1" t="str">
        <f>STG_INSTRUMENT_CONTRACT_MASTER!I56</f>
        <v>USD</v>
      </c>
      <c r="E58" s="1">
        <f>STG_SENSITIVITIES_GIRR!F56</f>
        <v>0.0003951852705</v>
      </c>
      <c r="F58" s="1">
        <f>STG_SENSITIVITIES_GIRR!G56</f>
        <v>1624.891117</v>
      </c>
      <c r="G58" s="1">
        <f>STG_SENSITIVITIES_GIRR!H56</f>
        <v>1716.705922</v>
      </c>
      <c r="H58" s="1">
        <f>STG_SENSITIVITIES_GIRR!I56</f>
        <v>0.000003284367267</v>
      </c>
      <c r="I58" s="1">
        <f>STG_SENSITIVITIES_GIRR!J56</f>
        <v>0.00002186425263</v>
      </c>
      <c r="J58" s="1">
        <f>STG_SENSITIVITIES_GIRR!K56</f>
        <v>-0.00003593231668</v>
      </c>
      <c r="K58" s="1">
        <f>STG_SENSITIVITIES_GIRR!L56</f>
        <v>-5.29438786</v>
      </c>
      <c r="L58" s="1">
        <f>STG_SENSITIVITIES_GIRR!M56</f>
        <v>0</v>
      </c>
      <c r="M58" s="1">
        <f>STG_SENSITIVITIES_GIRR!N56</f>
        <v>0</v>
      </c>
      <c r="N58" s="1">
        <f>STG_SENSITIVITIES_GIRR!O56</f>
        <v>0</v>
      </c>
      <c r="O58" s="1">
        <f>STG_SENSITIVITIES_GIRR!P56</f>
        <v>-0.001026040627</v>
      </c>
      <c r="P58" s="1">
        <f>STG_SENSITIVITIES_GIRR!Q56</f>
        <v>-1743.017602</v>
      </c>
      <c r="Q58" s="1">
        <f>STG_SENSITIVITIES_GIRR!R56</f>
        <v>-1839.05293</v>
      </c>
      <c r="R58" s="1">
        <f>STG_SENSITIVITIES_GIRR!S56</f>
        <v>0.001846071973</v>
      </c>
      <c r="S58" s="1">
        <f>STG_SENSITIVITIES_GIRR!T56</f>
        <v>0.002585164111</v>
      </c>
      <c r="T58" s="1">
        <f>STG_SENSITIVITIES_GIRR!U56</f>
        <v>-0.004515051842</v>
      </c>
      <c r="U58" s="1">
        <f>STG_SENSITIVITIES_GIRR!V56</f>
        <v>-18.79882786</v>
      </c>
      <c r="V58" s="1">
        <f>STG_SENSITIVITIES_GIRR!W56</f>
        <v>0</v>
      </c>
      <c r="W58" s="1">
        <f>STG_SENSITIVITIES_GIRR!X56</f>
        <v>0</v>
      </c>
      <c r="X58" s="1">
        <f>STG_SENSITIVITIES_GIRR!Y56</f>
        <v>0</v>
      </c>
      <c r="Y58" s="9"/>
      <c r="Z58" s="19"/>
      <c r="AA58" s="19"/>
      <c r="AB58" s="9"/>
      <c r="AH58" s="9"/>
      <c r="AT58" s="9"/>
      <c r="AU58" s="13">
        <v>10.0</v>
      </c>
      <c r="AV58" s="1">
        <f t="shared" ref="AV58:BE58" si="64">SUMIFS($AG:$AG,$AC:$AC,$AU$51,$AD:$AD,$AU58)*SUMIFS($AG:$AG,$AC:$AC,$AU$51,$AD:$AD,AV$51)*AJ10</f>
        <v>-4.497503581</v>
      </c>
      <c r="AW58" s="1">
        <f t="shared" si="64"/>
        <v>-1.751437582</v>
      </c>
      <c r="AX58" s="1">
        <f t="shared" si="64"/>
        <v>-2.341671264</v>
      </c>
      <c r="AY58" s="1">
        <f t="shared" si="64"/>
        <v>-0.000000004349118487</v>
      </c>
      <c r="AZ58" s="1">
        <f t="shared" si="64"/>
        <v>-0.00000002800832513</v>
      </c>
      <c r="BA58" s="1">
        <f t="shared" si="64"/>
        <v>0.00000004153886791</v>
      </c>
      <c r="BB58" s="1">
        <f t="shared" si="64"/>
        <v>0.006306872134</v>
      </c>
      <c r="BC58" s="1">
        <f t="shared" si="64"/>
        <v>0</v>
      </c>
      <c r="BD58" s="1">
        <f t="shared" si="64"/>
        <v>0</v>
      </c>
      <c r="BE58" s="1">
        <f t="shared" si="64"/>
        <v>0</v>
      </c>
      <c r="BF58" s="9"/>
      <c r="BJ58" s="9"/>
      <c r="BQ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STG_INSTRUMENT_CONTRACT_MASTER!H57</f>
        <v>EUR</v>
      </c>
      <c r="D59" s="1" t="str">
        <f>STG_INSTRUMENT_CONTRACT_MASTER!I57</f>
        <v>USD</v>
      </c>
      <c r="E59" s="1">
        <f>STG_SENSITIVITIES_GIRR!F57</f>
        <v>0.000834093953</v>
      </c>
      <c r="F59" s="1">
        <f>STG_SENSITIVITIES_GIRR!G57</f>
        <v>0</v>
      </c>
      <c r="G59" s="1">
        <f>STG_SENSITIVITIES_GIRR!H57</f>
        <v>2661.148505</v>
      </c>
      <c r="H59" s="1">
        <f>STG_SENSITIVITIES_GIRR!I57</f>
        <v>2701.973993</v>
      </c>
      <c r="I59" s="1">
        <f>STG_SENSITIVITIES_GIRR!J57</f>
        <v>0.004300108776</v>
      </c>
      <c r="J59" s="1">
        <f>STG_SENSITIVITIES_GIRR!K57</f>
        <v>-0.0004500394425</v>
      </c>
      <c r="K59" s="1">
        <f>STG_SENSITIVITIES_GIRR!L57</f>
        <v>-44.33949624</v>
      </c>
      <c r="L59" s="1">
        <f>STG_SENSITIVITIES_GIRR!M57</f>
        <v>-0.004017711035</v>
      </c>
      <c r="M59" s="1">
        <f>STG_SENSITIVITIES_GIRR!N57</f>
        <v>0</v>
      </c>
      <c r="N59" s="1">
        <f>STG_SENSITIVITIES_GIRR!O57</f>
        <v>0</v>
      </c>
      <c r="O59" s="1">
        <f>STG_SENSITIVITIES_GIRR!P57</f>
        <v>-0.001607356171</v>
      </c>
      <c r="P59" s="1">
        <f>STG_SENSITIVITIES_GIRR!Q57</f>
        <v>-0.00000001673470251</v>
      </c>
      <c r="Q59" s="1">
        <f>STG_SENSITIVITIES_GIRR!R57</f>
        <v>-2823.099934</v>
      </c>
      <c r="R59" s="1">
        <f>STG_SENSITIVITIES_GIRR!S57</f>
        <v>-2879.920209</v>
      </c>
      <c r="S59" s="1">
        <f>STG_SENSITIVITIES_GIRR!T57</f>
        <v>0.03118712448</v>
      </c>
      <c r="T59" s="1">
        <f>STG_SENSITIVITIES_GIRR!U57</f>
        <v>-0.03032486748</v>
      </c>
      <c r="U59" s="1">
        <f>STG_SENSITIVITIES_GIRR!V57</f>
        <v>-133.2053668</v>
      </c>
      <c r="V59" s="1">
        <f>STG_SENSITIVITIES_GIRR!W57</f>
        <v>-0.01236432763</v>
      </c>
      <c r="W59" s="1">
        <f>STG_SENSITIVITIES_GIRR!X57</f>
        <v>-0.00000001673470251</v>
      </c>
      <c r="X59" s="1">
        <f>STG_SENSITIVITIES_GIRR!Y57</f>
        <v>-0.00000001673470251</v>
      </c>
      <c r="Y59" s="9"/>
      <c r="Z59" s="19"/>
      <c r="AA59" s="19"/>
      <c r="AB59" s="9"/>
      <c r="AH59" s="9"/>
      <c r="AT59" s="9"/>
      <c r="AU59" s="13">
        <v>15.0</v>
      </c>
      <c r="AV59" s="1">
        <f t="shared" ref="AV59:BE59" si="65">SUMIFS($AG:$AG,$AC:$AC,$AU$51,$AD:$AD,$AU59)*SUMIFS($AG:$AG,$AC:$AC,$AU$51,$AD:$AD,AV$51)*AJ11</f>
        <v>0</v>
      </c>
      <c r="AW59" s="1">
        <f t="shared" si="65"/>
        <v>0</v>
      </c>
      <c r="AX59" s="1">
        <f t="shared" si="65"/>
        <v>0</v>
      </c>
      <c r="AY59" s="1">
        <f t="shared" si="65"/>
        <v>0</v>
      </c>
      <c r="AZ59" s="1">
        <f t="shared" si="65"/>
        <v>0</v>
      </c>
      <c r="BA59" s="1">
        <f t="shared" si="65"/>
        <v>0</v>
      </c>
      <c r="BB59" s="1">
        <f t="shared" si="65"/>
        <v>0</v>
      </c>
      <c r="BC59" s="1">
        <f t="shared" si="65"/>
        <v>0</v>
      </c>
      <c r="BD59" s="1">
        <f t="shared" si="65"/>
        <v>0</v>
      </c>
      <c r="BE59" s="1">
        <f t="shared" si="65"/>
        <v>0</v>
      </c>
      <c r="BF59" s="9"/>
      <c r="BJ59" s="9"/>
      <c r="BQ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STG_INSTRUMENT_CONTRACT_MASTER!H58</f>
        <v>EUR</v>
      </c>
      <c r="D60" s="1" t="str">
        <f>STG_INSTRUMENT_CONTRACT_MASTER!I58</f>
        <v>USD</v>
      </c>
      <c r="E60" s="1">
        <f>STG_SENSITIVITIES_GIRR!F58</f>
        <v>179.0513814</v>
      </c>
      <c r="F60" s="1">
        <f>STG_SENSITIVITIES_GIRR!G58</f>
        <v>0</v>
      </c>
      <c r="G60" s="1">
        <f>STG_SENSITIVITIES_GIRR!H58</f>
        <v>-0.005117040928</v>
      </c>
      <c r="H60" s="1">
        <f>STG_SENSITIVITIES_GIRR!I58</f>
        <v>0.0000001289663487</v>
      </c>
      <c r="I60" s="1">
        <f>STG_SENSITIVITIES_GIRR!J58</f>
        <v>-0.0000003185050446</v>
      </c>
      <c r="J60" s="1">
        <f>STG_SENSITIVITIES_GIRR!K58</f>
        <v>0.0000005617039278</v>
      </c>
      <c r="K60" s="1">
        <f>STG_SENSITIVITIES_GIRR!L58</f>
        <v>0.05244968033</v>
      </c>
      <c r="L60" s="1">
        <f>STG_SENSITIVITIES_GIRR!M58</f>
        <v>0</v>
      </c>
      <c r="M60" s="1">
        <f>STG_SENSITIVITIES_GIRR!N58</f>
        <v>0</v>
      </c>
      <c r="N60" s="1">
        <f>STG_SENSITIVITIES_GIRR!O58</f>
        <v>0</v>
      </c>
      <c r="O60" s="1">
        <f>STG_SENSITIVITIES_GIRR!P58</f>
        <v>-175.6415109</v>
      </c>
      <c r="P60" s="1">
        <f>STG_SENSITIVITIES_GIRR!Q58</f>
        <v>0</v>
      </c>
      <c r="Q60" s="1">
        <f>STG_SENSITIVITIES_GIRR!R58</f>
        <v>-0.01565038929</v>
      </c>
      <c r="R60" s="1">
        <f>STG_SENSITIVITIES_GIRR!S58</f>
        <v>-0.00001549888111</v>
      </c>
      <c r="S60" s="1">
        <f>STG_SENSITIVITIES_GIRR!T58</f>
        <v>-0.0000216639819</v>
      </c>
      <c r="T60" s="1">
        <f>STG_SENSITIVITIES_GIRR!U58</f>
        <v>0.00003782515705</v>
      </c>
      <c r="U60" s="1">
        <f>STG_SENSITIVITIES_GIRR!V58</f>
        <v>0.1574890099</v>
      </c>
      <c r="V60" s="1">
        <f>STG_SENSITIVITIES_GIRR!W58</f>
        <v>0</v>
      </c>
      <c r="W60" s="1">
        <f>STG_SENSITIVITIES_GIRR!X58</f>
        <v>0</v>
      </c>
      <c r="X60" s="1">
        <f>STG_SENSITIVITIES_GIRR!Y58</f>
        <v>0</v>
      </c>
      <c r="Y60" s="9"/>
      <c r="Z60" s="19"/>
      <c r="AA60" s="19"/>
      <c r="AB60" s="9"/>
      <c r="AH60" s="9"/>
      <c r="AT60" s="9"/>
      <c r="AU60" s="13">
        <v>20.0</v>
      </c>
      <c r="AV60" s="1">
        <f t="shared" ref="AV60:BE60" si="66">SUMIFS($AG:$AG,$AC:$AC,$AU$51,$AD:$AD,$AU60)*SUMIFS($AG:$AG,$AC:$AC,$AU$51,$AD:$AD,AV$51)*AJ12</f>
        <v>0</v>
      </c>
      <c r="AW60" s="1">
        <f t="shared" si="66"/>
        <v>0</v>
      </c>
      <c r="AX60" s="1">
        <f t="shared" si="66"/>
        <v>0</v>
      </c>
      <c r="AY60" s="1">
        <f t="shared" si="66"/>
        <v>0</v>
      </c>
      <c r="AZ60" s="1">
        <f t="shared" si="66"/>
        <v>0</v>
      </c>
      <c r="BA60" s="1">
        <f t="shared" si="66"/>
        <v>0</v>
      </c>
      <c r="BB60" s="1">
        <f t="shared" si="66"/>
        <v>0</v>
      </c>
      <c r="BC60" s="1">
        <f t="shared" si="66"/>
        <v>0</v>
      </c>
      <c r="BD60" s="1">
        <f t="shared" si="66"/>
        <v>0</v>
      </c>
      <c r="BE60" s="1">
        <f t="shared" si="66"/>
        <v>0</v>
      </c>
      <c r="BF60" s="9"/>
      <c r="BJ60" s="9"/>
      <c r="BQ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STG_INSTRUMENT_CONTRACT_MASTER!H59</f>
        <v>EUR</v>
      </c>
      <c r="D61" s="1" t="str">
        <f>STG_INSTRUMENT_CONTRACT_MASTER!I59</f>
        <v>USD</v>
      </c>
      <c r="E61" s="1">
        <f>STG_SENSITIVITIES_GIRR!F59</f>
        <v>0.0008491617336</v>
      </c>
      <c r="F61" s="1">
        <f>STG_SENSITIVITIES_GIRR!G59</f>
        <v>822.3286225</v>
      </c>
      <c r="G61" s="1">
        <f>STG_SENSITIVITIES_GIRR!H59</f>
        <v>4549.296181</v>
      </c>
      <c r="H61" s="1">
        <f>STG_SENSITIVITIES_GIRR!I59</f>
        <v>0.00003976456355</v>
      </c>
      <c r="I61" s="1">
        <f>STG_SENSITIVITIES_GIRR!J59</f>
        <v>-0.00009357463568</v>
      </c>
      <c r="J61" s="1">
        <f>STG_SENSITIVITIES_GIRR!K59</f>
        <v>0.0001555134077</v>
      </c>
      <c r="K61" s="1">
        <f>STG_SENSITIVITIES_GIRR!L59</f>
        <v>14.49925006</v>
      </c>
      <c r="L61" s="1">
        <f>STG_SENSITIVITIES_GIRR!M59</f>
        <v>0</v>
      </c>
      <c r="M61" s="1">
        <f>STG_SENSITIVITIES_GIRR!N59</f>
        <v>0</v>
      </c>
      <c r="N61" s="1">
        <f>STG_SENSITIVITIES_GIRR!O59</f>
        <v>0</v>
      </c>
      <c r="O61" s="1">
        <f>STG_SENSITIVITIES_GIRR!P59</f>
        <v>-0.001437211904</v>
      </c>
      <c r="P61" s="1">
        <f>STG_SENSITIVITIES_GIRR!Q59</f>
        <v>-771.4051393</v>
      </c>
      <c r="Q61" s="1">
        <f>STG_SENSITIVITIES_GIRR!R59</f>
        <v>-4275.786465</v>
      </c>
      <c r="R61" s="1">
        <f>STG_SENSITIVITIES_GIRR!S59</f>
        <v>-0.004275125684</v>
      </c>
      <c r="S61" s="1">
        <f>STG_SENSITIVITIES_GIRR!T59</f>
        <v>-0.005986665201</v>
      </c>
      <c r="T61" s="1">
        <f>STG_SENSITIVITIES_GIRR!U59</f>
        <v>0.01045643148</v>
      </c>
      <c r="U61" s="1">
        <f>STG_SENSITIVITIES_GIRR!V59</f>
        <v>43.5366458</v>
      </c>
      <c r="V61" s="1">
        <f>STG_SENSITIVITIES_GIRR!W59</f>
        <v>0</v>
      </c>
      <c r="W61" s="1">
        <f>STG_SENSITIVITIES_GIRR!X59</f>
        <v>0</v>
      </c>
      <c r="X61" s="1">
        <f>STG_SENSITIVITIES_GIRR!Y59</f>
        <v>0</v>
      </c>
      <c r="Y61" s="9"/>
      <c r="Z61" s="19"/>
      <c r="AA61" s="19"/>
      <c r="AB61" s="9"/>
      <c r="AH61" s="9"/>
      <c r="AT61" s="9"/>
      <c r="AU61" s="13">
        <v>30.0</v>
      </c>
      <c r="AV61" s="1">
        <f t="shared" ref="AV61:BE61" si="67">SUMIFS($AG:$AG,$AC:$AC,$AU$51,$AD:$AD,$AU61)*SUMIFS($AG:$AG,$AC:$AC,$AU$51,$AD:$AD,AV$51)*AJ13</f>
        <v>0</v>
      </c>
      <c r="AW61" s="1">
        <f t="shared" si="67"/>
        <v>0</v>
      </c>
      <c r="AX61" s="1">
        <f t="shared" si="67"/>
        <v>0</v>
      </c>
      <c r="AY61" s="1">
        <f t="shared" si="67"/>
        <v>0</v>
      </c>
      <c r="AZ61" s="1">
        <f t="shared" si="67"/>
        <v>0</v>
      </c>
      <c r="BA61" s="1">
        <f t="shared" si="67"/>
        <v>0</v>
      </c>
      <c r="BB61" s="1">
        <f t="shared" si="67"/>
        <v>0</v>
      </c>
      <c r="BC61" s="1">
        <f t="shared" si="67"/>
        <v>0</v>
      </c>
      <c r="BD61" s="1">
        <f t="shared" si="67"/>
        <v>0</v>
      </c>
      <c r="BE61" s="1">
        <f t="shared" si="67"/>
        <v>0</v>
      </c>
      <c r="BF61" s="9"/>
      <c r="BJ61" s="9"/>
      <c r="BQ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STG_INSTRUMENT_CONTRACT_MASTER!H60</f>
        <v>EUR</v>
      </c>
      <c r="D62" s="1" t="str">
        <f>STG_INSTRUMENT_CONTRACT_MASTER!I60</f>
        <v>USD</v>
      </c>
      <c r="E62" s="1">
        <f>STG_SENSITIVITIES_GIRR!F60</f>
        <v>0.002698790922</v>
      </c>
      <c r="F62" s="1">
        <f>STG_SENSITIVITIES_GIRR!G60</f>
        <v>0</v>
      </c>
      <c r="G62" s="1">
        <f>STG_SENSITIVITIES_GIRR!H60</f>
        <v>-10.62506645</v>
      </c>
      <c r="H62" s="1">
        <f>STG_SENSITIVITIES_GIRR!I60</f>
        <v>-22.93531563</v>
      </c>
      <c r="I62" s="1">
        <f>STG_SENSITIVITIES_GIRR!J60</f>
        <v>17907.74884</v>
      </c>
      <c r="J62" s="1">
        <f>STG_SENSITIVITIES_GIRR!K60</f>
        <v>49.13702752</v>
      </c>
      <c r="K62" s="1">
        <f>STG_SENSITIVITIES_GIRR!L60</f>
        <v>260.7404463</v>
      </c>
      <c r="L62" s="1">
        <f>STG_SENSITIVITIES_GIRR!M60</f>
        <v>0.1443647852</v>
      </c>
      <c r="M62" s="1">
        <f>STG_SENSITIVITIES_GIRR!N60</f>
        <v>0</v>
      </c>
      <c r="N62" s="1">
        <f>STG_SENSITIVITIES_GIRR!O60</f>
        <v>0</v>
      </c>
      <c r="O62" s="1">
        <f>STG_SENSITIVITIES_GIRR!P60</f>
        <v>-0.004335903213</v>
      </c>
      <c r="P62" s="1">
        <f>STG_SENSITIVITIES_GIRR!Q60</f>
        <v>0</v>
      </c>
      <c r="Q62" s="1">
        <f>STG_SENSITIVITIES_GIRR!R60</f>
        <v>-32.49658554</v>
      </c>
      <c r="R62" s="1">
        <f>STG_SENSITIVITIES_GIRR!S60</f>
        <v>-70.90176609</v>
      </c>
      <c r="S62" s="1">
        <f>STG_SENSITIVITIES_GIRR!T60</f>
        <v>-16005.11042</v>
      </c>
      <c r="T62" s="1">
        <f>STG_SENSITIVITIES_GIRR!U60</f>
        <v>-43.88978988</v>
      </c>
      <c r="U62" s="1">
        <f>STG_SENSITIVITIES_GIRR!V60</f>
        <v>786.1985551</v>
      </c>
      <c r="V62" s="1">
        <f>STG_SENSITIVITIES_GIRR!W60</f>
        <v>0.4447206506</v>
      </c>
      <c r="W62" s="1">
        <f>STG_SENSITIVITIES_GIRR!X60</f>
        <v>0</v>
      </c>
      <c r="X62" s="1">
        <f>STG_SENSITIVITIES_GIRR!Y60</f>
        <v>0</v>
      </c>
      <c r="Y62" s="9"/>
      <c r="Z62" s="19"/>
      <c r="AA62" s="19"/>
      <c r="AB62" s="9"/>
      <c r="AH62" s="9"/>
      <c r="AT62" s="9"/>
      <c r="BF62" s="9"/>
      <c r="BJ62" s="9"/>
      <c r="BQ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STG_INSTRUMENT_CONTRACT_MASTER!H61</f>
        <v>GBP</v>
      </c>
      <c r="D63" s="1" t="str">
        <f>STG_INSTRUMENT_CONTRACT_MASTER!I61</f>
        <v>USD</v>
      </c>
      <c r="E63" s="1">
        <f>STG_SENSITIVITIES_GIRR!F61</f>
        <v>0.0003422152076</v>
      </c>
      <c r="F63" s="1">
        <f>STG_SENSITIVITIES_GIRR!G61</f>
        <v>2665.595311</v>
      </c>
      <c r="G63" s="1">
        <f>STG_SENSITIVITIES_GIRR!H61</f>
        <v>29.13846611</v>
      </c>
      <c r="H63" s="1">
        <f>STG_SENSITIVITIES_GIRR!I61</f>
        <v>-0.00003851091606</v>
      </c>
      <c r="I63" s="1">
        <f>STG_SENSITIVITIES_GIRR!J61</f>
        <v>-0.00005506262823</v>
      </c>
      <c r="J63" s="1">
        <f>STG_SENSITIVITIES_GIRR!K61</f>
        <v>0.00009245741239</v>
      </c>
      <c r="K63" s="1">
        <f>STG_SENSITIVITIES_GIRR!L61</f>
        <v>3.316223726</v>
      </c>
      <c r="L63" s="1">
        <f>STG_SENSITIVITIES_GIRR!M61</f>
        <v>0</v>
      </c>
      <c r="M63" s="1">
        <f>STG_SENSITIVITIES_GIRR!N61</f>
        <v>0</v>
      </c>
      <c r="N63" s="1">
        <f>STG_SENSITIVITIES_GIRR!O61</f>
        <v>0</v>
      </c>
      <c r="O63" s="1">
        <f>STG_SENSITIVITIES_GIRR!P61</f>
        <v>-0.000743354758</v>
      </c>
      <c r="P63" s="1">
        <f>STG_SENSITIVITIES_GIRR!Q61</f>
        <v>-2553.186843</v>
      </c>
      <c r="Q63" s="1">
        <f>STG_SENSITIVITIES_GIRR!R61</f>
        <v>-29.18781989</v>
      </c>
      <c r="R63" s="1">
        <f>STG_SENSITIVITIES_GIRR!S61</f>
        <v>-0.000973556962</v>
      </c>
      <c r="S63" s="1">
        <f>STG_SENSITIVITIES_GIRR!T61</f>
        <v>-0.001363324191</v>
      </c>
      <c r="T63" s="1">
        <f>STG_SENSITIVITIES_GIRR!U61</f>
        <v>0.002381181548</v>
      </c>
      <c r="U63" s="1">
        <f>STG_SENSITIVITIES_GIRR!V61</f>
        <v>9.914189411</v>
      </c>
      <c r="V63" s="1">
        <f>STG_SENSITIVITIES_GIRR!W61</f>
        <v>0</v>
      </c>
      <c r="W63" s="1">
        <f>STG_SENSITIVITIES_GIRR!X61</f>
        <v>0</v>
      </c>
      <c r="X63" s="1">
        <f>STG_SENSITIVITIES_GIRR!Y61</f>
        <v>0</v>
      </c>
      <c r="Y63" s="9"/>
      <c r="Z63" s="19"/>
      <c r="AA63" s="19"/>
      <c r="AB63" s="9"/>
      <c r="AH63" s="9"/>
      <c r="AT63" s="9"/>
      <c r="BF63" s="9"/>
      <c r="BJ63" s="9"/>
      <c r="BQ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STG_INSTRUMENT_CONTRACT_MASTER!H62</f>
        <v>EUR</v>
      </c>
      <c r="D64" s="1" t="str">
        <f>STG_INSTRUMENT_CONTRACT_MASTER!I62</f>
        <v>USD</v>
      </c>
      <c r="E64" s="1">
        <f>STG_SENSITIVITIES_GIRR!F62</f>
        <v>0.0007366106729</v>
      </c>
      <c r="F64" s="1">
        <f>STG_SENSITIVITIES_GIRR!G62</f>
        <v>-0.0000000003637978807</v>
      </c>
      <c r="G64" s="1">
        <f>STG_SENSITIVITIES_GIRR!H62</f>
        <v>4642.618909</v>
      </c>
      <c r="H64" s="1">
        <f>STG_SENSITIVITIES_GIRR!I62</f>
        <v>25.5939941</v>
      </c>
      <c r="I64" s="1">
        <f>STG_SENSITIVITIES_GIRR!J62</f>
        <v>-0.00016390768</v>
      </c>
      <c r="J64" s="1">
        <f>STG_SENSITIVITIES_GIRR!K62</f>
        <v>0.0001846863597</v>
      </c>
      <c r="K64" s="1">
        <f>STG_SENSITIVITIES_GIRR!L62</f>
        <v>17.25591917</v>
      </c>
      <c r="L64" s="1">
        <f>STG_SENSITIVITIES_GIRR!M62</f>
        <v>0.00005262008926</v>
      </c>
      <c r="M64" s="1">
        <f>STG_SENSITIVITIES_GIRR!N62</f>
        <v>0</v>
      </c>
      <c r="N64" s="1">
        <f>STG_SENSITIVITIES_GIRR!O62</f>
        <v>0</v>
      </c>
      <c r="O64" s="1">
        <f>STG_SENSITIVITIES_GIRR!P62</f>
        <v>-0.001253176379</v>
      </c>
      <c r="P64" s="1">
        <f>STG_SENSITIVITIES_GIRR!Q62</f>
        <v>0</v>
      </c>
      <c r="Q64" s="1">
        <f>STG_SENSITIVITIES_GIRR!R62</f>
        <v>-4388.094326</v>
      </c>
      <c r="R64" s="1">
        <f>STG_SENSITIVITIES_GIRR!S62</f>
        <v>-24.17046802</v>
      </c>
      <c r="S64" s="1">
        <f>STG_SENSITIVITIES_GIRR!T62</f>
        <v>-0.007293733142</v>
      </c>
      <c r="T64" s="1">
        <f>STG_SENSITIVITIES_GIRR!U62</f>
        <v>0.01242282087</v>
      </c>
      <c r="U64" s="1">
        <f>STG_SENSITIVITIES_GIRR!V62</f>
        <v>51.81496841</v>
      </c>
      <c r="V64" s="1">
        <f>STG_SENSITIVITIES_GIRR!W62</f>
        <v>0.0001620497642</v>
      </c>
      <c r="W64" s="1">
        <f>STG_SENSITIVITIES_GIRR!X62</f>
        <v>0</v>
      </c>
      <c r="X64" s="1">
        <f>STG_SENSITIVITIES_GIRR!Y62</f>
        <v>0</v>
      </c>
      <c r="Y64" s="9"/>
      <c r="Z64" s="19"/>
      <c r="AA64" s="19"/>
      <c r="AB64" s="9"/>
      <c r="AH64" s="9"/>
      <c r="AT64" s="9"/>
      <c r="BF64" s="9"/>
      <c r="BJ64" s="9"/>
      <c r="BQ64" s="9"/>
    </row>
    <row r="65" ht="14.25" customHeight="1">
      <c r="Y65" s="9"/>
      <c r="Z65" s="19"/>
      <c r="AA65" s="19"/>
      <c r="AB65" s="9"/>
      <c r="AH65" s="9"/>
      <c r="AT65" s="9"/>
      <c r="BF65" s="9"/>
      <c r="BJ65" s="9"/>
      <c r="BQ65" s="9"/>
    </row>
    <row r="66" ht="14.25" customHeight="1">
      <c r="Y66" s="9"/>
      <c r="Z66" s="19"/>
      <c r="AA66" s="19"/>
      <c r="AB66" s="9"/>
      <c r="AH66" s="9"/>
      <c r="AT66" s="9"/>
      <c r="BF66" s="9"/>
      <c r="BJ66" s="9"/>
      <c r="BQ66" s="9"/>
    </row>
    <row r="67" ht="14.25" customHeight="1">
      <c r="Y67" s="9"/>
      <c r="Z67" s="19"/>
      <c r="AA67" s="19"/>
      <c r="AB67" s="9"/>
      <c r="AH67" s="9"/>
      <c r="AT67" s="9"/>
      <c r="BF67" s="9"/>
      <c r="BJ67" s="9"/>
      <c r="BQ67" s="9"/>
    </row>
    <row r="68" ht="14.25" customHeight="1">
      <c r="Y68" s="9"/>
      <c r="Z68" s="19"/>
      <c r="AA68" s="19"/>
      <c r="AB68" s="9"/>
      <c r="AH68" s="9"/>
      <c r="AT68" s="9"/>
      <c r="BF68" s="9"/>
      <c r="BJ68" s="9"/>
      <c r="BQ68" s="9"/>
    </row>
    <row r="69" ht="14.25" customHeight="1">
      <c r="Y69" s="9"/>
      <c r="Z69" s="19"/>
      <c r="AA69" s="19"/>
      <c r="AB69" s="9"/>
      <c r="AH69" s="9"/>
      <c r="AT69" s="9"/>
      <c r="BF69" s="9"/>
      <c r="BJ69" s="9"/>
      <c r="BQ69" s="9"/>
    </row>
    <row r="70" ht="14.25" customHeight="1">
      <c r="Y70" s="9"/>
      <c r="Z70" s="19"/>
      <c r="AA70" s="19"/>
      <c r="AB70" s="9"/>
      <c r="AH70" s="9"/>
      <c r="AT70" s="9"/>
      <c r="BF70" s="9"/>
      <c r="BJ70" s="9"/>
      <c r="BQ70" s="9"/>
    </row>
    <row r="71" ht="14.25" customHeight="1">
      <c r="Y71" s="9"/>
      <c r="Z71" s="19"/>
      <c r="AA71" s="19"/>
      <c r="AB71" s="9"/>
      <c r="AH71" s="9"/>
      <c r="AT71" s="9"/>
      <c r="BF71" s="9"/>
      <c r="BJ71" s="9"/>
      <c r="BQ71" s="9"/>
    </row>
    <row r="72" ht="14.25" customHeight="1">
      <c r="Y72" s="9"/>
      <c r="Z72" s="19"/>
      <c r="AA72" s="19"/>
      <c r="AB72" s="9"/>
      <c r="AH72" s="9"/>
      <c r="AT72" s="9"/>
      <c r="BF72" s="9"/>
      <c r="BJ72" s="9"/>
      <c r="BQ72" s="9"/>
    </row>
    <row r="73" ht="14.25" customHeight="1">
      <c r="Y73" s="9"/>
      <c r="Z73" s="19"/>
      <c r="AA73" s="19"/>
      <c r="AB73" s="9"/>
      <c r="AH73" s="9"/>
      <c r="AT73" s="9"/>
      <c r="BF73" s="9"/>
      <c r="BJ73" s="9"/>
      <c r="BQ73" s="9"/>
    </row>
    <row r="74" ht="14.25" customHeight="1">
      <c r="Y74" s="9"/>
      <c r="Z74" s="19"/>
      <c r="AA74" s="19"/>
      <c r="AB74" s="9"/>
      <c r="AH74" s="9"/>
      <c r="AT74" s="9"/>
      <c r="BF74" s="9"/>
      <c r="BJ74" s="9"/>
      <c r="BQ74" s="9"/>
    </row>
    <row r="75" ht="14.25" customHeight="1">
      <c r="Y75" s="9"/>
      <c r="Z75" s="19"/>
      <c r="AA75" s="19"/>
      <c r="AB75" s="9"/>
      <c r="AH75" s="9"/>
      <c r="AT75" s="9"/>
      <c r="BF75" s="9"/>
      <c r="BJ75" s="9"/>
      <c r="BQ75" s="9"/>
    </row>
    <row r="76" ht="14.25" customHeight="1">
      <c r="Y76" s="9"/>
      <c r="Z76" s="19"/>
      <c r="AA76" s="19"/>
      <c r="AB76" s="9"/>
      <c r="AH76" s="9"/>
      <c r="AT76" s="9"/>
      <c r="BF76" s="9"/>
      <c r="BJ76" s="9"/>
      <c r="BQ76" s="9"/>
    </row>
    <row r="77" ht="14.25" customHeight="1">
      <c r="Y77" s="9"/>
      <c r="Z77" s="19"/>
      <c r="AA77" s="19"/>
      <c r="AB77" s="9"/>
      <c r="AH77" s="9"/>
      <c r="AT77" s="9"/>
      <c r="BF77" s="9"/>
      <c r="BJ77" s="9"/>
      <c r="BQ77" s="9"/>
    </row>
    <row r="78" ht="14.25" customHeight="1">
      <c r="Y78" s="9"/>
      <c r="Z78" s="19"/>
      <c r="AA78" s="19"/>
      <c r="AB78" s="9"/>
      <c r="AH78" s="9"/>
      <c r="AT78" s="9"/>
      <c r="BF78" s="9"/>
      <c r="BJ78" s="9"/>
      <c r="BQ78" s="9"/>
    </row>
    <row r="79" ht="14.25" customHeight="1">
      <c r="Y79" s="9"/>
      <c r="Z79" s="19"/>
      <c r="AA79" s="19"/>
      <c r="AB79" s="9"/>
      <c r="AH79" s="9"/>
      <c r="AT79" s="9"/>
      <c r="BF79" s="9"/>
      <c r="BJ79" s="9"/>
      <c r="BQ79" s="9"/>
    </row>
    <row r="80" ht="14.25" customHeight="1">
      <c r="Y80" s="9"/>
      <c r="Z80" s="19"/>
      <c r="AA80" s="19"/>
      <c r="AB80" s="9"/>
      <c r="AH80" s="9"/>
      <c r="AT80" s="9"/>
      <c r="BF80" s="9"/>
      <c r="BJ80" s="9"/>
      <c r="BQ80" s="9"/>
    </row>
    <row r="81" ht="14.25" customHeight="1">
      <c r="Y81" s="9"/>
      <c r="Z81" s="19"/>
      <c r="AA81" s="19"/>
      <c r="AB81" s="9"/>
      <c r="AH81" s="9"/>
      <c r="AT81" s="9"/>
      <c r="BF81" s="9"/>
      <c r="BJ81" s="9"/>
      <c r="BQ81" s="9"/>
    </row>
    <row r="82" ht="14.25" customHeight="1">
      <c r="Y82" s="9"/>
      <c r="Z82" s="19"/>
      <c r="AA82" s="19"/>
      <c r="AB82" s="9"/>
      <c r="AH82" s="9"/>
      <c r="AT82" s="9"/>
      <c r="BF82" s="9"/>
      <c r="BJ82" s="9"/>
      <c r="BQ82" s="9"/>
    </row>
    <row r="83" ht="14.25" customHeight="1">
      <c r="Y83" s="9"/>
      <c r="Z83" s="19"/>
      <c r="AA83" s="19"/>
      <c r="AB83" s="9"/>
      <c r="AH83" s="9"/>
      <c r="AT83" s="9"/>
      <c r="BF83" s="9"/>
      <c r="BJ83" s="9"/>
      <c r="BQ83" s="9"/>
    </row>
    <row r="84" ht="14.25" customHeight="1">
      <c r="Y84" s="9"/>
      <c r="Z84" s="19"/>
      <c r="AA84" s="19"/>
      <c r="AB84" s="9"/>
      <c r="AH84" s="9"/>
      <c r="AT84" s="9"/>
      <c r="BF84" s="9"/>
      <c r="BJ84" s="9"/>
      <c r="BQ84" s="9"/>
    </row>
    <row r="85" ht="14.25" customHeight="1">
      <c r="Y85" s="9"/>
      <c r="Z85" s="19"/>
      <c r="AA85" s="19"/>
      <c r="AB85" s="9"/>
      <c r="AH85" s="9"/>
      <c r="AT85" s="9"/>
      <c r="BF85" s="9"/>
      <c r="BJ85" s="9"/>
      <c r="BQ85" s="9"/>
    </row>
    <row r="86" ht="14.25" customHeight="1">
      <c r="Y86" s="9"/>
      <c r="Z86" s="19"/>
      <c r="AA86" s="19"/>
      <c r="AB86" s="9"/>
      <c r="AH86" s="9"/>
      <c r="AT86" s="9"/>
      <c r="BF86" s="9"/>
      <c r="BJ86" s="9"/>
      <c r="BQ86" s="9"/>
    </row>
    <row r="87" ht="14.25" customHeight="1">
      <c r="Y87" s="9"/>
      <c r="Z87" s="19"/>
      <c r="AA87" s="19"/>
      <c r="AB87" s="9"/>
      <c r="AH87" s="9"/>
      <c r="AT87" s="9"/>
      <c r="BF87" s="9"/>
      <c r="BJ87" s="9"/>
      <c r="BQ87" s="9"/>
    </row>
    <row r="88" ht="14.25" customHeight="1">
      <c r="Y88" s="9"/>
      <c r="Z88" s="19"/>
      <c r="AA88" s="19"/>
      <c r="AB88" s="9"/>
      <c r="AH88" s="9"/>
      <c r="AT88" s="9"/>
      <c r="BF88" s="9"/>
      <c r="BJ88" s="9"/>
      <c r="BQ88" s="9"/>
    </row>
    <row r="89" ht="14.25" customHeight="1">
      <c r="Y89" s="9"/>
      <c r="Z89" s="19"/>
      <c r="AA89" s="19"/>
      <c r="AB89" s="9"/>
      <c r="AH89" s="9"/>
      <c r="AT89" s="9"/>
      <c r="BF89" s="9"/>
      <c r="BJ89" s="9"/>
      <c r="BQ89" s="9"/>
    </row>
    <row r="90" ht="14.25" customHeight="1">
      <c r="Y90" s="9"/>
      <c r="Z90" s="19"/>
      <c r="AA90" s="19"/>
      <c r="AB90" s="9"/>
      <c r="AH90" s="9"/>
      <c r="AT90" s="9"/>
      <c r="BF90" s="9"/>
      <c r="BJ90" s="9"/>
      <c r="BQ90" s="9"/>
    </row>
    <row r="91" ht="14.25" customHeight="1">
      <c r="Y91" s="9"/>
      <c r="Z91" s="19"/>
      <c r="AA91" s="19"/>
      <c r="AB91" s="9"/>
      <c r="AH91" s="9"/>
      <c r="AT91" s="9"/>
      <c r="BF91" s="9"/>
      <c r="BJ91" s="9"/>
      <c r="BQ91" s="9"/>
    </row>
    <row r="92" ht="14.25" customHeight="1">
      <c r="Y92" s="9"/>
      <c r="Z92" s="19"/>
      <c r="AA92" s="19"/>
      <c r="AB92" s="9"/>
      <c r="AH92" s="9"/>
      <c r="AT92" s="9"/>
      <c r="BF92" s="9"/>
      <c r="BJ92" s="9"/>
      <c r="BQ92" s="9"/>
    </row>
    <row r="93" ht="14.25" customHeight="1">
      <c r="Y93" s="9"/>
      <c r="Z93" s="19"/>
      <c r="AA93" s="19"/>
      <c r="AB93" s="9"/>
      <c r="AH93" s="9"/>
      <c r="AT93" s="9"/>
      <c r="BF93" s="9"/>
      <c r="BJ93" s="9"/>
      <c r="BQ93" s="9"/>
    </row>
    <row r="94" ht="14.25" customHeight="1">
      <c r="Y94" s="9"/>
      <c r="Z94" s="19"/>
      <c r="AA94" s="19"/>
      <c r="AB94" s="9"/>
      <c r="AH94" s="9"/>
      <c r="AT94" s="9"/>
      <c r="BF94" s="9"/>
      <c r="BJ94" s="9"/>
      <c r="BQ94" s="9"/>
    </row>
    <row r="95" ht="14.25" customHeight="1">
      <c r="Y95" s="9"/>
      <c r="Z95" s="19"/>
      <c r="AA95" s="19"/>
      <c r="AB95" s="9"/>
      <c r="AH95" s="9"/>
      <c r="AT95" s="9"/>
      <c r="BF95" s="9"/>
      <c r="BJ95" s="9"/>
      <c r="BQ95" s="9"/>
    </row>
    <row r="96" ht="14.25" customHeight="1">
      <c r="Y96" s="9"/>
      <c r="Z96" s="19"/>
      <c r="AA96" s="19"/>
      <c r="AB96" s="9"/>
      <c r="AH96" s="9"/>
      <c r="AT96" s="9"/>
      <c r="BF96" s="9"/>
      <c r="BJ96" s="9"/>
      <c r="BQ96" s="9"/>
    </row>
    <row r="97" ht="14.25" customHeight="1">
      <c r="Y97" s="9"/>
      <c r="Z97" s="19"/>
      <c r="AA97" s="19"/>
      <c r="AB97" s="9"/>
      <c r="AH97" s="9"/>
      <c r="AT97" s="9"/>
      <c r="BF97" s="9"/>
      <c r="BJ97" s="9"/>
      <c r="BQ97" s="9"/>
    </row>
    <row r="98" ht="14.25" customHeight="1">
      <c r="Y98" s="9"/>
      <c r="Z98" s="19"/>
      <c r="AA98" s="19"/>
      <c r="AB98" s="9"/>
      <c r="AH98" s="9"/>
      <c r="AT98" s="9"/>
      <c r="BF98" s="9"/>
      <c r="BJ98" s="9"/>
      <c r="BQ98" s="9"/>
    </row>
    <row r="99" ht="14.25" customHeight="1">
      <c r="Y99" s="9"/>
      <c r="Z99" s="19"/>
      <c r="AA99" s="19"/>
      <c r="AB99" s="9"/>
      <c r="AH99" s="9"/>
      <c r="AT99" s="9"/>
      <c r="BF99" s="9"/>
      <c r="BJ99" s="9"/>
      <c r="BQ99" s="9"/>
    </row>
    <row r="100" ht="14.25" customHeight="1">
      <c r="Y100" s="9"/>
      <c r="Z100" s="19"/>
      <c r="AA100" s="19"/>
      <c r="AB100" s="9"/>
      <c r="AH100" s="9"/>
      <c r="AT100" s="9"/>
      <c r="BF100" s="9"/>
      <c r="BJ100" s="9"/>
      <c r="BQ100" s="9"/>
    </row>
    <row r="101" ht="14.25" customHeight="1">
      <c r="Y101" s="9"/>
      <c r="Z101" s="19"/>
      <c r="AA101" s="19"/>
      <c r="AB101" s="9"/>
      <c r="AH101" s="9"/>
      <c r="AT101" s="9"/>
      <c r="BF101" s="9"/>
      <c r="BJ101" s="9"/>
      <c r="BQ101" s="9"/>
    </row>
    <row r="102" ht="14.25" customHeight="1">
      <c r="Y102" s="9"/>
      <c r="Z102" s="19"/>
      <c r="AA102" s="19"/>
      <c r="AB102" s="9"/>
      <c r="AH102" s="9"/>
      <c r="AT102" s="9"/>
      <c r="BF102" s="9"/>
      <c r="BJ102" s="9"/>
      <c r="BQ102" s="9"/>
    </row>
    <row r="103" ht="14.25" customHeight="1">
      <c r="Y103" s="9"/>
      <c r="Z103" s="19"/>
      <c r="AA103" s="19"/>
      <c r="AB103" s="9"/>
      <c r="AH103" s="9"/>
      <c r="AT103" s="9"/>
      <c r="BF103" s="9"/>
      <c r="BJ103" s="9"/>
      <c r="BQ103" s="9"/>
    </row>
    <row r="104" ht="14.25" customHeight="1">
      <c r="Y104" s="9"/>
      <c r="Z104" s="19"/>
      <c r="AA104" s="19"/>
      <c r="AB104" s="9"/>
      <c r="AH104" s="9"/>
      <c r="AT104" s="9"/>
      <c r="BF104" s="9"/>
      <c r="BJ104" s="9"/>
      <c r="BQ104" s="9"/>
    </row>
    <row r="105" ht="14.25" customHeight="1">
      <c r="Y105" s="9"/>
      <c r="Z105" s="19"/>
      <c r="AA105" s="19"/>
      <c r="AB105" s="9"/>
      <c r="AH105" s="9"/>
      <c r="AT105" s="9"/>
      <c r="BF105" s="9"/>
      <c r="BJ105" s="9"/>
      <c r="BQ105" s="9"/>
    </row>
    <row r="106" ht="14.25" customHeight="1">
      <c r="Y106" s="9"/>
      <c r="Z106" s="19"/>
      <c r="AA106" s="19"/>
      <c r="AB106" s="9"/>
      <c r="AH106" s="9"/>
      <c r="AT106" s="9"/>
      <c r="BF106" s="9"/>
      <c r="BJ106" s="9"/>
      <c r="BQ106" s="9"/>
    </row>
    <row r="107" ht="14.25" customHeight="1">
      <c r="Y107" s="9"/>
      <c r="Z107" s="19"/>
      <c r="AA107" s="19"/>
      <c r="AB107" s="9"/>
      <c r="AH107" s="9"/>
      <c r="AT107" s="9"/>
      <c r="BF107" s="9"/>
      <c r="BJ107" s="9"/>
      <c r="BQ107" s="9"/>
    </row>
    <row r="108" ht="14.25" customHeight="1">
      <c r="Y108" s="9"/>
      <c r="Z108" s="19"/>
      <c r="AA108" s="19"/>
      <c r="AB108" s="9"/>
      <c r="AH108" s="9"/>
      <c r="AT108" s="9"/>
      <c r="BF108" s="9"/>
      <c r="BJ108" s="9"/>
      <c r="BQ108" s="9"/>
    </row>
    <row r="109" ht="14.25" customHeight="1">
      <c r="Y109" s="9"/>
      <c r="Z109" s="19"/>
      <c r="AA109" s="19"/>
      <c r="AB109" s="9"/>
      <c r="AH109" s="9"/>
      <c r="AT109" s="9"/>
      <c r="BF109" s="9"/>
      <c r="BJ109" s="9"/>
      <c r="BQ109" s="9"/>
    </row>
    <row r="110" ht="14.25" customHeight="1">
      <c r="Y110" s="9"/>
      <c r="Z110" s="19"/>
      <c r="AA110" s="19"/>
      <c r="AB110" s="9"/>
      <c r="AH110" s="9"/>
      <c r="AT110" s="9"/>
      <c r="BF110" s="9"/>
      <c r="BJ110" s="9"/>
      <c r="BQ110" s="9"/>
    </row>
    <row r="111" ht="14.25" customHeight="1">
      <c r="Y111" s="9"/>
      <c r="Z111" s="19"/>
      <c r="AA111" s="19"/>
      <c r="AB111" s="9"/>
      <c r="AH111" s="9"/>
      <c r="AT111" s="9"/>
      <c r="BF111" s="9"/>
      <c r="BJ111" s="9"/>
      <c r="BQ111" s="9"/>
    </row>
    <row r="112" ht="14.25" customHeight="1">
      <c r="Y112" s="9"/>
      <c r="Z112" s="19"/>
      <c r="AA112" s="19"/>
      <c r="AB112" s="9"/>
      <c r="AH112" s="9"/>
      <c r="AT112" s="9"/>
      <c r="BF112" s="9"/>
      <c r="BJ112" s="9"/>
      <c r="BQ112" s="9"/>
    </row>
    <row r="113" ht="14.25" customHeight="1">
      <c r="Y113" s="9"/>
      <c r="Z113" s="19"/>
      <c r="AA113" s="19"/>
      <c r="AB113" s="9"/>
      <c r="AH113" s="9"/>
      <c r="AT113" s="9"/>
      <c r="BF113" s="9"/>
      <c r="BJ113" s="9"/>
      <c r="BQ113" s="9"/>
    </row>
    <row r="114" ht="14.25" customHeight="1">
      <c r="Y114" s="9"/>
      <c r="Z114" s="19"/>
      <c r="AA114" s="19"/>
      <c r="AB114" s="9"/>
      <c r="AH114" s="9"/>
      <c r="AT114" s="9"/>
      <c r="BF114" s="9"/>
      <c r="BJ114" s="9"/>
      <c r="BQ114" s="9"/>
    </row>
    <row r="115" ht="14.25" customHeight="1">
      <c r="Y115" s="9"/>
      <c r="Z115" s="19"/>
      <c r="AA115" s="19"/>
      <c r="AB115" s="9"/>
      <c r="AH115" s="9"/>
      <c r="AT115" s="9"/>
      <c r="BF115" s="9"/>
      <c r="BJ115" s="9"/>
      <c r="BQ115" s="9"/>
    </row>
    <row r="116" ht="14.25" customHeight="1">
      <c r="Y116" s="9"/>
      <c r="Z116" s="19"/>
      <c r="AA116" s="19"/>
      <c r="AB116" s="9"/>
      <c r="AH116" s="9"/>
      <c r="AT116" s="9"/>
      <c r="BF116" s="9"/>
      <c r="BJ116" s="9"/>
      <c r="BQ116" s="9"/>
    </row>
    <row r="117" ht="14.25" customHeight="1">
      <c r="Y117" s="9"/>
      <c r="Z117" s="19"/>
      <c r="AA117" s="19"/>
      <c r="AB117" s="9"/>
      <c r="AH117" s="9"/>
      <c r="AT117" s="9"/>
      <c r="BF117" s="9"/>
      <c r="BJ117" s="9"/>
      <c r="BQ117" s="9"/>
    </row>
    <row r="118" ht="14.25" customHeight="1">
      <c r="Y118" s="9"/>
      <c r="Z118" s="19"/>
      <c r="AA118" s="19"/>
      <c r="AB118" s="9"/>
      <c r="AH118" s="9"/>
      <c r="AT118" s="9"/>
      <c r="BF118" s="9"/>
      <c r="BJ118" s="9"/>
      <c r="BQ118" s="9"/>
    </row>
    <row r="119" ht="14.25" customHeight="1">
      <c r="Y119" s="9"/>
      <c r="Z119" s="19"/>
      <c r="AA119" s="19"/>
      <c r="AB119" s="9"/>
      <c r="AH119" s="9"/>
      <c r="AT119" s="9"/>
      <c r="BF119" s="9"/>
      <c r="BJ119" s="9"/>
      <c r="BQ119" s="9"/>
    </row>
    <row r="120" ht="14.25" customHeight="1">
      <c r="Y120" s="9"/>
      <c r="Z120" s="19"/>
      <c r="AA120" s="19"/>
      <c r="AB120" s="9"/>
      <c r="AH120" s="9"/>
      <c r="AT120" s="9"/>
      <c r="BF120" s="9"/>
      <c r="BJ120" s="9"/>
      <c r="BQ120" s="9"/>
    </row>
    <row r="121" ht="14.25" customHeight="1">
      <c r="Y121" s="9"/>
      <c r="Z121" s="19"/>
      <c r="AA121" s="19"/>
      <c r="AB121" s="9"/>
      <c r="AH121" s="9"/>
      <c r="AT121" s="9"/>
      <c r="BF121" s="9"/>
      <c r="BJ121" s="9"/>
      <c r="BQ121" s="9"/>
    </row>
    <row r="122" ht="14.25" customHeight="1">
      <c r="Y122" s="9"/>
      <c r="Z122" s="19"/>
      <c r="AA122" s="19"/>
      <c r="AB122" s="9"/>
      <c r="AH122" s="9"/>
      <c r="AT122" s="9"/>
      <c r="BF122" s="9"/>
      <c r="BJ122" s="9"/>
      <c r="BQ122" s="9"/>
    </row>
    <row r="123" ht="14.25" customHeight="1">
      <c r="Y123" s="9"/>
      <c r="Z123" s="19"/>
      <c r="AA123" s="19"/>
      <c r="AB123" s="9"/>
      <c r="AH123" s="9"/>
      <c r="AT123" s="9"/>
      <c r="BF123" s="9"/>
      <c r="BJ123" s="9"/>
      <c r="BQ123" s="9"/>
    </row>
    <row r="124" ht="14.25" customHeight="1">
      <c r="Y124" s="9"/>
      <c r="Z124" s="19"/>
      <c r="AA124" s="19"/>
      <c r="AB124" s="9"/>
      <c r="AH124" s="9"/>
      <c r="AT124" s="9"/>
      <c r="BF124" s="9"/>
      <c r="BJ124" s="9"/>
      <c r="BQ124" s="9"/>
    </row>
    <row r="125" ht="14.25" customHeight="1">
      <c r="Y125" s="9"/>
      <c r="Z125" s="19"/>
      <c r="AA125" s="19"/>
      <c r="AB125" s="9"/>
      <c r="AH125" s="9"/>
      <c r="AT125" s="9"/>
      <c r="BF125" s="9"/>
      <c r="BJ125" s="9"/>
      <c r="BQ125" s="9"/>
    </row>
    <row r="126" ht="14.25" customHeight="1">
      <c r="Y126" s="9"/>
      <c r="Z126" s="19"/>
      <c r="AA126" s="19"/>
      <c r="AB126" s="9"/>
      <c r="AH126" s="9"/>
      <c r="AT126" s="9"/>
      <c r="BF126" s="9"/>
      <c r="BJ126" s="9"/>
      <c r="BQ126" s="9"/>
    </row>
    <row r="127" ht="14.25" customHeight="1">
      <c r="Y127" s="9"/>
      <c r="Z127" s="19"/>
      <c r="AA127" s="19"/>
      <c r="AB127" s="9"/>
      <c r="AH127" s="9"/>
      <c r="AT127" s="9"/>
      <c r="BF127" s="9"/>
      <c r="BJ127" s="9"/>
      <c r="BQ127" s="9"/>
    </row>
    <row r="128" ht="14.25" customHeight="1">
      <c r="Y128" s="9"/>
      <c r="Z128" s="19"/>
      <c r="AA128" s="19"/>
      <c r="AB128" s="9"/>
      <c r="AH128" s="9"/>
      <c r="AT128" s="9"/>
      <c r="BF128" s="9"/>
      <c r="BJ128" s="9"/>
      <c r="BQ128" s="9"/>
    </row>
    <row r="129" ht="14.25" customHeight="1">
      <c r="Y129" s="9"/>
      <c r="Z129" s="19"/>
      <c r="AA129" s="19"/>
      <c r="AB129" s="9"/>
      <c r="AH129" s="9"/>
      <c r="AT129" s="9"/>
      <c r="BF129" s="9"/>
      <c r="BJ129" s="9"/>
      <c r="BQ129" s="9"/>
    </row>
    <row r="130" ht="14.25" customHeight="1">
      <c r="Y130" s="9"/>
      <c r="Z130" s="19"/>
      <c r="AA130" s="19"/>
      <c r="AB130" s="9"/>
      <c r="AH130" s="9"/>
      <c r="AT130" s="9"/>
      <c r="BF130" s="9"/>
      <c r="BJ130" s="9"/>
      <c r="BQ130" s="9"/>
    </row>
    <row r="131" ht="14.25" customHeight="1">
      <c r="Y131" s="9"/>
      <c r="Z131" s="19"/>
      <c r="AA131" s="19"/>
      <c r="AB131" s="9"/>
      <c r="AH131" s="9"/>
      <c r="AT131" s="9"/>
      <c r="BF131" s="9"/>
      <c r="BJ131" s="9"/>
      <c r="BQ131" s="9"/>
    </row>
    <row r="132" ht="14.25" customHeight="1">
      <c r="Y132" s="9"/>
      <c r="Z132" s="19"/>
      <c r="AA132" s="19"/>
      <c r="AB132" s="9"/>
      <c r="AH132" s="9"/>
      <c r="AT132" s="9"/>
      <c r="BF132" s="9"/>
      <c r="BJ132" s="9"/>
      <c r="BQ132" s="9"/>
    </row>
    <row r="133" ht="14.25" customHeight="1">
      <c r="Y133" s="9"/>
      <c r="Z133" s="19"/>
      <c r="AA133" s="19"/>
      <c r="AB133" s="9"/>
      <c r="AH133" s="9"/>
      <c r="AT133" s="9"/>
      <c r="BF133" s="9"/>
      <c r="BJ133" s="9"/>
      <c r="BQ133" s="9"/>
    </row>
    <row r="134" ht="14.25" customHeight="1">
      <c r="Y134" s="9"/>
      <c r="Z134" s="19"/>
      <c r="AA134" s="19"/>
      <c r="AB134" s="9"/>
      <c r="AH134" s="9"/>
      <c r="AT134" s="9"/>
      <c r="BF134" s="9"/>
      <c r="BJ134" s="9"/>
      <c r="BQ134" s="9"/>
    </row>
    <row r="135" ht="14.25" customHeight="1">
      <c r="Y135" s="9"/>
      <c r="Z135" s="19"/>
      <c r="AA135" s="19"/>
      <c r="AB135" s="9"/>
      <c r="AH135" s="9"/>
      <c r="AT135" s="9"/>
      <c r="BF135" s="9"/>
      <c r="BJ135" s="9"/>
      <c r="BQ135" s="9"/>
    </row>
    <row r="136" ht="14.25" customHeight="1">
      <c r="Y136" s="9"/>
      <c r="Z136" s="19"/>
      <c r="AA136" s="19"/>
      <c r="AB136" s="9"/>
      <c r="AH136" s="9"/>
      <c r="AT136" s="9"/>
      <c r="BF136" s="9"/>
      <c r="BJ136" s="9"/>
      <c r="BQ136" s="9"/>
    </row>
    <row r="137" ht="14.25" customHeight="1">
      <c r="Y137" s="9"/>
      <c r="Z137" s="19"/>
      <c r="AA137" s="19"/>
      <c r="AB137" s="9"/>
      <c r="AH137" s="9"/>
      <c r="AT137" s="9"/>
      <c r="BF137" s="9"/>
      <c r="BJ137" s="9"/>
      <c r="BQ137" s="9"/>
    </row>
    <row r="138" ht="14.25" customHeight="1">
      <c r="Y138" s="9"/>
      <c r="Z138" s="19"/>
      <c r="AA138" s="19"/>
      <c r="AB138" s="9"/>
      <c r="AH138" s="9"/>
      <c r="AT138" s="9"/>
      <c r="BF138" s="9"/>
      <c r="BJ138" s="9"/>
      <c r="BQ138" s="9"/>
    </row>
    <row r="139" ht="14.25" customHeight="1">
      <c r="Y139" s="9"/>
      <c r="Z139" s="19"/>
      <c r="AA139" s="19"/>
      <c r="AB139" s="9"/>
      <c r="AH139" s="9"/>
      <c r="AT139" s="9"/>
      <c r="BF139" s="9"/>
      <c r="BJ139" s="9"/>
      <c r="BQ139" s="9"/>
    </row>
    <row r="140" ht="14.25" customHeight="1">
      <c r="Y140" s="9"/>
      <c r="Z140" s="19"/>
      <c r="AA140" s="19"/>
      <c r="AB140" s="9"/>
      <c r="AH140" s="9"/>
      <c r="AT140" s="9"/>
      <c r="BF140" s="9"/>
      <c r="BJ140" s="9"/>
      <c r="BQ140" s="9"/>
    </row>
    <row r="141" ht="14.25" customHeight="1">
      <c r="Y141" s="9"/>
      <c r="Z141" s="19"/>
      <c r="AA141" s="19"/>
      <c r="AB141" s="9"/>
      <c r="AH141" s="9"/>
      <c r="AT141" s="9"/>
      <c r="BF141" s="9"/>
      <c r="BJ141" s="9"/>
      <c r="BQ141" s="9"/>
    </row>
    <row r="142" ht="14.25" customHeight="1">
      <c r="Y142" s="9"/>
      <c r="Z142" s="19"/>
      <c r="AA142" s="19"/>
      <c r="AB142" s="9"/>
      <c r="AH142" s="9"/>
      <c r="AT142" s="9"/>
      <c r="BF142" s="9"/>
      <c r="BJ142" s="9"/>
      <c r="BQ142" s="9"/>
    </row>
    <row r="143" ht="14.25" customHeight="1">
      <c r="Y143" s="9"/>
      <c r="Z143" s="19"/>
      <c r="AA143" s="19"/>
      <c r="AB143" s="9"/>
      <c r="AH143" s="9"/>
      <c r="AT143" s="9"/>
      <c r="BF143" s="9"/>
      <c r="BJ143" s="9"/>
      <c r="BQ143" s="9"/>
    </row>
    <row r="144" ht="14.25" customHeight="1">
      <c r="Y144" s="9"/>
      <c r="Z144" s="19"/>
      <c r="AA144" s="19"/>
      <c r="AB144" s="9"/>
      <c r="AH144" s="9"/>
      <c r="AT144" s="9"/>
      <c r="BF144" s="9"/>
      <c r="BJ144" s="9"/>
      <c r="BQ144" s="9"/>
    </row>
    <row r="145" ht="14.25" customHeight="1">
      <c r="Y145" s="9"/>
      <c r="Z145" s="19"/>
      <c r="AA145" s="19"/>
      <c r="AB145" s="9"/>
      <c r="AH145" s="9"/>
      <c r="AT145" s="9"/>
      <c r="BF145" s="9"/>
      <c r="BJ145" s="9"/>
      <c r="BQ145" s="9"/>
    </row>
    <row r="146" ht="14.25" customHeight="1">
      <c r="Y146" s="9"/>
      <c r="Z146" s="19"/>
      <c r="AA146" s="19"/>
      <c r="AB146" s="9"/>
      <c r="AH146" s="9"/>
      <c r="AT146" s="9"/>
      <c r="BF146" s="9"/>
      <c r="BJ146" s="9"/>
      <c r="BQ146" s="9"/>
    </row>
    <row r="147" ht="14.25" customHeight="1">
      <c r="Y147" s="9"/>
      <c r="Z147" s="19"/>
      <c r="AA147" s="19"/>
      <c r="AB147" s="9"/>
      <c r="AH147" s="9"/>
      <c r="AT147" s="9"/>
      <c r="BF147" s="9"/>
      <c r="BJ147" s="9"/>
      <c r="BQ147" s="9"/>
    </row>
    <row r="148" ht="14.25" customHeight="1">
      <c r="Y148" s="9"/>
      <c r="Z148" s="19"/>
      <c r="AA148" s="19"/>
      <c r="AB148" s="9"/>
      <c r="AH148" s="9"/>
      <c r="AT148" s="9"/>
      <c r="BF148" s="9"/>
      <c r="BJ148" s="9"/>
      <c r="BQ148" s="9"/>
    </row>
    <row r="149" ht="14.25" customHeight="1">
      <c r="Y149" s="9"/>
      <c r="Z149" s="19"/>
      <c r="AA149" s="19"/>
      <c r="AB149" s="9"/>
      <c r="AH149" s="9"/>
      <c r="AT149" s="9"/>
      <c r="BF149" s="9"/>
      <c r="BJ149" s="9"/>
      <c r="BQ149" s="9"/>
    </row>
    <row r="150" ht="14.25" customHeight="1">
      <c r="Y150" s="9"/>
      <c r="Z150" s="19"/>
      <c r="AA150" s="19"/>
      <c r="AB150" s="9"/>
      <c r="AH150" s="9"/>
      <c r="AT150" s="9"/>
      <c r="BF150" s="9"/>
      <c r="BJ150" s="9"/>
      <c r="BQ150" s="9"/>
    </row>
    <row r="151" ht="14.25" customHeight="1">
      <c r="Y151" s="9"/>
      <c r="Z151" s="19"/>
      <c r="AA151" s="19"/>
      <c r="AB151" s="9"/>
      <c r="AH151" s="9"/>
      <c r="AT151" s="9"/>
      <c r="BF151" s="9"/>
      <c r="BJ151" s="9"/>
      <c r="BQ151" s="9"/>
    </row>
    <row r="152" ht="14.25" customHeight="1">
      <c r="Y152" s="9"/>
      <c r="Z152" s="19"/>
      <c r="AA152" s="19"/>
      <c r="AB152" s="9"/>
      <c r="AH152" s="9"/>
      <c r="AT152" s="9"/>
      <c r="BF152" s="9"/>
      <c r="BJ152" s="9"/>
      <c r="BQ152" s="9"/>
    </row>
    <row r="153" ht="14.25" customHeight="1">
      <c r="Y153" s="9"/>
      <c r="Z153" s="19"/>
      <c r="AA153" s="19"/>
      <c r="AB153" s="9"/>
      <c r="AH153" s="9"/>
      <c r="AT153" s="9"/>
      <c r="BF153" s="9"/>
      <c r="BJ153" s="9"/>
      <c r="BQ153" s="9"/>
    </row>
    <row r="154" ht="14.25" customHeight="1">
      <c r="Y154" s="9"/>
      <c r="Z154" s="19"/>
      <c r="AA154" s="19"/>
      <c r="AB154" s="9"/>
      <c r="AH154" s="9"/>
      <c r="AT154" s="9"/>
      <c r="BF154" s="9"/>
      <c r="BJ154" s="9"/>
      <c r="BQ154" s="9"/>
    </row>
    <row r="155" ht="14.25" customHeight="1">
      <c r="Y155" s="9"/>
      <c r="Z155" s="19"/>
      <c r="AA155" s="19"/>
      <c r="AB155" s="9"/>
      <c r="AH155" s="9"/>
      <c r="AT155" s="9"/>
      <c r="BF155" s="9"/>
      <c r="BJ155" s="9"/>
      <c r="BQ155" s="9"/>
    </row>
    <row r="156" ht="14.25" customHeight="1">
      <c r="Y156" s="9"/>
      <c r="Z156" s="19"/>
      <c r="AA156" s="19"/>
      <c r="AB156" s="9"/>
      <c r="AH156" s="9"/>
      <c r="AT156" s="9"/>
      <c r="BF156" s="9"/>
      <c r="BJ156" s="9"/>
      <c r="BQ156" s="9"/>
    </row>
    <row r="157" ht="14.25" customHeight="1">
      <c r="Y157" s="9"/>
      <c r="Z157" s="19"/>
      <c r="AA157" s="19"/>
      <c r="AB157" s="9"/>
      <c r="AH157" s="9"/>
      <c r="AT157" s="9"/>
      <c r="BF157" s="9"/>
      <c r="BJ157" s="9"/>
      <c r="BQ157" s="9"/>
    </row>
    <row r="158" ht="14.25" customHeight="1">
      <c r="Y158" s="9"/>
      <c r="Z158" s="19"/>
      <c r="AA158" s="19"/>
      <c r="AB158" s="9"/>
      <c r="AH158" s="9"/>
      <c r="AT158" s="9"/>
      <c r="BF158" s="9"/>
      <c r="BJ158" s="9"/>
      <c r="BQ158" s="9"/>
    </row>
    <row r="159" ht="14.25" customHeight="1">
      <c r="Y159" s="9"/>
      <c r="Z159" s="19"/>
      <c r="AA159" s="19"/>
      <c r="AB159" s="9"/>
      <c r="AH159" s="9"/>
      <c r="AT159" s="9"/>
      <c r="BF159" s="9"/>
      <c r="BJ159" s="9"/>
      <c r="BQ159" s="9"/>
    </row>
    <row r="160" ht="14.25" customHeight="1">
      <c r="Y160" s="9"/>
      <c r="Z160" s="19"/>
      <c r="AA160" s="19"/>
      <c r="AB160" s="9"/>
      <c r="AH160" s="9"/>
      <c r="AT160" s="9"/>
      <c r="BF160" s="9"/>
      <c r="BJ160" s="9"/>
      <c r="BQ160" s="9"/>
    </row>
    <row r="161" ht="14.25" customHeight="1">
      <c r="Y161" s="9"/>
      <c r="Z161" s="19"/>
      <c r="AA161" s="19"/>
      <c r="AB161" s="9"/>
      <c r="AH161" s="9"/>
      <c r="AT161" s="9"/>
      <c r="BF161" s="9"/>
      <c r="BJ161" s="9"/>
      <c r="BQ161" s="9"/>
    </row>
    <row r="162" ht="14.25" customHeight="1">
      <c r="Y162" s="9"/>
      <c r="Z162" s="19"/>
      <c r="AA162" s="19"/>
      <c r="AB162" s="9"/>
      <c r="AH162" s="9"/>
      <c r="AT162" s="9"/>
      <c r="BF162" s="9"/>
      <c r="BJ162" s="9"/>
      <c r="BQ162" s="9"/>
    </row>
    <row r="163" ht="14.25" customHeight="1">
      <c r="Y163" s="9"/>
      <c r="Z163" s="19"/>
      <c r="AA163" s="19"/>
      <c r="AB163" s="9"/>
      <c r="AH163" s="9"/>
      <c r="AT163" s="9"/>
      <c r="BF163" s="9"/>
      <c r="BJ163" s="9"/>
      <c r="BQ163" s="9"/>
    </row>
    <row r="164" ht="14.25" customHeight="1">
      <c r="Y164" s="9"/>
      <c r="Z164" s="19"/>
      <c r="AA164" s="19"/>
      <c r="AB164" s="9"/>
      <c r="AH164" s="9"/>
      <c r="AT164" s="9"/>
      <c r="BF164" s="9"/>
      <c r="BJ164" s="9"/>
      <c r="BQ164" s="9"/>
    </row>
    <row r="165" ht="14.25" customHeight="1">
      <c r="Y165" s="9"/>
      <c r="Z165" s="19"/>
      <c r="AA165" s="19"/>
      <c r="AB165" s="9"/>
      <c r="AH165" s="9"/>
      <c r="AT165" s="9"/>
      <c r="BF165" s="9"/>
      <c r="BJ165" s="9"/>
      <c r="BQ165" s="9"/>
    </row>
    <row r="166" ht="14.25" customHeight="1">
      <c r="Y166" s="9"/>
      <c r="Z166" s="19"/>
      <c r="AA166" s="19"/>
      <c r="AB166" s="9"/>
      <c r="AH166" s="9"/>
      <c r="AT166" s="9"/>
      <c r="BF166" s="9"/>
      <c r="BJ166" s="9"/>
      <c r="BQ166" s="9"/>
    </row>
    <row r="167" ht="14.25" customHeight="1">
      <c r="Y167" s="9"/>
      <c r="Z167" s="19"/>
      <c r="AA167" s="19"/>
      <c r="AB167" s="9"/>
      <c r="AH167" s="9"/>
      <c r="AT167" s="9"/>
      <c r="BF167" s="9"/>
      <c r="BJ167" s="9"/>
      <c r="BQ167" s="9"/>
    </row>
    <row r="168" ht="14.25" customHeight="1">
      <c r="Y168" s="9"/>
      <c r="Z168" s="19"/>
      <c r="AA168" s="19"/>
      <c r="AB168" s="9"/>
      <c r="AH168" s="9"/>
      <c r="AT168" s="9"/>
      <c r="BF168" s="9"/>
      <c r="BJ168" s="9"/>
      <c r="BQ168" s="9"/>
    </row>
    <row r="169" ht="14.25" customHeight="1">
      <c r="Y169" s="9"/>
      <c r="Z169" s="19"/>
      <c r="AA169" s="19"/>
      <c r="AB169" s="9"/>
      <c r="AH169" s="9"/>
      <c r="AT169" s="9"/>
      <c r="BF169" s="9"/>
      <c r="BJ169" s="9"/>
      <c r="BQ169" s="9"/>
    </row>
    <row r="170" ht="14.25" customHeight="1">
      <c r="Y170" s="9"/>
      <c r="Z170" s="19"/>
      <c r="AA170" s="19"/>
      <c r="AB170" s="9"/>
      <c r="AH170" s="9"/>
      <c r="AT170" s="9"/>
      <c r="BF170" s="9"/>
      <c r="BJ170" s="9"/>
      <c r="BQ170" s="9"/>
    </row>
    <row r="171" ht="14.25" customHeight="1">
      <c r="Y171" s="9"/>
      <c r="Z171" s="19"/>
      <c r="AA171" s="19"/>
      <c r="AB171" s="9"/>
      <c r="AH171" s="9"/>
      <c r="AT171" s="9"/>
      <c r="BF171" s="9"/>
      <c r="BJ171" s="9"/>
      <c r="BQ171" s="9"/>
    </row>
    <row r="172" ht="14.25" customHeight="1">
      <c r="Y172" s="9"/>
      <c r="Z172" s="19"/>
      <c r="AA172" s="19"/>
      <c r="AB172" s="9"/>
      <c r="AH172" s="9"/>
      <c r="AT172" s="9"/>
      <c r="BF172" s="9"/>
      <c r="BJ172" s="9"/>
      <c r="BQ172" s="9"/>
    </row>
    <row r="173" ht="14.25" customHeight="1">
      <c r="Y173" s="9"/>
      <c r="Z173" s="19"/>
      <c r="AA173" s="19"/>
      <c r="AB173" s="9"/>
      <c r="AH173" s="9"/>
      <c r="AT173" s="9"/>
      <c r="BF173" s="9"/>
      <c r="BJ173" s="9"/>
      <c r="BQ173" s="9"/>
    </row>
    <row r="174" ht="14.25" customHeight="1">
      <c r="Y174" s="9"/>
      <c r="Z174" s="19"/>
      <c r="AA174" s="19"/>
      <c r="AB174" s="9"/>
      <c r="AH174" s="9"/>
      <c r="AT174" s="9"/>
      <c r="BF174" s="9"/>
      <c r="BJ174" s="9"/>
      <c r="BQ174" s="9"/>
    </row>
    <row r="175" ht="14.25" customHeight="1">
      <c r="Y175" s="9"/>
      <c r="Z175" s="19"/>
      <c r="AA175" s="19"/>
      <c r="AB175" s="9"/>
      <c r="AH175" s="9"/>
      <c r="AT175" s="9"/>
      <c r="BF175" s="9"/>
      <c r="BJ175" s="9"/>
      <c r="BQ175" s="9"/>
    </row>
    <row r="176" ht="14.25" customHeight="1">
      <c r="Y176" s="9"/>
      <c r="Z176" s="19"/>
      <c r="AA176" s="19"/>
      <c r="AB176" s="9"/>
      <c r="AH176" s="9"/>
      <c r="AT176" s="9"/>
      <c r="BF176" s="9"/>
      <c r="BJ176" s="9"/>
      <c r="BQ176" s="9"/>
    </row>
    <row r="177" ht="14.25" customHeight="1">
      <c r="Y177" s="9"/>
      <c r="Z177" s="19"/>
      <c r="AA177" s="19"/>
      <c r="AB177" s="9"/>
      <c r="AH177" s="9"/>
      <c r="AT177" s="9"/>
      <c r="BF177" s="9"/>
      <c r="BJ177" s="9"/>
      <c r="BQ177" s="9"/>
    </row>
    <row r="178" ht="14.25" customHeight="1">
      <c r="Y178" s="9"/>
      <c r="Z178" s="19"/>
      <c r="AA178" s="19"/>
      <c r="AB178" s="9"/>
      <c r="AH178" s="9"/>
      <c r="AT178" s="9"/>
      <c r="BF178" s="9"/>
      <c r="BJ178" s="9"/>
      <c r="BQ178" s="9"/>
    </row>
    <row r="179" ht="14.25" customHeight="1">
      <c r="Y179" s="9"/>
      <c r="Z179" s="19"/>
      <c r="AA179" s="19"/>
      <c r="AB179" s="9"/>
      <c r="AH179" s="9"/>
      <c r="AT179" s="9"/>
      <c r="BF179" s="9"/>
      <c r="BJ179" s="9"/>
      <c r="BQ179" s="9"/>
    </row>
    <row r="180" ht="14.25" customHeight="1">
      <c r="Y180" s="9"/>
      <c r="Z180" s="19"/>
      <c r="AA180" s="19"/>
      <c r="AB180" s="9"/>
      <c r="AH180" s="9"/>
      <c r="AT180" s="9"/>
      <c r="BF180" s="9"/>
      <c r="BJ180" s="9"/>
      <c r="BQ180" s="9"/>
    </row>
    <row r="181" ht="14.25" customHeight="1">
      <c r="Y181" s="9"/>
      <c r="Z181" s="19"/>
      <c r="AA181" s="19"/>
      <c r="AB181" s="9"/>
      <c r="AH181" s="9"/>
      <c r="AT181" s="9"/>
      <c r="BF181" s="9"/>
      <c r="BJ181" s="9"/>
      <c r="BQ181" s="9"/>
    </row>
    <row r="182" ht="14.25" customHeight="1">
      <c r="Y182" s="9"/>
      <c r="Z182" s="19"/>
      <c r="AA182" s="19"/>
      <c r="AB182" s="9"/>
      <c r="AH182" s="9"/>
      <c r="AT182" s="9"/>
      <c r="BF182" s="9"/>
      <c r="BJ182" s="9"/>
      <c r="BQ182" s="9"/>
    </row>
    <row r="183" ht="14.25" customHeight="1">
      <c r="Y183" s="9"/>
      <c r="Z183" s="19"/>
      <c r="AA183" s="19"/>
      <c r="AB183" s="9"/>
      <c r="AH183" s="9"/>
      <c r="AT183" s="9"/>
      <c r="BF183" s="9"/>
      <c r="BJ183" s="9"/>
      <c r="BQ183" s="9"/>
    </row>
    <row r="184" ht="14.25" customHeight="1">
      <c r="Y184" s="9"/>
      <c r="Z184" s="19"/>
      <c r="AA184" s="19"/>
      <c r="AB184" s="9"/>
      <c r="AH184" s="9"/>
      <c r="AT184" s="9"/>
      <c r="BF184" s="9"/>
      <c r="BJ184" s="9"/>
      <c r="BQ184" s="9"/>
    </row>
    <row r="185" ht="14.25" customHeight="1">
      <c r="Y185" s="9"/>
      <c r="Z185" s="19"/>
      <c r="AA185" s="19"/>
      <c r="AB185" s="9"/>
      <c r="AH185" s="9"/>
      <c r="AT185" s="9"/>
      <c r="BF185" s="9"/>
      <c r="BJ185" s="9"/>
      <c r="BQ185" s="9"/>
    </row>
    <row r="186" ht="14.25" customHeight="1">
      <c r="Y186" s="9"/>
      <c r="Z186" s="19"/>
      <c r="AA186" s="19"/>
      <c r="AB186" s="9"/>
      <c r="AH186" s="9"/>
      <c r="AT186" s="9"/>
      <c r="BF186" s="9"/>
      <c r="BJ186" s="9"/>
      <c r="BQ186" s="9"/>
    </row>
    <row r="187" ht="14.25" customHeight="1">
      <c r="Y187" s="9"/>
      <c r="Z187" s="19"/>
      <c r="AA187" s="19"/>
      <c r="AB187" s="9"/>
      <c r="AH187" s="9"/>
      <c r="AT187" s="9"/>
      <c r="BF187" s="9"/>
      <c r="BJ187" s="9"/>
      <c r="BQ187" s="9"/>
    </row>
    <row r="188" ht="14.25" customHeight="1">
      <c r="Y188" s="9"/>
      <c r="Z188" s="19"/>
      <c r="AA188" s="19"/>
      <c r="AB188" s="9"/>
      <c r="AH188" s="9"/>
      <c r="AT188" s="9"/>
      <c r="BF188" s="9"/>
      <c r="BJ188" s="9"/>
      <c r="BQ188" s="9"/>
    </row>
    <row r="189" ht="14.25" customHeight="1">
      <c r="Y189" s="9"/>
      <c r="Z189" s="19"/>
      <c r="AA189" s="19"/>
      <c r="AB189" s="9"/>
      <c r="AH189" s="9"/>
      <c r="AT189" s="9"/>
      <c r="BF189" s="9"/>
      <c r="BJ189" s="9"/>
      <c r="BQ189" s="9"/>
    </row>
    <row r="190" ht="14.25" customHeight="1">
      <c r="Y190" s="9"/>
      <c r="Z190" s="19"/>
      <c r="AA190" s="19"/>
      <c r="AB190" s="9"/>
      <c r="AH190" s="9"/>
      <c r="AT190" s="9"/>
      <c r="BF190" s="9"/>
      <c r="BJ190" s="9"/>
      <c r="BQ190" s="9"/>
    </row>
    <row r="191" ht="14.25" customHeight="1">
      <c r="Y191" s="9"/>
      <c r="Z191" s="19"/>
      <c r="AA191" s="19"/>
      <c r="AB191" s="9"/>
      <c r="AH191" s="9"/>
      <c r="AT191" s="9"/>
      <c r="BF191" s="9"/>
      <c r="BJ191" s="9"/>
      <c r="BQ191" s="9"/>
    </row>
    <row r="192" ht="14.25" customHeight="1">
      <c r="Y192" s="9"/>
      <c r="Z192" s="19"/>
      <c r="AA192" s="19"/>
      <c r="AB192" s="9"/>
      <c r="AH192" s="9"/>
      <c r="AT192" s="9"/>
      <c r="BF192" s="9"/>
      <c r="BJ192" s="9"/>
      <c r="BQ192" s="9"/>
    </row>
    <row r="193" ht="14.25" customHeight="1">
      <c r="Y193" s="9"/>
      <c r="Z193" s="19"/>
      <c r="AA193" s="19"/>
      <c r="AB193" s="9"/>
      <c r="AH193" s="9"/>
      <c r="AT193" s="9"/>
      <c r="BF193" s="9"/>
      <c r="BJ193" s="9"/>
      <c r="BQ193" s="9"/>
    </row>
    <row r="194" ht="14.25" customHeight="1">
      <c r="Y194" s="9"/>
      <c r="Z194" s="19"/>
      <c r="AA194" s="19"/>
      <c r="AB194" s="9"/>
      <c r="AH194" s="9"/>
      <c r="AT194" s="9"/>
      <c r="BF194" s="9"/>
      <c r="BJ194" s="9"/>
      <c r="BQ194" s="9"/>
    </row>
    <row r="195" ht="14.25" customHeight="1">
      <c r="Y195" s="9"/>
      <c r="Z195" s="19"/>
      <c r="AA195" s="19"/>
      <c r="AB195" s="9"/>
      <c r="AH195" s="9"/>
      <c r="AT195" s="9"/>
      <c r="BF195" s="9"/>
      <c r="BJ195" s="9"/>
      <c r="BQ195" s="9"/>
    </row>
    <row r="196" ht="14.25" customHeight="1">
      <c r="Y196" s="9"/>
      <c r="Z196" s="19"/>
      <c r="AA196" s="19"/>
      <c r="AB196" s="9"/>
      <c r="AH196" s="9"/>
      <c r="AT196" s="9"/>
      <c r="BF196" s="9"/>
      <c r="BJ196" s="9"/>
      <c r="BQ196" s="9"/>
    </row>
    <row r="197" ht="14.25" customHeight="1">
      <c r="Y197" s="9"/>
      <c r="Z197" s="19"/>
      <c r="AA197" s="19"/>
      <c r="AB197" s="9"/>
      <c r="AH197" s="9"/>
      <c r="AT197" s="9"/>
      <c r="BF197" s="9"/>
      <c r="BJ197" s="9"/>
      <c r="BQ197" s="9"/>
    </row>
    <row r="198" ht="14.25" customHeight="1">
      <c r="Y198" s="9"/>
      <c r="Z198" s="19"/>
      <c r="AA198" s="19"/>
      <c r="AB198" s="9"/>
      <c r="AH198" s="9"/>
      <c r="AT198" s="9"/>
      <c r="BF198" s="9"/>
      <c r="BJ198" s="9"/>
      <c r="BQ198" s="9"/>
    </row>
    <row r="199" ht="14.25" customHeight="1">
      <c r="Y199" s="9"/>
      <c r="Z199" s="19"/>
      <c r="AA199" s="19"/>
      <c r="AB199" s="9"/>
      <c r="AH199" s="9"/>
      <c r="AT199" s="9"/>
      <c r="BF199" s="9"/>
      <c r="BJ199" s="9"/>
      <c r="BQ199" s="9"/>
    </row>
    <row r="200" ht="14.25" customHeight="1">
      <c r="Y200" s="9"/>
      <c r="Z200" s="19"/>
      <c r="AA200" s="19"/>
      <c r="AB200" s="9"/>
      <c r="AH200" s="9"/>
      <c r="AT200" s="9"/>
      <c r="BF200" s="9"/>
      <c r="BJ200" s="9"/>
      <c r="BQ200" s="9"/>
    </row>
    <row r="201" ht="14.25" customHeight="1">
      <c r="Y201" s="9"/>
      <c r="Z201" s="19"/>
      <c r="AA201" s="19"/>
      <c r="AB201" s="9"/>
      <c r="AH201" s="9"/>
      <c r="AT201" s="9"/>
      <c r="BF201" s="9"/>
      <c r="BJ201" s="9"/>
      <c r="BQ201" s="9"/>
    </row>
    <row r="202" ht="14.25" customHeight="1">
      <c r="Y202" s="9"/>
      <c r="Z202" s="19"/>
      <c r="AA202" s="19"/>
      <c r="AB202" s="9"/>
      <c r="AH202" s="9"/>
      <c r="AT202" s="9"/>
      <c r="BF202" s="9"/>
      <c r="BJ202" s="9"/>
      <c r="BQ202" s="9"/>
    </row>
    <row r="203" ht="14.25" customHeight="1">
      <c r="Y203" s="9"/>
      <c r="Z203" s="19"/>
      <c r="AA203" s="19"/>
      <c r="AB203" s="9"/>
      <c r="AH203" s="9"/>
      <c r="AT203" s="9"/>
      <c r="BF203" s="9"/>
      <c r="BJ203" s="9"/>
      <c r="BQ203" s="9"/>
    </row>
    <row r="204" ht="14.25" customHeight="1">
      <c r="Y204" s="9"/>
      <c r="Z204" s="19"/>
      <c r="AA204" s="19"/>
      <c r="AB204" s="9"/>
      <c r="AH204" s="9"/>
      <c r="AT204" s="9"/>
      <c r="BF204" s="9"/>
      <c r="BJ204" s="9"/>
      <c r="BQ204" s="9"/>
    </row>
    <row r="205" ht="14.25" customHeight="1">
      <c r="Y205" s="9"/>
      <c r="Z205" s="19"/>
      <c r="AA205" s="19"/>
      <c r="AB205" s="9"/>
      <c r="AH205" s="9"/>
      <c r="AT205" s="9"/>
      <c r="BF205" s="9"/>
      <c r="BJ205" s="9"/>
      <c r="BQ205" s="9"/>
    </row>
    <row r="206" ht="14.25" customHeight="1">
      <c r="Y206" s="9"/>
      <c r="Z206" s="19"/>
      <c r="AA206" s="19"/>
      <c r="AB206" s="9"/>
      <c r="AH206" s="9"/>
      <c r="AT206" s="9"/>
      <c r="BF206" s="9"/>
      <c r="BJ206" s="9"/>
      <c r="BQ206" s="9"/>
    </row>
    <row r="207" ht="14.25" customHeight="1">
      <c r="Y207" s="9"/>
      <c r="Z207" s="19"/>
      <c r="AA207" s="19"/>
      <c r="AB207" s="9"/>
      <c r="AH207" s="9"/>
      <c r="AT207" s="9"/>
      <c r="BF207" s="9"/>
      <c r="BJ207" s="9"/>
      <c r="BQ207" s="9"/>
    </row>
    <row r="208" ht="14.25" customHeight="1">
      <c r="Y208" s="9"/>
      <c r="Z208" s="19"/>
      <c r="AA208" s="19"/>
      <c r="AB208" s="9"/>
      <c r="AH208" s="9"/>
      <c r="AT208" s="9"/>
      <c r="BF208" s="9"/>
      <c r="BJ208" s="9"/>
      <c r="BQ208" s="9"/>
    </row>
    <row r="209" ht="14.25" customHeight="1">
      <c r="Y209" s="9"/>
      <c r="Z209" s="19"/>
      <c r="AA209" s="19"/>
      <c r="AB209" s="9"/>
      <c r="AH209" s="9"/>
      <c r="AT209" s="9"/>
      <c r="BF209" s="9"/>
      <c r="BJ209" s="9"/>
      <c r="BQ209" s="9"/>
    </row>
    <row r="210" ht="14.25" customHeight="1">
      <c r="Y210" s="9"/>
      <c r="Z210" s="19"/>
      <c r="AA210" s="19"/>
      <c r="AB210" s="9"/>
      <c r="AH210" s="9"/>
      <c r="AT210" s="9"/>
      <c r="BF210" s="9"/>
      <c r="BJ210" s="9"/>
      <c r="BQ210" s="9"/>
    </row>
    <row r="211" ht="14.25" customHeight="1">
      <c r="Y211" s="9"/>
      <c r="Z211" s="19"/>
      <c r="AA211" s="19"/>
      <c r="AB211" s="9"/>
      <c r="AH211" s="9"/>
      <c r="AT211" s="9"/>
      <c r="BF211" s="9"/>
      <c r="BJ211" s="9"/>
      <c r="BQ211" s="9"/>
    </row>
    <row r="212" ht="14.25" customHeight="1">
      <c r="Y212" s="9"/>
      <c r="Z212" s="19"/>
      <c r="AA212" s="19"/>
      <c r="AB212" s="9"/>
      <c r="AH212" s="9"/>
      <c r="AT212" s="9"/>
      <c r="BF212" s="9"/>
      <c r="BJ212" s="9"/>
      <c r="BQ212" s="9"/>
    </row>
    <row r="213" ht="14.25" customHeight="1">
      <c r="Y213" s="9"/>
      <c r="Z213" s="19"/>
      <c r="AA213" s="19"/>
      <c r="AB213" s="9"/>
      <c r="AH213" s="9"/>
      <c r="AT213" s="9"/>
      <c r="BF213" s="9"/>
      <c r="BJ213" s="9"/>
      <c r="BQ213" s="9"/>
    </row>
    <row r="214" ht="14.25" customHeight="1">
      <c r="Y214" s="9"/>
      <c r="Z214" s="19"/>
      <c r="AA214" s="19"/>
      <c r="AB214" s="9"/>
      <c r="AH214" s="9"/>
      <c r="AT214" s="9"/>
      <c r="BF214" s="9"/>
      <c r="BJ214" s="9"/>
      <c r="BQ214" s="9"/>
    </row>
    <row r="215" ht="14.25" customHeight="1">
      <c r="Y215" s="9"/>
      <c r="Z215" s="19"/>
      <c r="AA215" s="19"/>
      <c r="AB215" s="9"/>
      <c r="AH215" s="9"/>
      <c r="AT215" s="9"/>
      <c r="BF215" s="9"/>
      <c r="BJ215" s="9"/>
      <c r="BQ215" s="9"/>
    </row>
    <row r="216" ht="14.25" customHeight="1">
      <c r="Y216" s="9"/>
      <c r="Z216" s="19"/>
      <c r="AA216" s="19"/>
      <c r="AB216" s="9"/>
      <c r="AH216" s="9"/>
      <c r="AT216" s="9"/>
      <c r="BF216" s="9"/>
      <c r="BJ216" s="9"/>
      <c r="BQ216" s="9"/>
    </row>
    <row r="217" ht="14.25" customHeight="1">
      <c r="Y217" s="9"/>
      <c r="Z217" s="19"/>
      <c r="AA217" s="19"/>
      <c r="AB217" s="9"/>
      <c r="AH217" s="9"/>
      <c r="AT217" s="9"/>
      <c r="BF217" s="9"/>
      <c r="BJ217" s="9"/>
      <c r="BQ217" s="9"/>
    </row>
    <row r="218" ht="14.25" customHeight="1">
      <c r="Y218" s="9"/>
      <c r="Z218" s="19"/>
      <c r="AA218" s="19"/>
      <c r="AB218" s="9"/>
      <c r="AH218" s="9"/>
      <c r="AT218" s="9"/>
      <c r="BF218" s="9"/>
      <c r="BJ218" s="9"/>
      <c r="BQ218" s="9"/>
    </row>
    <row r="219" ht="14.25" customHeight="1">
      <c r="Y219" s="9"/>
      <c r="Z219" s="19"/>
      <c r="AA219" s="19"/>
      <c r="AB219" s="9"/>
      <c r="AH219" s="9"/>
      <c r="AT219" s="9"/>
      <c r="BF219" s="9"/>
      <c r="BJ219" s="9"/>
      <c r="BQ219" s="9"/>
    </row>
    <row r="220" ht="14.25" customHeight="1">
      <c r="Y220" s="9"/>
      <c r="Z220" s="19"/>
      <c r="AA220" s="19"/>
      <c r="AB220" s="9"/>
      <c r="AH220" s="9"/>
      <c r="AT220" s="9"/>
      <c r="BF220" s="9"/>
      <c r="BJ220" s="9"/>
      <c r="BQ220" s="9"/>
    </row>
    <row r="221" ht="14.25" customHeight="1">
      <c r="Y221" s="9"/>
      <c r="Z221" s="19"/>
      <c r="AA221" s="19"/>
      <c r="AB221" s="9"/>
      <c r="AH221" s="9"/>
      <c r="AT221" s="9"/>
      <c r="BF221" s="9"/>
      <c r="BJ221" s="9"/>
      <c r="BQ221" s="9"/>
    </row>
    <row r="222" ht="14.25" customHeight="1">
      <c r="Y222" s="9"/>
      <c r="Z222" s="19"/>
      <c r="AA222" s="19"/>
      <c r="AB222" s="9"/>
      <c r="AH222" s="9"/>
      <c r="AT222" s="9"/>
      <c r="BF222" s="9"/>
      <c r="BJ222" s="9"/>
      <c r="BQ222" s="9"/>
    </row>
    <row r="223" ht="14.25" customHeight="1">
      <c r="Y223" s="9"/>
      <c r="Z223" s="19"/>
      <c r="AA223" s="19"/>
      <c r="AB223" s="9"/>
      <c r="AH223" s="9"/>
      <c r="AT223" s="9"/>
      <c r="BF223" s="9"/>
      <c r="BJ223" s="9"/>
      <c r="BQ223" s="9"/>
    </row>
    <row r="224" ht="14.25" customHeight="1">
      <c r="Y224" s="9"/>
      <c r="Z224" s="19"/>
      <c r="AA224" s="19"/>
      <c r="AB224" s="9"/>
      <c r="AH224" s="9"/>
      <c r="AT224" s="9"/>
      <c r="BF224" s="9"/>
      <c r="BJ224" s="9"/>
      <c r="BQ224" s="9"/>
    </row>
    <row r="225" ht="14.25" customHeight="1">
      <c r="Y225" s="9"/>
      <c r="Z225" s="19"/>
      <c r="AA225" s="19"/>
      <c r="AB225" s="9"/>
      <c r="AH225" s="9"/>
      <c r="AT225" s="9"/>
      <c r="BF225" s="9"/>
      <c r="BJ225" s="9"/>
      <c r="BQ225" s="9"/>
    </row>
    <row r="226" ht="14.25" customHeight="1">
      <c r="Y226" s="9"/>
      <c r="Z226" s="19"/>
      <c r="AA226" s="19"/>
      <c r="AB226" s="9"/>
      <c r="AH226" s="9"/>
      <c r="AT226" s="9"/>
      <c r="BF226" s="9"/>
      <c r="BJ226" s="9"/>
      <c r="BQ226" s="9"/>
    </row>
    <row r="227" ht="14.25" customHeight="1">
      <c r="Y227" s="9"/>
      <c r="Z227" s="19"/>
      <c r="AA227" s="19"/>
      <c r="AB227" s="9"/>
      <c r="AH227" s="9"/>
      <c r="AT227" s="9"/>
      <c r="BF227" s="9"/>
      <c r="BJ227" s="9"/>
      <c r="BQ227" s="9"/>
    </row>
    <row r="228" ht="14.25" customHeight="1">
      <c r="Y228" s="9"/>
      <c r="Z228" s="19"/>
      <c r="AA228" s="19"/>
      <c r="AB228" s="9"/>
      <c r="AH228" s="9"/>
      <c r="AT228" s="9"/>
      <c r="BF228" s="9"/>
      <c r="BJ228" s="9"/>
      <c r="BQ228" s="9"/>
    </row>
    <row r="229" ht="14.25" customHeight="1">
      <c r="Y229" s="9"/>
      <c r="Z229" s="19"/>
      <c r="AA229" s="19"/>
      <c r="AB229" s="9"/>
      <c r="AH229" s="9"/>
      <c r="AT229" s="9"/>
      <c r="BF229" s="9"/>
      <c r="BJ229" s="9"/>
      <c r="BQ229" s="9"/>
    </row>
    <row r="230" ht="14.25" customHeight="1">
      <c r="Y230" s="9"/>
      <c r="Z230" s="19"/>
      <c r="AA230" s="19"/>
      <c r="AB230" s="9"/>
      <c r="AH230" s="9"/>
      <c r="AT230" s="9"/>
      <c r="BF230" s="9"/>
      <c r="BJ230" s="9"/>
      <c r="BQ230" s="9"/>
    </row>
    <row r="231" ht="14.25" customHeight="1">
      <c r="Y231" s="9"/>
      <c r="Z231" s="19"/>
      <c r="AA231" s="19"/>
      <c r="AB231" s="9"/>
      <c r="AH231" s="9"/>
      <c r="AT231" s="9"/>
      <c r="BF231" s="9"/>
      <c r="BJ231" s="9"/>
      <c r="BQ231" s="9"/>
    </row>
    <row r="232" ht="14.25" customHeight="1">
      <c r="Y232" s="9"/>
      <c r="Z232" s="19"/>
      <c r="AA232" s="19"/>
      <c r="AB232" s="9"/>
      <c r="AH232" s="9"/>
      <c r="AT232" s="9"/>
      <c r="BF232" s="9"/>
      <c r="BJ232" s="9"/>
      <c r="BQ232" s="9"/>
    </row>
    <row r="233" ht="14.25" customHeight="1">
      <c r="Y233" s="9"/>
      <c r="Z233" s="19"/>
      <c r="AA233" s="19"/>
      <c r="AB233" s="9"/>
      <c r="AH233" s="9"/>
      <c r="AT233" s="9"/>
      <c r="BF233" s="9"/>
      <c r="BJ233" s="9"/>
      <c r="BQ233" s="9"/>
    </row>
    <row r="234" ht="14.25" customHeight="1">
      <c r="Y234" s="9"/>
      <c r="Z234" s="19"/>
      <c r="AA234" s="19"/>
      <c r="AB234" s="9"/>
      <c r="AH234" s="9"/>
      <c r="AT234" s="9"/>
      <c r="BF234" s="9"/>
      <c r="BJ234" s="9"/>
      <c r="BQ234" s="9"/>
    </row>
    <row r="235" ht="14.25" customHeight="1">
      <c r="Y235" s="9"/>
      <c r="Z235" s="19"/>
      <c r="AA235" s="19"/>
      <c r="AB235" s="9"/>
      <c r="AH235" s="9"/>
      <c r="AT235" s="9"/>
      <c r="BF235" s="9"/>
      <c r="BJ235" s="9"/>
      <c r="BQ235" s="9"/>
    </row>
    <row r="236" ht="14.25" customHeight="1">
      <c r="Y236" s="9"/>
      <c r="Z236" s="19"/>
      <c r="AA236" s="19"/>
      <c r="AB236" s="9"/>
      <c r="AH236" s="9"/>
      <c r="AT236" s="9"/>
      <c r="BF236" s="9"/>
      <c r="BJ236" s="9"/>
      <c r="BQ236" s="9"/>
    </row>
    <row r="237" ht="14.25" customHeight="1">
      <c r="Y237" s="9"/>
      <c r="Z237" s="19"/>
      <c r="AA237" s="19"/>
      <c r="AB237" s="9"/>
      <c r="AH237" s="9"/>
      <c r="AT237" s="9"/>
      <c r="BF237" s="9"/>
      <c r="BJ237" s="9"/>
      <c r="BQ237" s="9"/>
    </row>
    <row r="238" ht="14.25" customHeight="1">
      <c r="Y238" s="9"/>
      <c r="Z238" s="19"/>
      <c r="AA238" s="19"/>
      <c r="AB238" s="9"/>
      <c r="AH238" s="9"/>
      <c r="AT238" s="9"/>
      <c r="BF238" s="9"/>
      <c r="BJ238" s="9"/>
      <c r="BQ238" s="9"/>
    </row>
    <row r="239" ht="14.25" customHeight="1">
      <c r="Y239" s="9"/>
      <c r="Z239" s="19"/>
      <c r="AA239" s="19"/>
      <c r="AB239" s="9"/>
      <c r="AH239" s="9"/>
      <c r="AT239" s="9"/>
      <c r="BF239" s="9"/>
      <c r="BJ239" s="9"/>
      <c r="BQ239" s="9"/>
    </row>
    <row r="240" ht="14.25" customHeight="1">
      <c r="Y240" s="9"/>
      <c r="Z240" s="19"/>
      <c r="AA240" s="19"/>
      <c r="AB240" s="9"/>
      <c r="AH240" s="9"/>
      <c r="AT240" s="9"/>
      <c r="BF240" s="9"/>
      <c r="BJ240" s="9"/>
      <c r="BQ240" s="9"/>
    </row>
    <row r="241" ht="14.25" customHeight="1">
      <c r="Y241" s="9"/>
      <c r="Z241" s="19"/>
      <c r="AA241" s="19"/>
      <c r="AB241" s="9"/>
      <c r="AH241" s="9"/>
      <c r="AT241" s="9"/>
      <c r="BF241" s="9"/>
      <c r="BJ241" s="9"/>
      <c r="BQ241" s="9"/>
    </row>
    <row r="242" ht="14.25" customHeight="1">
      <c r="Y242" s="9"/>
      <c r="Z242" s="19"/>
      <c r="AA242" s="19"/>
      <c r="AB242" s="9"/>
      <c r="AH242" s="9"/>
      <c r="AT242" s="9"/>
      <c r="BF242" s="9"/>
      <c r="BJ242" s="9"/>
      <c r="BQ242" s="9"/>
    </row>
    <row r="243" ht="14.25" customHeight="1">
      <c r="Y243" s="9"/>
      <c r="Z243" s="19"/>
      <c r="AA243" s="19"/>
      <c r="AB243" s="9"/>
      <c r="AH243" s="9"/>
      <c r="AT243" s="9"/>
      <c r="BF243" s="9"/>
      <c r="BJ243" s="9"/>
      <c r="BQ243" s="9"/>
    </row>
    <row r="244" ht="14.25" customHeight="1">
      <c r="Y244" s="9"/>
      <c r="Z244" s="19"/>
      <c r="AA244" s="19"/>
      <c r="AB244" s="9"/>
      <c r="AH244" s="9"/>
      <c r="AT244" s="9"/>
      <c r="BF244" s="9"/>
      <c r="BJ244" s="9"/>
      <c r="BQ244" s="9"/>
    </row>
    <row r="245" ht="14.25" customHeight="1">
      <c r="Y245" s="9"/>
      <c r="Z245" s="19"/>
      <c r="AA245" s="19"/>
      <c r="AB245" s="9"/>
      <c r="AH245" s="9"/>
      <c r="AT245" s="9"/>
      <c r="BF245" s="9"/>
      <c r="BJ245" s="9"/>
      <c r="BQ245" s="9"/>
    </row>
    <row r="246" ht="14.25" customHeight="1">
      <c r="Y246" s="9"/>
      <c r="Z246" s="19"/>
      <c r="AA246" s="19"/>
      <c r="AB246" s="9"/>
      <c r="AH246" s="9"/>
      <c r="AT246" s="9"/>
      <c r="BF246" s="9"/>
      <c r="BJ246" s="9"/>
      <c r="BQ246" s="9"/>
    </row>
    <row r="247" ht="14.25" customHeight="1">
      <c r="Y247" s="9"/>
      <c r="Z247" s="19"/>
      <c r="AA247" s="19"/>
      <c r="AB247" s="9"/>
      <c r="AH247" s="9"/>
      <c r="AT247" s="9"/>
      <c r="BF247" s="9"/>
      <c r="BJ247" s="9"/>
      <c r="BQ247" s="9"/>
    </row>
    <row r="248" ht="14.25" customHeight="1">
      <c r="Y248" s="9"/>
      <c r="Z248" s="19"/>
      <c r="AA248" s="19"/>
      <c r="AB248" s="9"/>
      <c r="AH248" s="9"/>
      <c r="AT248" s="9"/>
      <c r="BF248" s="9"/>
      <c r="BJ248" s="9"/>
      <c r="BQ248" s="9"/>
    </row>
    <row r="249" ht="14.25" customHeight="1">
      <c r="Y249" s="9"/>
      <c r="Z249" s="19"/>
      <c r="AA249" s="19"/>
      <c r="AB249" s="9"/>
      <c r="AH249" s="9"/>
      <c r="AT249" s="9"/>
      <c r="BF249" s="9"/>
      <c r="BJ249" s="9"/>
      <c r="BQ249" s="9"/>
    </row>
    <row r="250" ht="14.25" customHeight="1">
      <c r="Y250" s="9"/>
      <c r="Z250" s="19"/>
      <c r="AA250" s="19"/>
      <c r="AB250" s="9"/>
      <c r="AH250" s="9"/>
      <c r="AT250" s="9"/>
      <c r="BF250" s="9"/>
      <c r="BJ250" s="9"/>
      <c r="BQ250" s="9"/>
    </row>
    <row r="251" ht="14.25" customHeight="1">
      <c r="Y251" s="9"/>
      <c r="Z251" s="19"/>
      <c r="AA251" s="19"/>
      <c r="AB251" s="9"/>
      <c r="AH251" s="9"/>
      <c r="AT251" s="9"/>
      <c r="BF251" s="9"/>
      <c r="BJ251" s="9"/>
      <c r="BQ251" s="9"/>
    </row>
    <row r="252" ht="14.25" customHeight="1">
      <c r="Y252" s="9"/>
      <c r="Z252" s="19"/>
      <c r="AA252" s="19"/>
      <c r="AB252" s="9"/>
      <c r="AH252" s="9"/>
      <c r="AT252" s="9"/>
      <c r="BF252" s="9"/>
      <c r="BJ252" s="9"/>
      <c r="BQ252" s="9"/>
    </row>
    <row r="253" ht="14.25" customHeight="1">
      <c r="Y253" s="9"/>
      <c r="Z253" s="19"/>
      <c r="AA253" s="19"/>
      <c r="AB253" s="9"/>
      <c r="AH253" s="9"/>
      <c r="AT253" s="9"/>
      <c r="BF253" s="9"/>
      <c r="BJ253" s="9"/>
      <c r="BQ253" s="9"/>
    </row>
    <row r="254" ht="14.25" customHeight="1">
      <c r="Y254" s="9"/>
      <c r="Z254" s="19"/>
      <c r="AA254" s="19"/>
      <c r="AB254" s="9"/>
      <c r="AH254" s="9"/>
      <c r="AT254" s="9"/>
      <c r="BF254" s="9"/>
      <c r="BJ254" s="9"/>
      <c r="BQ254" s="9"/>
    </row>
    <row r="255" ht="14.25" customHeight="1">
      <c r="Y255" s="9"/>
      <c r="Z255" s="19"/>
      <c r="AA255" s="19"/>
      <c r="AB255" s="9"/>
      <c r="AH255" s="9"/>
      <c r="AT255" s="9"/>
      <c r="BF255" s="9"/>
      <c r="BJ255" s="9"/>
      <c r="BQ255" s="9"/>
    </row>
    <row r="256" ht="14.25" customHeight="1">
      <c r="Y256" s="9"/>
      <c r="Z256" s="19"/>
      <c r="AA256" s="19"/>
      <c r="AB256" s="9"/>
      <c r="AH256" s="9"/>
      <c r="AT256" s="9"/>
      <c r="BF256" s="9"/>
      <c r="BJ256" s="9"/>
      <c r="BQ256" s="9"/>
    </row>
    <row r="257" ht="14.25" customHeight="1">
      <c r="Y257" s="9"/>
      <c r="Z257" s="19"/>
      <c r="AA257" s="19"/>
      <c r="AB257" s="9"/>
      <c r="AH257" s="9"/>
      <c r="AT257" s="9"/>
      <c r="BF257" s="9"/>
      <c r="BJ257" s="9"/>
      <c r="BQ257" s="9"/>
    </row>
    <row r="258" ht="14.25" customHeight="1">
      <c r="Y258" s="9"/>
      <c r="Z258" s="19"/>
      <c r="AA258" s="19"/>
      <c r="AB258" s="9"/>
      <c r="AH258" s="9"/>
      <c r="AT258" s="9"/>
      <c r="BF258" s="9"/>
      <c r="BJ258" s="9"/>
      <c r="BQ258" s="9"/>
    </row>
    <row r="259" ht="14.25" customHeight="1">
      <c r="Y259" s="9"/>
      <c r="Z259" s="19"/>
      <c r="AA259" s="19"/>
      <c r="AB259" s="9"/>
      <c r="AH259" s="9"/>
      <c r="AT259" s="9"/>
      <c r="BF259" s="9"/>
      <c r="BJ259" s="9"/>
      <c r="BQ259" s="9"/>
    </row>
    <row r="260" ht="14.25" customHeight="1">
      <c r="Y260" s="9"/>
      <c r="Z260" s="19"/>
      <c r="AA260" s="19"/>
      <c r="AB260" s="9"/>
      <c r="AH260" s="9"/>
      <c r="AT260" s="9"/>
      <c r="BF260" s="9"/>
      <c r="BJ260" s="9"/>
      <c r="BQ260" s="9"/>
    </row>
    <row r="261" ht="14.25" customHeight="1">
      <c r="Y261" s="9"/>
      <c r="Z261" s="19"/>
      <c r="AA261" s="19"/>
      <c r="AB261" s="9"/>
      <c r="AH261" s="9"/>
      <c r="AT261" s="9"/>
      <c r="BF261" s="9"/>
      <c r="BJ261" s="9"/>
      <c r="BQ261" s="9"/>
    </row>
    <row r="262" ht="14.25" customHeight="1">
      <c r="Y262" s="9"/>
      <c r="Z262" s="19"/>
      <c r="AA262" s="19"/>
      <c r="AB262" s="9"/>
      <c r="AH262" s="9"/>
      <c r="AT262" s="9"/>
      <c r="BF262" s="9"/>
      <c r="BJ262" s="9"/>
      <c r="BQ262" s="9"/>
    </row>
    <row r="263" ht="14.25" customHeight="1">
      <c r="Y263" s="9"/>
      <c r="Z263" s="19"/>
      <c r="AA263" s="19"/>
      <c r="AB263" s="9"/>
      <c r="AH263" s="9"/>
      <c r="AT263" s="9"/>
      <c r="BF263" s="9"/>
      <c r="BJ263" s="9"/>
      <c r="BQ263" s="9"/>
    </row>
    <row r="264" ht="14.25" customHeight="1">
      <c r="Y264" s="9"/>
      <c r="Z264" s="19"/>
      <c r="AA264" s="19"/>
      <c r="AB264" s="9"/>
      <c r="AH264" s="9"/>
      <c r="AT264" s="9"/>
      <c r="BF264" s="9"/>
      <c r="BJ264" s="9"/>
      <c r="BQ264" s="9"/>
    </row>
    <row r="265" ht="14.25" customHeight="1">
      <c r="Y265" s="9"/>
      <c r="Z265" s="19"/>
      <c r="AA265" s="19"/>
      <c r="AB265" s="9"/>
      <c r="AH265" s="9"/>
      <c r="AT265" s="9"/>
      <c r="BF265" s="9"/>
      <c r="BJ265" s="9"/>
      <c r="BQ265" s="9"/>
    </row>
    <row r="266" ht="14.25" customHeight="1">
      <c r="Y266" s="9"/>
      <c r="Z266" s="19"/>
      <c r="AA266" s="19"/>
      <c r="AB266" s="9"/>
      <c r="AH266" s="9"/>
      <c r="AT266" s="9"/>
      <c r="BF266" s="9"/>
      <c r="BJ266" s="9"/>
      <c r="BQ266" s="9"/>
    </row>
    <row r="267" ht="14.25" customHeight="1">
      <c r="Y267" s="9"/>
      <c r="Z267" s="19"/>
      <c r="AA267" s="19"/>
      <c r="AB267" s="9"/>
      <c r="AH267" s="9"/>
      <c r="AT267" s="9"/>
      <c r="BF267" s="9"/>
      <c r="BJ267" s="9"/>
      <c r="BQ267" s="9"/>
    </row>
    <row r="268" ht="14.25" customHeight="1">
      <c r="Y268" s="9"/>
      <c r="Z268" s="19"/>
      <c r="AA268" s="19"/>
      <c r="AB268" s="9"/>
      <c r="AH268" s="9"/>
      <c r="AT268" s="9"/>
      <c r="BF268" s="9"/>
      <c r="BJ268" s="9"/>
      <c r="BQ268" s="9"/>
    </row>
    <row r="269" ht="14.25" customHeight="1">
      <c r="Y269" s="9"/>
      <c r="Z269" s="19"/>
      <c r="AA269" s="19"/>
      <c r="AB269" s="9"/>
      <c r="AH269" s="9"/>
      <c r="AT269" s="9"/>
      <c r="BF269" s="9"/>
      <c r="BJ269" s="9"/>
      <c r="BQ269" s="9"/>
    </row>
    <row r="270" ht="14.25" customHeight="1">
      <c r="Y270" s="9"/>
      <c r="Z270" s="19"/>
      <c r="AA270" s="19"/>
      <c r="AB270" s="9"/>
      <c r="AH270" s="9"/>
      <c r="AT270" s="9"/>
      <c r="BF270" s="9"/>
      <c r="BJ270" s="9"/>
      <c r="BQ270" s="9"/>
    </row>
    <row r="271" ht="14.25" customHeight="1">
      <c r="Y271" s="9"/>
      <c r="Z271" s="19"/>
      <c r="AA271" s="19"/>
      <c r="AB271" s="9"/>
      <c r="AH271" s="9"/>
      <c r="AT271" s="9"/>
      <c r="BF271" s="9"/>
      <c r="BJ271" s="9"/>
      <c r="BQ271" s="9"/>
    </row>
    <row r="272" ht="14.25" customHeight="1">
      <c r="Y272" s="9"/>
      <c r="Z272" s="19"/>
      <c r="AA272" s="19"/>
      <c r="AB272" s="9"/>
      <c r="AH272" s="9"/>
      <c r="AT272" s="9"/>
      <c r="BF272" s="9"/>
      <c r="BJ272" s="9"/>
      <c r="BQ272" s="9"/>
    </row>
    <row r="273" ht="14.25" customHeight="1">
      <c r="Y273" s="9"/>
      <c r="Z273" s="19"/>
      <c r="AA273" s="19"/>
      <c r="AB273" s="9"/>
      <c r="AH273" s="9"/>
      <c r="AT273" s="9"/>
      <c r="BF273" s="9"/>
      <c r="BJ273" s="9"/>
      <c r="BQ273" s="9"/>
    </row>
    <row r="274" ht="14.25" customHeight="1">
      <c r="Y274" s="9"/>
      <c r="Z274" s="19"/>
      <c r="AA274" s="19"/>
      <c r="AB274" s="9"/>
      <c r="AH274" s="9"/>
      <c r="AT274" s="9"/>
      <c r="BF274" s="9"/>
      <c r="BJ274" s="9"/>
      <c r="BQ274" s="9"/>
    </row>
    <row r="275" ht="14.25" customHeight="1">
      <c r="Y275" s="9"/>
      <c r="Z275" s="19"/>
      <c r="AA275" s="19"/>
      <c r="AB275" s="9"/>
      <c r="AH275" s="9"/>
      <c r="AT275" s="9"/>
      <c r="BF275" s="9"/>
      <c r="BJ275" s="9"/>
      <c r="BQ275" s="9"/>
    </row>
    <row r="276" ht="14.25" customHeight="1">
      <c r="Y276" s="9"/>
      <c r="Z276" s="19"/>
      <c r="AA276" s="19"/>
      <c r="AB276" s="9"/>
      <c r="AH276" s="9"/>
      <c r="AT276" s="9"/>
      <c r="BF276" s="9"/>
      <c r="BJ276" s="9"/>
      <c r="BQ276" s="9"/>
    </row>
    <row r="277" ht="14.25" customHeight="1">
      <c r="Y277" s="9"/>
      <c r="Z277" s="19"/>
      <c r="AA277" s="19"/>
      <c r="AB277" s="9"/>
      <c r="AH277" s="9"/>
      <c r="AT277" s="9"/>
      <c r="BF277" s="9"/>
      <c r="BJ277" s="9"/>
      <c r="BQ277" s="9"/>
    </row>
    <row r="278" ht="14.25" customHeight="1">
      <c r="Y278" s="9"/>
      <c r="Z278" s="19"/>
      <c r="AA278" s="19"/>
      <c r="AB278" s="9"/>
      <c r="AH278" s="9"/>
      <c r="AT278" s="9"/>
      <c r="BF278" s="9"/>
      <c r="BJ278" s="9"/>
      <c r="BQ278" s="9"/>
    </row>
    <row r="279" ht="14.25" customHeight="1">
      <c r="Y279" s="9"/>
      <c r="Z279" s="19"/>
      <c r="AA279" s="19"/>
      <c r="AB279" s="9"/>
      <c r="AH279" s="9"/>
      <c r="AT279" s="9"/>
      <c r="BF279" s="9"/>
      <c r="BJ279" s="9"/>
      <c r="BQ279" s="9"/>
    </row>
    <row r="280" ht="14.25" customHeight="1">
      <c r="Y280" s="9"/>
      <c r="Z280" s="19"/>
      <c r="AA280" s="19"/>
      <c r="AB280" s="9"/>
      <c r="AH280" s="9"/>
      <c r="AT280" s="9"/>
      <c r="BF280" s="9"/>
      <c r="BJ280" s="9"/>
      <c r="BQ280" s="9"/>
    </row>
    <row r="281" ht="14.25" customHeight="1">
      <c r="Y281" s="9"/>
      <c r="Z281" s="19"/>
      <c r="AA281" s="19"/>
      <c r="AB281" s="9"/>
      <c r="AH281" s="9"/>
      <c r="AT281" s="9"/>
      <c r="BF281" s="9"/>
      <c r="BJ281" s="9"/>
      <c r="BQ281" s="9"/>
    </row>
    <row r="282" ht="14.25" customHeight="1">
      <c r="Y282" s="9"/>
      <c r="Z282" s="19"/>
      <c r="AA282" s="19"/>
      <c r="AB282" s="9"/>
      <c r="AH282" s="9"/>
      <c r="AT282" s="9"/>
      <c r="BF282" s="9"/>
      <c r="BJ282" s="9"/>
      <c r="BQ282" s="9"/>
    </row>
    <row r="283" ht="14.25" customHeight="1">
      <c r="Y283" s="9"/>
      <c r="Z283" s="19"/>
      <c r="AA283" s="19"/>
      <c r="AB283" s="9"/>
      <c r="AH283" s="9"/>
      <c r="AT283" s="9"/>
      <c r="BF283" s="9"/>
      <c r="BJ283" s="9"/>
      <c r="BQ283" s="9"/>
    </row>
    <row r="284" ht="14.25" customHeight="1">
      <c r="Y284" s="9"/>
      <c r="Z284" s="19"/>
      <c r="AA284" s="19"/>
      <c r="AB284" s="9"/>
      <c r="AH284" s="9"/>
      <c r="AT284" s="9"/>
      <c r="BF284" s="9"/>
      <c r="BJ284" s="9"/>
      <c r="BQ284" s="9"/>
    </row>
    <row r="285" ht="14.25" customHeight="1">
      <c r="Y285" s="9"/>
      <c r="Z285" s="19"/>
      <c r="AA285" s="19"/>
      <c r="AB285" s="9"/>
      <c r="AH285" s="9"/>
      <c r="AT285" s="9"/>
      <c r="BF285" s="9"/>
      <c r="BJ285" s="9"/>
      <c r="BQ285" s="9"/>
    </row>
    <row r="286" ht="14.25" customHeight="1">
      <c r="Y286" s="9"/>
      <c r="Z286" s="19"/>
      <c r="AA286" s="19"/>
      <c r="AB286" s="9"/>
      <c r="AH286" s="9"/>
      <c r="AT286" s="9"/>
      <c r="BF286" s="9"/>
      <c r="BJ286" s="9"/>
      <c r="BQ286" s="9"/>
    </row>
    <row r="287" ht="14.25" customHeight="1">
      <c r="Y287" s="9"/>
      <c r="Z287" s="19"/>
      <c r="AA287" s="19"/>
      <c r="AB287" s="9"/>
      <c r="AH287" s="9"/>
      <c r="AT287" s="9"/>
      <c r="BF287" s="9"/>
      <c r="BJ287" s="9"/>
      <c r="BQ287" s="9"/>
    </row>
    <row r="288" ht="14.25" customHeight="1">
      <c r="Y288" s="9"/>
      <c r="Z288" s="19"/>
      <c r="AA288" s="19"/>
      <c r="AB288" s="9"/>
      <c r="AH288" s="9"/>
      <c r="AT288" s="9"/>
      <c r="BF288" s="9"/>
      <c r="BJ288" s="9"/>
      <c r="BQ288" s="9"/>
    </row>
    <row r="289" ht="14.25" customHeight="1">
      <c r="Y289" s="9"/>
      <c r="Z289" s="19"/>
      <c r="AA289" s="19"/>
      <c r="AB289" s="9"/>
      <c r="AH289" s="9"/>
      <c r="AT289" s="9"/>
      <c r="BF289" s="9"/>
      <c r="BJ289" s="9"/>
      <c r="BQ289" s="9"/>
    </row>
    <row r="290" ht="14.25" customHeight="1">
      <c r="Y290" s="9"/>
      <c r="Z290" s="19"/>
      <c r="AA290" s="19"/>
      <c r="AB290" s="9"/>
      <c r="AH290" s="9"/>
      <c r="AT290" s="9"/>
      <c r="BF290" s="9"/>
      <c r="BJ290" s="9"/>
      <c r="BQ290" s="9"/>
    </row>
    <row r="291" ht="14.25" customHeight="1">
      <c r="Y291" s="9"/>
      <c r="Z291" s="19"/>
      <c r="AA291" s="19"/>
      <c r="AB291" s="9"/>
      <c r="AH291" s="9"/>
      <c r="AT291" s="9"/>
      <c r="BF291" s="9"/>
      <c r="BJ291" s="9"/>
      <c r="BQ291" s="9"/>
    </row>
    <row r="292" ht="14.25" customHeight="1">
      <c r="Y292" s="9"/>
      <c r="Z292" s="19"/>
      <c r="AA292" s="19"/>
      <c r="AB292" s="9"/>
      <c r="AH292" s="9"/>
      <c r="AT292" s="9"/>
      <c r="BF292" s="9"/>
      <c r="BJ292" s="9"/>
      <c r="BQ292" s="9"/>
    </row>
    <row r="293" ht="14.25" customHeight="1">
      <c r="Y293" s="9"/>
      <c r="Z293" s="19"/>
      <c r="AA293" s="19"/>
      <c r="AB293" s="9"/>
      <c r="AH293" s="9"/>
      <c r="AT293" s="9"/>
      <c r="BF293" s="9"/>
      <c r="BJ293" s="9"/>
      <c r="BQ293" s="9"/>
    </row>
    <row r="294" ht="14.25" customHeight="1">
      <c r="Y294" s="9"/>
      <c r="Z294" s="19"/>
      <c r="AA294" s="19"/>
      <c r="AB294" s="9"/>
      <c r="AH294" s="9"/>
      <c r="AT294" s="9"/>
      <c r="BF294" s="9"/>
      <c r="BJ294" s="9"/>
      <c r="BQ294" s="9"/>
    </row>
    <row r="295" ht="14.25" customHeight="1">
      <c r="Y295" s="9"/>
      <c r="Z295" s="19"/>
      <c r="AA295" s="19"/>
      <c r="AB295" s="9"/>
      <c r="AH295" s="9"/>
      <c r="AT295" s="9"/>
      <c r="BF295" s="9"/>
      <c r="BJ295" s="9"/>
      <c r="BQ295" s="9"/>
    </row>
    <row r="296" ht="14.25" customHeight="1">
      <c r="Y296" s="9"/>
      <c r="Z296" s="19"/>
      <c r="AA296" s="19"/>
      <c r="AB296" s="9"/>
      <c r="AH296" s="9"/>
      <c r="AT296" s="9"/>
      <c r="BF296" s="9"/>
      <c r="BJ296" s="9"/>
      <c r="BQ296" s="9"/>
    </row>
    <row r="297" ht="14.25" customHeight="1">
      <c r="Y297" s="9"/>
      <c r="Z297" s="19"/>
      <c r="AA297" s="19"/>
      <c r="AB297" s="9"/>
      <c r="AH297" s="9"/>
      <c r="AT297" s="9"/>
      <c r="BF297" s="9"/>
      <c r="BJ297" s="9"/>
      <c r="BQ297" s="9"/>
    </row>
    <row r="298" ht="14.25" customHeight="1">
      <c r="Y298" s="9"/>
      <c r="Z298" s="19"/>
      <c r="AA298" s="19"/>
      <c r="AB298" s="9"/>
      <c r="AH298" s="9"/>
      <c r="AT298" s="9"/>
      <c r="BF298" s="9"/>
      <c r="BJ298" s="9"/>
      <c r="BQ298" s="9"/>
    </row>
    <row r="299" ht="14.25" customHeight="1">
      <c r="Y299" s="9"/>
      <c r="Z299" s="19"/>
      <c r="AA299" s="19"/>
      <c r="AB299" s="9"/>
      <c r="AH299" s="9"/>
      <c r="AT299" s="9"/>
      <c r="BF299" s="9"/>
      <c r="BJ299" s="9"/>
      <c r="BQ299" s="9"/>
    </row>
    <row r="300" ht="14.25" customHeight="1">
      <c r="Y300" s="9"/>
      <c r="Z300" s="19"/>
      <c r="AA300" s="19"/>
      <c r="AB300" s="9"/>
      <c r="AH300" s="9"/>
      <c r="AT300" s="9"/>
      <c r="BF300" s="9"/>
      <c r="BJ300" s="9"/>
      <c r="BQ300" s="9"/>
    </row>
    <row r="301" ht="14.25" customHeight="1">
      <c r="Y301" s="9"/>
      <c r="Z301" s="19"/>
      <c r="AA301" s="19"/>
      <c r="AB301" s="9"/>
      <c r="AH301" s="9"/>
      <c r="AT301" s="9"/>
      <c r="BF301" s="9"/>
      <c r="BJ301" s="9"/>
      <c r="BQ301" s="9"/>
    </row>
    <row r="302" ht="14.25" customHeight="1">
      <c r="Y302" s="9"/>
      <c r="Z302" s="19"/>
      <c r="AA302" s="19"/>
      <c r="AB302" s="9"/>
      <c r="AH302" s="9"/>
      <c r="AT302" s="9"/>
      <c r="BF302" s="9"/>
      <c r="BJ302" s="9"/>
      <c r="BQ302" s="9"/>
    </row>
    <row r="303" ht="14.25" customHeight="1">
      <c r="Y303" s="9"/>
      <c r="Z303" s="19"/>
      <c r="AA303" s="19"/>
      <c r="AB303" s="9"/>
      <c r="AH303" s="9"/>
      <c r="AT303" s="9"/>
      <c r="BF303" s="9"/>
      <c r="BJ303" s="9"/>
      <c r="BQ303" s="9"/>
    </row>
    <row r="304" ht="14.25" customHeight="1">
      <c r="Y304" s="9"/>
      <c r="Z304" s="19"/>
      <c r="AA304" s="19"/>
      <c r="AB304" s="9"/>
      <c r="AH304" s="9"/>
      <c r="AT304" s="9"/>
      <c r="BF304" s="9"/>
      <c r="BJ304" s="9"/>
      <c r="BQ304" s="9"/>
    </row>
    <row r="305" ht="14.25" customHeight="1">
      <c r="Y305" s="9"/>
      <c r="Z305" s="19"/>
      <c r="AA305" s="19"/>
      <c r="AB305" s="9"/>
      <c r="AH305" s="9"/>
      <c r="AT305" s="9"/>
      <c r="BF305" s="9"/>
      <c r="BJ305" s="9"/>
      <c r="BQ305" s="9"/>
    </row>
    <row r="306" ht="14.25" customHeight="1">
      <c r="Y306" s="9"/>
      <c r="Z306" s="19"/>
      <c r="AA306" s="19"/>
      <c r="AB306" s="9"/>
      <c r="AH306" s="9"/>
      <c r="AT306" s="9"/>
      <c r="BF306" s="9"/>
      <c r="BJ306" s="9"/>
      <c r="BQ306" s="9"/>
    </row>
    <row r="307" ht="14.25" customHeight="1">
      <c r="Y307" s="9"/>
      <c r="Z307" s="19"/>
      <c r="AA307" s="19"/>
      <c r="AB307" s="9"/>
      <c r="AH307" s="9"/>
      <c r="AT307" s="9"/>
      <c r="BF307" s="9"/>
      <c r="BJ307" s="9"/>
      <c r="BQ307" s="9"/>
    </row>
    <row r="308" ht="14.25" customHeight="1">
      <c r="Y308" s="9"/>
      <c r="Z308" s="19"/>
      <c r="AA308" s="19"/>
      <c r="AB308" s="9"/>
      <c r="AH308" s="9"/>
      <c r="AT308" s="9"/>
      <c r="BF308" s="9"/>
      <c r="BJ308" s="9"/>
      <c r="BQ308" s="9"/>
    </row>
    <row r="309" ht="14.25" customHeight="1">
      <c r="Y309" s="9"/>
      <c r="Z309" s="19"/>
      <c r="AA309" s="19"/>
      <c r="AB309" s="9"/>
      <c r="AH309" s="9"/>
      <c r="AT309" s="9"/>
      <c r="BF309" s="9"/>
      <c r="BJ309" s="9"/>
      <c r="BQ309" s="9"/>
    </row>
    <row r="310" ht="14.25" customHeight="1">
      <c r="Y310" s="9"/>
      <c r="Z310" s="19"/>
      <c r="AA310" s="19"/>
      <c r="AB310" s="9"/>
      <c r="AH310" s="9"/>
      <c r="AT310" s="9"/>
      <c r="BF310" s="9"/>
      <c r="BJ310" s="9"/>
      <c r="BQ310" s="9"/>
    </row>
    <row r="311" ht="14.25" customHeight="1">
      <c r="Y311" s="9"/>
      <c r="Z311" s="19"/>
      <c r="AA311" s="19"/>
      <c r="AB311" s="9"/>
      <c r="AH311" s="9"/>
      <c r="AT311" s="9"/>
      <c r="BF311" s="9"/>
      <c r="BJ311" s="9"/>
      <c r="BQ311" s="9"/>
    </row>
    <row r="312" ht="14.25" customHeight="1">
      <c r="Y312" s="9"/>
      <c r="Z312" s="19"/>
      <c r="AA312" s="19"/>
      <c r="AB312" s="9"/>
      <c r="AH312" s="9"/>
      <c r="AT312" s="9"/>
      <c r="BF312" s="9"/>
      <c r="BJ312" s="9"/>
      <c r="BQ312" s="9"/>
    </row>
    <row r="313" ht="14.25" customHeight="1">
      <c r="Y313" s="9"/>
      <c r="Z313" s="19"/>
      <c r="AA313" s="19"/>
      <c r="AB313" s="9"/>
      <c r="AH313" s="9"/>
      <c r="AT313" s="9"/>
      <c r="BF313" s="9"/>
      <c r="BJ313" s="9"/>
      <c r="BQ313" s="9"/>
    </row>
    <row r="314" ht="14.25" customHeight="1">
      <c r="Y314" s="9"/>
      <c r="Z314" s="19"/>
      <c r="AA314" s="19"/>
      <c r="AB314" s="9"/>
      <c r="AH314" s="9"/>
      <c r="AT314" s="9"/>
      <c r="BF314" s="9"/>
      <c r="BJ314" s="9"/>
      <c r="BQ314" s="9"/>
    </row>
    <row r="315" ht="14.25" customHeight="1">
      <c r="Y315" s="9"/>
      <c r="Z315" s="19"/>
      <c r="AA315" s="19"/>
      <c r="AB315" s="9"/>
      <c r="AH315" s="9"/>
      <c r="AT315" s="9"/>
      <c r="BF315" s="9"/>
      <c r="BJ315" s="9"/>
      <c r="BQ315" s="9"/>
    </row>
    <row r="316" ht="14.25" customHeight="1">
      <c r="Y316" s="9"/>
      <c r="Z316" s="19"/>
      <c r="AA316" s="19"/>
      <c r="AB316" s="9"/>
      <c r="AH316" s="9"/>
      <c r="AT316" s="9"/>
      <c r="BF316" s="9"/>
      <c r="BJ316" s="9"/>
      <c r="BQ316" s="9"/>
    </row>
    <row r="317" ht="14.25" customHeight="1">
      <c r="Y317" s="9"/>
      <c r="Z317" s="19"/>
      <c r="AA317" s="19"/>
      <c r="AB317" s="9"/>
      <c r="AH317" s="9"/>
      <c r="AT317" s="9"/>
      <c r="BF317" s="9"/>
      <c r="BJ317" s="9"/>
      <c r="BQ317" s="9"/>
    </row>
    <row r="318" ht="14.25" customHeight="1">
      <c r="Y318" s="9"/>
      <c r="Z318" s="19"/>
      <c r="AA318" s="19"/>
      <c r="AB318" s="9"/>
      <c r="AH318" s="9"/>
      <c r="AT318" s="9"/>
      <c r="BF318" s="9"/>
      <c r="BJ318" s="9"/>
      <c r="BQ318" s="9"/>
    </row>
    <row r="319" ht="14.25" customHeight="1">
      <c r="Y319" s="9"/>
      <c r="Z319" s="19"/>
      <c r="AA319" s="19"/>
      <c r="AB319" s="9"/>
      <c r="AH319" s="9"/>
      <c r="AT319" s="9"/>
      <c r="BF319" s="9"/>
      <c r="BJ319" s="9"/>
      <c r="BQ319" s="9"/>
    </row>
    <row r="320" ht="14.25" customHeight="1">
      <c r="Y320" s="9"/>
      <c r="Z320" s="19"/>
      <c r="AA320" s="19"/>
      <c r="AB320" s="9"/>
      <c r="AH320" s="9"/>
      <c r="AT320" s="9"/>
      <c r="BF320" s="9"/>
      <c r="BJ320" s="9"/>
      <c r="BQ320" s="9"/>
    </row>
    <row r="321" ht="14.25" customHeight="1">
      <c r="Y321" s="9"/>
      <c r="Z321" s="19"/>
      <c r="AA321" s="19"/>
      <c r="AB321" s="9"/>
      <c r="AH321" s="9"/>
      <c r="AT321" s="9"/>
      <c r="BF321" s="9"/>
      <c r="BJ321" s="9"/>
      <c r="BQ321" s="9"/>
    </row>
    <row r="322" ht="14.25" customHeight="1">
      <c r="Y322" s="9"/>
      <c r="Z322" s="19"/>
      <c r="AA322" s="19"/>
      <c r="AB322" s="9"/>
      <c r="AH322" s="9"/>
      <c r="AT322" s="9"/>
      <c r="BF322" s="9"/>
      <c r="BJ322" s="9"/>
      <c r="BQ322" s="9"/>
    </row>
    <row r="323" ht="14.25" customHeight="1">
      <c r="Y323" s="9"/>
      <c r="Z323" s="19"/>
      <c r="AA323" s="19"/>
      <c r="AB323" s="9"/>
      <c r="AH323" s="9"/>
      <c r="AT323" s="9"/>
      <c r="BF323" s="9"/>
      <c r="BJ323" s="9"/>
      <c r="BQ323" s="9"/>
    </row>
    <row r="324" ht="14.25" customHeight="1">
      <c r="Y324" s="9"/>
      <c r="Z324" s="19"/>
      <c r="AA324" s="19"/>
      <c r="AB324" s="9"/>
      <c r="AH324" s="9"/>
      <c r="AT324" s="9"/>
      <c r="BF324" s="9"/>
      <c r="BJ324" s="9"/>
      <c r="BQ324" s="9"/>
    </row>
    <row r="325" ht="14.25" customHeight="1">
      <c r="Y325" s="9"/>
      <c r="Z325" s="19"/>
      <c r="AA325" s="19"/>
      <c r="AB325" s="9"/>
      <c r="AH325" s="9"/>
      <c r="AT325" s="9"/>
      <c r="BF325" s="9"/>
      <c r="BJ325" s="9"/>
      <c r="BQ325" s="9"/>
    </row>
    <row r="326" ht="14.25" customHeight="1">
      <c r="Y326" s="9"/>
      <c r="Z326" s="19"/>
      <c r="AA326" s="19"/>
      <c r="AB326" s="9"/>
      <c r="AH326" s="9"/>
      <c r="AT326" s="9"/>
      <c r="BF326" s="9"/>
      <c r="BJ326" s="9"/>
      <c r="BQ326" s="9"/>
    </row>
    <row r="327" ht="14.25" customHeight="1">
      <c r="Y327" s="9"/>
      <c r="Z327" s="19"/>
      <c r="AA327" s="19"/>
      <c r="AB327" s="9"/>
      <c r="AH327" s="9"/>
      <c r="AT327" s="9"/>
      <c r="BF327" s="9"/>
      <c r="BJ327" s="9"/>
      <c r="BQ327" s="9"/>
    </row>
    <row r="328" ht="14.25" customHeight="1">
      <c r="Y328" s="9"/>
      <c r="Z328" s="19"/>
      <c r="AA328" s="19"/>
      <c r="AB328" s="9"/>
      <c r="AH328" s="9"/>
      <c r="AT328" s="9"/>
      <c r="BF328" s="9"/>
      <c r="BJ328" s="9"/>
      <c r="BQ328" s="9"/>
    </row>
    <row r="329" ht="14.25" customHeight="1">
      <c r="Y329" s="9"/>
      <c r="Z329" s="19"/>
      <c r="AA329" s="19"/>
      <c r="AB329" s="9"/>
      <c r="AH329" s="9"/>
      <c r="AT329" s="9"/>
      <c r="BF329" s="9"/>
      <c r="BJ329" s="9"/>
      <c r="BQ329" s="9"/>
    </row>
    <row r="330" ht="14.25" customHeight="1">
      <c r="Y330" s="9"/>
      <c r="Z330" s="19"/>
      <c r="AA330" s="19"/>
      <c r="AB330" s="9"/>
      <c r="AH330" s="9"/>
      <c r="AT330" s="9"/>
      <c r="BF330" s="9"/>
      <c r="BJ330" s="9"/>
      <c r="BQ330" s="9"/>
    </row>
    <row r="331" ht="14.25" customHeight="1">
      <c r="Y331" s="9"/>
      <c r="Z331" s="19"/>
      <c r="AA331" s="19"/>
      <c r="AB331" s="9"/>
      <c r="AH331" s="9"/>
      <c r="AT331" s="9"/>
      <c r="BF331" s="9"/>
      <c r="BJ331" s="9"/>
      <c r="BQ331" s="9"/>
    </row>
    <row r="332" ht="14.25" customHeight="1">
      <c r="Y332" s="9"/>
      <c r="Z332" s="19"/>
      <c r="AA332" s="19"/>
      <c r="AB332" s="9"/>
      <c r="AH332" s="9"/>
      <c r="AT332" s="9"/>
      <c r="BF332" s="9"/>
      <c r="BJ332" s="9"/>
      <c r="BQ332" s="9"/>
    </row>
    <row r="333" ht="14.25" customHeight="1">
      <c r="Y333" s="9"/>
      <c r="Z333" s="19"/>
      <c r="AA333" s="19"/>
      <c r="AB333" s="9"/>
      <c r="AH333" s="9"/>
      <c r="AT333" s="9"/>
      <c r="BF333" s="9"/>
      <c r="BJ333" s="9"/>
      <c r="BQ333" s="9"/>
    </row>
    <row r="334" ht="14.25" customHeight="1">
      <c r="Y334" s="9"/>
      <c r="Z334" s="19"/>
      <c r="AA334" s="19"/>
      <c r="AB334" s="9"/>
      <c r="AH334" s="9"/>
      <c r="AT334" s="9"/>
      <c r="BF334" s="9"/>
      <c r="BJ334" s="9"/>
      <c r="BQ334" s="9"/>
    </row>
    <row r="335" ht="14.25" customHeight="1">
      <c r="Y335" s="9"/>
      <c r="Z335" s="19"/>
      <c r="AA335" s="19"/>
      <c r="AB335" s="9"/>
      <c r="AH335" s="9"/>
      <c r="AT335" s="9"/>
      <c r="BF335" s="9"/>
      <c r="BJ335" s="9"/>
      <c r="BQ335" s="9"/>
    </row>
    <row r="336" ht="14.25" customHeight="1">
      <c r="Y336" s="9"/>
      <c r="Z336" s="19"/>
      <c r="AA336" s="19"/>
      <c r="AB336" s="9"/>
      <c r="AH336" s="9"/>
      <c r="AT336" s="9"/>
      <c r="BF336" s="9"/>
      <c r="BJ336" s="9"/>
      <c r="BQ336" s="9"/>
    </row>
    <row r="337" ht="14.25" customHeight="1">
      <c r="Y337" s="9"/>
      <c r="Z337" s="19"/>
      <c r="AA337" s="19"/>
      <c r="AB337" s="9"/>
      <c r="AH337" s="9"/>
      <c r="AT337" s="9"/>
      <c r="BF337" s="9"/>
      <c r="BJ337" s="9"/>
      <c r="BQ337" s="9"/>
    </row>
    <row r="338" ht="14.25" customHeight="1">
      <c r="Y338" s="9"/>
      <c r="Z338" s="19"/>
      <c r="AA338" s="19"/>
      <c r="AB338" s="9"/>
      <c r="AH338" s="9"/>
      <c r="AT338" s="9"/>
      <c r="BF338" s="9"/>
      <c r="BJ338" s="9"/>
      <c r="BQ338" s="9"/>
    </row>
    <row r="339" ht="14.25" customHeight="1">
      <c r="Y339" s="9"/>
      <c r="Z339" s="19"/>
      <c r="AA339" s="19"/>
      <c r="AB339" s="9"/>
      <c r="AH339" s="9"/>
      <c r="AT339" s="9"/>
      <c r="BF339" s="9"/>
      <c r="BJ339" s="9"/>
      <c r="BQ339" s="9"/>
    </row>
    <row r="340" ht="14.25" customHeight="1">
      <c r="Y340" s="9"/>
      <c r="Z340" s="19"/>
      <c r="AA340" s="19"/>
      <c r="AB340" s="9"/>
      <c r="AH340" s="9"/>
      <c r="AT340" s="9"/>
      <c r="BF340" s="9"/>
      <c r="BJ340" s="9"/>
      <c r="BQ340" s="9"/>
    </row>
    <row r="341" ht="14.25" customHeight="1">
      <c r="Y341" s="9"/>
      <c r="Z341" s="19"/>
      <c r="AA341" s="19"/>
      <c r="AB341" s="9"/>
      <c r="AH341" s="9"/>
      <c r="AT341" s="9"/>
      <c r="BF341" s="9"/>
      <c r="BJ341" s="9"/>
      <c r="BQ341" s="9"/>
    </row>
    <row r="342" ht="14.25" customHeight="1">
      <c r="Y342" s="9"/>
      <c r="Z342" s="19"/>
      <c r="AA342" s="19"/>
      <c r="AB342" s="9"/>
      <c r="AH342" s="9"/>
      <c r="AT342" s="9"/>
      <c r="BF342" s="9"/>
      <c r="BJ342" s="9"/>
      <c r="BQ342" s="9"/>
    </row>
    <row r="343" ht="14.25" customHeight="1">
      <c r="Y343" s="9"/>
      <c r="Z343" s="19"/>
      <c r="AA343" s="19"/>
      <c r="AB343" s="9"/>
      <c r="AH343" s="9"/>
      <c r="AT343" s="9"/>
      <c r="BF343" s="9"/>
      <c r="BJ343" s="9"/>
      <c r="BQ343" s="9"/>
    </row>
    <row r="344" ht="14.25" customHeight="1">
      <c r="Y344" s="9"/>
      <c r="Z344" s="19"/>
      <c r="AA344" s="19"/>
      <c r="AB344" s="9"/>
      <c r="AH344" s="9"/>
      <c r="AT344" s="9"/>
      <c r="BF344" s="9"/>
      <c r="BJ344" s="9"/>
      <c r="BQ344" s="9"/>
    </row>
    <row r="345" ht="14.25" customHeight="1">
      <c r="Y345" s="9"/>
      <c r="Z345" s="19"/>
      <c r="AA345" s="19"/>
      <c r="AB345" s="9"/>
      <c r="AH345" s="9"/>
      <c r="AT345" s="9"/>
      <c r="BF345" s="9"/>
      <c r="BJ345" s="9"/>
      <c r="BQ345" s="9"/>
    </row>
    <row r="346" ht="14.25" customHeight="1">
      <c r="Y346" s="9"/>
      <c r="Z346" s="19"/>
      <c r="AA346" s="19"/>
      <c r="AB346" s="9"/>
      <c r="AH346" s="9"/>
      <c r="AT346" s="9"/>
      <c r="BF346" s="9"/>
      <c r="BJ346" s="9"/>
      <c r="BQ346" s="9"/>
    </row>
    <row r="347" ht="14.25" customHeight="1">
      <c r="Y347" s="9"/>
      <c r="Z347" s="19"/>
      <c r="AA347" s="19"/>
      <c r="AB347" s="9"/>
      <c r="AH347" s="9"/>
      <c r="AT347" s="9"/>
      <c r="BF347" s="9"/>
      <c r="BJ347" s="9"/>
      <c r="BQ347" s="9"/>
    </row>
    <row r="348" ht="14.25" customHeight="1">
      <c r="Y348" s="9"/>
      <c r="Z348" s="19"/>
      <c r="AA348" s="19"/>
      <c r="AB348" s="9"/>
      <c r="AH348" s="9"/>
      <c r="AT348" s="9"/>
      <c r="BF348" s="9"/>
      <c r="BJ348" s="9"/>
      <c r="BQ348" s="9"/>
    </row>
    <row r="349" ht="14.25" customHeight="1">
      <c r="Y349" s="9"/>
      <c r="Z349" s="19"/>
      <c r="AA349" s="19"/>
      <c r="AB349" s="9"/>
      <c r="AH349" s="9"/>
      <c r="AT349" s="9"/>
      <c r="BF349" s="9"/>
      <c r="BJ349" s="9"/>
      <c r="BQ349" s="9"/>
    </row>
    <row r="350" ht="14.25" customHeight="1">
      <c r="Y350" s="9"/>
      <c r="Z350" s="19"/>
      <c r="AA350" s="19"/>
      <c r="AB350" s="9"/>
      <c r="AH350" s="9"/>
      <c r="AT350" s="9"/>
      <c r="BF350" s="9"/>
      <c r="BJ350" s="9"/>
      <c r="BQ350" s="9"/>
    </row>
    <row r="351" ht="14.25" customHeight="1">
      <c r="Y351" s="9"/>
      <c r="Z351" s="19"/>
      <c r="AA351" s="19"/>
      <c r="AB351" s="9"/>
      <c r="AH351" s="9"/>
      <c r="AT351" s="9"/>
      <c r="BF351" s="9"/>
      <c r="BJ351" s="9"/>
      <c r="BQ351" s="9"/>
    </row>
    <row r="352" ht="14.25" customHeight="1">
      <c r="Y352" s="9"/>
      <c r="Z352" s="19"/>
      <c r="AA352" s="19"/>
      <c r="AB352" s="9"/>
      <c r="AH352" s="9"/>
      <c r="AT352" s="9"/>
      <c r="BF352" s="9"/>
      <c r="BJ352" s="9"/>
      <c r="BQ352" s="9"/>
    </row>
    <row r="353" ht="14.25" customHeight="1">
      <c r="Y353" s="9"/>
      <c r="Z353" s="19"/>
      <c r="AA353" s="19"/>
      <c r="AB353" s="9"/>
      <c r="AH353" s="9"/>
      <c r="AT353" s="9"/>
      <c r="BF353" s="9"/>
      <c r="BJ353" s="9"/>
      <c r="BQ353" s="9"/>
    </row>
    <row r="354" ht="14.25" customHeight="1">
      <c r="Y354" s="9"/>
      <c r="Z354" s="19"/>
      <c r="AA354" s="19"/>
      <c r="AB354" s="9"/>
      <c r="AH354" s="9"/>
      <c r="AT354" s="9"/>
      <c r="BF354" s="9"/>
      <c r="BJ354" s="9"/>
      <c r="BQ354" s="9"/>
    </row>
    <row r="355" ht="14.25" customHeight="1">
      <c r="Y355" s="9"/>
      <c r="Z355" s="19"/>
      <c r="AA355" s="19"/>
      <c r="AB355" s="9"/>
      <c r="AH355" s="9"/>
      <c r="AT355" s="9"/>
      <c r="BF355" s="9"/>
      <c r="BJ355" s="9"/>
      <c r="BQ355" s="9"/>
    </row>
    <row r="356" ht="14.25" customHeight="1">
      <c r="Y356" s="9"/>
      <c r="Z356" s="19"/>
      <c r="AA356" s="19"/>
      <c r="AB356" s="9"/>
      <c r="AH356" s="9"/>
      <c r="AT356" s="9"/>
      <c r="BF356" s="9"/>
      <c r="BJ356" s="9"/>
      <c r="BQ356" s="9"/>
    </row>
    <row r="357" ht="14.25" customHeight="1">
      <c r="Y357" s="9"/>
      <c r="Z357" s="19"/>
      <c r="AA357" s="19"/>
      <c r="AB357" s="9"/>
      <c r="AH357" s="9"/>
      <c r="AT357" s="9"/>
      <c r="BF357" s="9"/>
      <c r="BJ357" s="9"/>
      <c r="BQ357" s="9"/>
    </row>
    <row r="358" ht="14.25" customHeight="1">
      <c r="Y358" s="9"/>
      <c r="Z358" s="19"/>
      <c r="AA358" s="19"/>
      <c r="AB358" s="9"/>
      <c r="AH358" s="9"/>
      <c r="AT358" s="9"/>
      <c r="BF358" s="9"/>
      <c r="BJ358" s="9"/>
      <c r="BQ358" s="9"/>
    </row>
    <row r="359" ht="14.25" customHeight="1">
      <c r="Y359" s="9"/>
      <c r="Z359" s="19"/>
      <c r="AA359" s="19"/>
      <c r="AB359" s="9"/>
      <c r="AH359" s="9"/>
      <c r="AT359" s="9"/>
      <c r="BF359" s="9"/>
      <c r="BJ359" s="9"/>
      <c r="BQ359" s="9"/>
    </row>
    <row r="360" ht="14.25" customHeight="1">
      <c r="Y360" s="9"/>
      <c r="Z360" s="19"/>
      <c r="AA360" s="19"/>
      <c r="AB360" s="9"/>
      <c r="AH360" s="9"/>
      <c r="AT360" s="9"/>
      <c r="BF360" s="9"/>
      <c r="BJ360" s="9"/>
      <c r="BQ360" s="9"/>
    </row>
    <row r="361" ht="14.25" customHeight="1">
      <c r="Y361" s="9"/>
      <c r="Z361" s="19"/>
      <c r="AA361" s="19"/>
      <c r="AB361" s="9"/>
      <c r="AH361" s="9"/>
      <c r="AT361" s="9"/>
      <c r="BF361" s="9"/>
      <c r="BJ361" s="9"/>
      <c r="BQ361" s="9"/>
    </row>
    <row r="362" ht="14.25" customHeight="1">
      <c r="Y362" s="9"/>
      <c r="Z362" s="19"/>
      <c r="AA362" s="19"/>
      <c r="AB362" s="9"/>
      <c r="AH362" s="9"/>
      <c r="AT362" s="9"/>
      <c r="BF362" s="9"/>
      <c r="BJ362" s="9"/>
      <c r="BQ362" s="9"/>
    </row>
    <row r="363" ht="14.25" customHeight="1">
      <c r="Y363" s="9"/>
      <c r="Z363" s="19"/>
      <c r="AA363" s="19"/>
      <c r="AB363" s="9"/>
      <c r="AH363" s="9"/>
      <c r="AT363" s="9"/>
      <c r="BF363" s="9"/>
      <c r="BJ363" s="9"/>
      <c r="BQ363" s="9"/>
    </row>
    <row r="364" ht="14.25" customHeight="1">
      <c r="Y364" s="9"/>
      <c r="Z364" s="19"/>
      <c r="AA364" s="19"/>
      <c r="AB364" s="9"/>
      <c r="AH364" s="9"/>
      <c r="AT364" s="9"/>
      <c r="BF364" s="9"/>
      <c r="BJ364" s="9"/>
      <c r="BQ364" s="9"/>
    </row>
    <row r="365" ht="14.25" customHeight="1">
      <c r="Y365" s="9"/>
      <c r="Z365" s="19"/>
      <c r="AA365" s="19"/>
      <c r="AB365" s="9"/>
      <c r="AH365" s="9"/>
      <c r="AT365" s="9"/>
      <c r="BF365" s="9"/>
      <c r="BJ365" s="9"/>
      <c r="BQ365" s="9"/>
    </row>
    <row r="366" ht="14.25" customHeight="1">
      <c r="Y366" s="9"/>
      <c r="Z366" s="19"/>
      <c r="AA366" s="19"/>
      <c r="AB366" s="9"/>
      <c r="AH366" s="9"/>
      <c r="AT366" s="9"/>
      <c r="BF366" s="9"/>
      <c r="BJ366" s="9"/>
      <c r="BQ366" s="9"/>
    </row>
    <row r="367" ht="14.25" customHeight="1">
      <c r="Y367" s="9"/>
      <c r="Z367" s="19"/>
      <c r="AA367" s="19"/>
      <c r="AB367" s="9"/>
      <c r="AH367" s="9"/>
      <c r="AT367" s="9"/>
      <c r="BF367" s="9"/>
      <c r="BJ367" s="9"/>
      <c r="BQ367" s="9"/>
    </row>
    <row r="368" ht="14.25" customHeight="1">
      <c r="Y368" s="9"/>
      <c r="Z368" s="19"/>
      <c r="AA368" s="19"/>
      <c r="AB368" s="9"/>
      <c r="AH368" s="9"/>
      <c r="AT368" s="9"/>
      <c r="BF368" s="9"/>
      <c r="BJ368" s="9"/>
      <c r="BQ368" s="9"/>
    </row>
    <row r="369" ht="14.25" customHeight="1">
      <c r="Y369" s="9"/>
      <c r="Z369" s="19"/>
      <c r="AA369" s="19"/>
      <c r="AB369" s="9"/>
      <c r="AH369" s="9"/>
      <c r="AT369" s="9"/>
      <c r="BF369" s="9"/>
      <c r="BJ369" s="9"/>
      <c r="BQ369" s="9"/>
    </row>
    <row r="370" ht="14.25" customHeight="1">
      <c r="Y370" s="9"/>
      <c r="Z370" s="19"/>
      <c r="AA370" s="19"/>
      <c r="AB370" s="9"/>
      <c r="AH370" s="9"/>
      <c r="AT370" s="9"/>
      <c r="BF370" s="9"/>
      <c r="BJ370" s="9"/>
      <c r="BQ370" s="9"/>
    </row>
    <row r="371" ht="14.25" customHeight="1">
      <c r="Y371" s="9"/>
      <c r="Z371" s="19"/>
      <c r="AA371" s="19"/>
      <c r="AB371" s="9"/>
      <c r="AH371" s="9"/>
      <c r="AT371" s="9"/>
      <c r="BF371" s="9"/>
      <c r="BJ371" s="9"/>
      <c r="BQ371" s="9"/>
    </row>
    <row r="372" ht="14.25" customHeight="1">
      <c r="Y372" s="9"/>
      <c r="Z372" s="19"/>
      <c r="AA372" s="19"/>
      <c r="AB372" s="9"/>
      <c r="AH372" s="9"/>
      <c r="AT372" s="9"/>
      <c r="BF372" s="9"/>
      <c r="BJ372" s="9"/>
      <c r="BQ372" s="9"/>
    </row>
    <row r="373" ht="14.25" customHeight="1">
      <c r="Y373" s="9"/>
      <c r="Z373" s="19"/>
      <c r="AA373" s="19"/>
      <c r="AB373" s="9"/>
      <c r="AH373" s="9"/>
      <c r="AT373" s="9"/>
      <c r="BF373" s="9"/>
      <c r="BJ373" s="9"/>
      <c r="BQ373" s="9"/>
    </row>
    <row r="374" ht="14.25" customHeight="1">
      <c r="Y374" s="9"/>
      <c r="Z374" s="19"/>
      <c r="AA374" s="19"/>
      <c r="AB374" s="9"/>
      <c r="AH374" s="9"/>
      <c r="AT374" s="9"/>
      <c r="BF374" s="9"/>
      <c r="BJ374" s="9"/>
      <c r="BQ374" s="9"/>
    </row>
    <row r="375" ht="14.25" customHeight="1">
      <c r="Y375" s="9"/>
      <c r="Z375" s="19"/>
      <c r="AA375" s="19"/>
      <c r="AB375" s="9"/>
      <c r="AH375" s="9"/>
      <c r="AT375" s="9"/>
      <c r="BF375" s="9"/>
      <c r="BJ375" s="9"/>
      <c r="BQ375" s="9"/>
    </row>
    <row r="376" ht="14.25" customHeight="1">
      <c r="Y376" s="9"/>
      <c r="Z376" s="19"/>
      <c r="AA376" s="19"/>
      <c r="AB376" s="9"/>
      <c r="AH376" s="9"/>
      <c r="AT376" s="9"/>
      <c r="BF376" s="9"/>
      <c r="BJ376" s="9"/>
      <c r="BQ376" s="9"/>
    </row>
    <row r="377" ht="14.25" customHeight="1">
      <c r="Y377" s="9"/>
      <c r="Z377" s="19"/>
      <c r="AA377" s="19"/>
      <c r="AB377" s="9"/>
      <c r="AH377" s="9"/>
      <c r="AT377" s="9"/>
      <c r="BF377" s="9"/>
      <c r="BJ377" s="9"/>
      <c r="BQ377" s="9"/>
    </row>
    <row r="378" ht="14.25" customHeight="1">
      <c r="Y378" s="9"/>
      <c r="Z378" s="19"/>
      <c r="AA378" s="19"/>
      <c r="AB378" s="9"/>
      <c r="AH378" s="9"/>
      <c r="AT378" s="9"/>
      <c r="BF378" s="9"/>
      <c r="BJ378" s="9"/>
      <c r="BQ378" s="9"/>
    </row>
    <row r="379" ht="14.25" customHeight="1">
      <c r="Y379" s="9"/>
      <c r="Z379" s="19"/>
      <c r="AA379" s="19"/>
      <c r="AB379" s="9"/>
      <c r="AH379" s="9"/>
      <c r="AT379" s="9"/>
      <c r="BF379" s="9"/>
      <c r="BJ379" s="9"/>
      <c r="BQ379" s="9"/>
    </row>
    <row r="380" ht="14.25" customHeight="1">
      <c r="Y380" s="9"/>
      <c r="Z380" s="19"/>
      <c r="AA380" s="19"/>
      <c r="AB380" s="9"/>
      <c r="AH380" s="9"/>
      <c r="AT380" s="9"/>
      <c r="BF380" s="9"/>
      <c r="BJ380" s="9"/>
      <c r="BQ380" s="9"/>
    </row>
    <row r="381" ht="14.25" customHeight="1">
      <c r="Y381" s="9"/>
      <c r="Z381" s="19"/>
      <c r="AA381" s="19"/>
      <c r="AB381" s="9"/>
      <c r="AH381" s="9"/>
      <c r="AT381" s="9"/>
      <c r="BF381" s="9"/>
      <c r="BJ381" s="9"/>
      <c r="BQ381" s="9"/>
    </row>
    <row r="382" ht="14.25" customHeight="1">
      <c r="Y382" s="9"/>
      <c r="Z382" s="19"/>
      <c r="AA382" s="19"/>
      <c r="AB382" s="9"/>
      <c r="AH382" s="9"/>
      <c r="AT382" s="9"/>
      <c r="BF382" s="9"/>
      <c r="BJ382" s="9"/>
      <c r="BQ382" s="9"/>
    </row>
    <row r="383" ht="14.25" customHeight="1">
      <c r="Y383" s="9"/>
      <c r="Z383" s="19"/>
      <c r="AA383" s="19"/>
      <c r="AB383" s="9"/>
      <c r="AH383" s="9"/>
      <c r="AT383" s="9"/>
      <c r="BF383" s="9"/>
      <c r="BJ383" s="9"/>
      <c r="BQ383" s="9"/>
    </row>
    <row r="384" ht="14.25" customHeight="1">
      <c r="Y384" s="9"/>
      <c r="Z384" s="19"/>
      <c r="AA384" s="19"/>
      <c r="AB384" s="9"/>
      <c r="AH384" s="9"/>
      <c r="AT384" s="9"/>
      <c r="BF384" s="9"/>
      <c r="BJ384" s="9"/>
      <c r="BQ384" s="9"/>
    </row>
    <row r="385" ht="14.25" customHeight="1">
      <c r="Y385" s="9"/>
      <c r="Z385" s="19"/>
      <c r="AA385" s="19"/>
      <c r="AB385" s="9"/>
      <c r="AH385" s="9"/>
      <c r="AT385" s="9"/>
      <c r="BF385" s="9"/>
      <c r="BJ385" s="9"/>
      <c r="BQ385" s="9"/>
    </row>
    <row r="386" ht="14.25" customHeight="1">
      <c r="Y386" s="9"/>
      <c r="Z386" s="19"/>
      <c r="AA386" s="19"/>
      <c r="AB386" s="9"/>
      <c r="AH386" s="9"/>
      <c r="AT386" s="9"/>
      <c r="BF386" s="9"/>
      <c r="BJ386" s="9"/>
      <c r="BQ386" s="9"/>
    </row>
    <row r="387" ht="14.25" customHeight="1">
      <c r="Y387" s="9"/>
      <c r="Z387" s="19"/>
      <c r="AA387" s="19"/>
      <c r="AB387" s="9"/>
      <c r="AH387" s="9"/>
      <c r="AT387" s="9"/>
      <c r="BF387" s="9"/>
      <c r="BJ387" s="9"/>
      <c r="BQ387" s="9"/>
    </row>
    <row r="388" ht="14.25" customHeight="1">
      <c r="Y388" s="9"/>
      <c r="Z388" s="19"/>
      <c r="AA388" s="19"/>
      <c r="AB388" s="9"/>
      <c r="AH388" s="9"/>
      <c r="AT388" s="9"/>
      <c r="BF388" s="9"/>
      <c r="BJ388" s="9"/>
      <c r="BQ388" s="9"/>
    </row>
    <row r="389" ht="14.25" customHeight="1">
      <c r="Y389" s="9"/>
      <c r="Z389" s="19"/>
      <c r="AA389" s="19"/>
      <c r="AB389" s="9"/>
      <c r="AH389" s="9"/>
      <c r="AT389" s="9"/>
      <c r="BF389" s="9"/>
      <c r="BJ389" s="9"/>
      <c r="BQ389" s="9"/>
    </row>
    <row r="390" ht="14.25" customHeight="1">
      <c r="Y390" s="9"/>
      <c r="Z390" s="19"/>
      <c r="AA390" s="19"/>
      <c r="AB390" s="9"/>
      <c r="AH390" s="9"/>
      <c r="AT390" s="9"/>
      <c r="BF390" s="9"/>
      <c r="BJ390" s="9"/>
      <c r="BQ390" s="9"/>
    </row>
    <row r="391" ht="14.25" customHeight="1">
      <c r="Y391" s="9"/>
      <c r="Z391" s="19"/>
      <c r="AA391" s="19"/>
      <c r="AB391" s="9"/>
      <c r="AH391" s="9"/>
      <c r="AT391" s="9"/>
      <c r="BF391" s="9"/>
      <c r="BJ391" s="9"/>
      <c r="BQ391" s="9"/>
    </row>
    <row r="392" ht="14.25" customHeight="1">
      <c r="Y392" s="9"/>
      <c r="Z392" s="19"/>
      <c r="AA392" s="19"/>
      <c r="AB392" s="9"/>
      <c r="AH392" s="9"/>
      <c r="AT392" s="9"/>
      <c r="BF392" s="9"/>
      <c r="BJ392" s="9"/>
      <c r="BQ392" s="9"/>
    </row>
    <row r="393" ht="14.25" customHeight="1">
      <c r="Y393" s="9"/>
      <c r="Z393" s="19"/>
      <c r="AA393" s="19"/>
      <c r="AB393" s="9"/>
      <c r="AH393" s="9"/>
      <c r="AT393" s="9"/>
      <c r="BF393" s="9"/>
      <c r="BJ393" s="9"/>
      <c r="BQ393" s="9"/>
    </row>
    <row r="394" ht="14.25" customHeight="1">
      <c r="Y394" s="9"/>
      <c r="Z394" s="19"/>
      <c r="AA394" s="19"/>
      <c r="AB394" s="9"/>
      <c r="AH394" s="9"/>
      <c r="AT394" s="9"/>
      <c r="BF394" s="9"/>
      <c r="BJ394" s="9"/>
      <c r="BQ394" s="9"/>
    </row>
    <row r="395" ht="14.25" customHeight="1">
      <c r="Y395" s="9"/>
      <c r="Z395" s="19"/>
      <c r="AA395" s="19"/>
      <c r="AB395" s="9"/>
      <c r="AH395" s="9"/>
      <c r="AT395" s="9"/>
      <c r="BF395" s="9"/>
      <c r="BJ395" s="9"/>
      <c r="BQ395" s="9"/>
    </row>
    <row r="396" ht="14.25" customHeight="1">
      <c r="Y396" s="9"/>
      <c r="Z396" s="19"/>
      <c r="AA396" s="19"/>
      <c r="AB396" s="9"/>
      <c r="AH396" s="9"/>
      <c r="AT396" s="9"/>
      <c r="BF396" s="9"/>
      <c r="BJ396" s="9"/>
      <c r="BQ396" s="9"/>
    </row>
    <row r="397" ht="14.25" customHeight="1">
      <c r="Y397" s="9"/>
      <c r="Z397" s="19"/>
      <c r="AA397" s="19"/>
      <c r="AB397" s="9"/>
      <c r="AH397" s="9"/>
      <c r="AT397" s="9"/>
      <c r="BF397" s="9"/>
      <c r="BJ397" s="9"/>
      <c r="BQ397" s="9"/>
    </row>
    <row r="398" ht="14.25" customHeight="1">
      <c r="Y398" s="9"/>
      <c r="Z398" s="19"/>
      <c r="AA398" s="19"/>
      <c r="AB398" s="9"/>
      <c r="AH398" s="9"/>
      <c r="AT398" s="9"/>
      <c r="BF398" s="9"/>
      <c r="BJ398" s="9"/>
      <c r="BQ398" s="9"/>
    </row>
    <row r="399" ht="14.25" customHeight="1">
      <c r="Y399" s="9"/>
      <c r="Z399" s="19"/>
      <c r="AA399" s="19"/>
      <c r="AB399" s="9"/>
      <c r="AH399" s="9"/>
      <c r="AT399" s="9"/>
      <c r="BF399" s="9"/>
      <c r="BJ399" s="9"/>
      <c r="BQ399" s="9"/>
    </row>
    <row r="400" ht="14.25" customHeight="1">
      <c r="Y400" s="9"/>
      <c r="Z400" s="19"/>
      <c r="AA400" s="19"/>
      <c r="AB400" s="9"/>
      <c r="AH400" s="9"/>
      <c r="AT400" s="9"/>
      <c r="BF400" s="9"/>
      <c r="BJ400" s="9"/>
      <c r="BQ400" s="9"/>
    </row>
    <row r="401" ht="14.25" customHeight="1">
      <c r="Y401" s="9"/>
      <c r="Z401" s="19"/>
      <c r="AA401" s="19"/>
      <c r="AB401" s="9"/>
      <c r="AH401" s="9"/>
      <c r="AT401" s="9"/>
      <c r="BF401" s="9"/>
      <c r="BJ401" s="9"/>
      <c r="BQ401" s="9"/>
    </row>
    <row r="402" ht="14.25" customHeight="1">
      <c r="Y402" s="9"/>
      <c r="Z402" s="19"/>
      <c r="AA402" s="19"/>
      <c r="AB402" s="9"/>
      <c r="AH402" s="9"/>
      <c r="AT402" s="9"/>
      <c r="BF402" s="9"/>
      <c r="BJ402" s="9"/>
      <c r="BQ402" s="9"/>
    </row>
    <row r="403" ht="14.25" customHeight="1">
      <c r="Y403" s="9"/>
      <c r="Z403" s="19"/>
      <c r="AA403" s="19"/>
      <c r="AB403" s="9"/>
      <c r="AH403" s="9"/>
      <c r="AT403" s="9"/>
      <c r="BF403" s="9"/>
      <c r="BJ403" s="9"/>
      <c r="BQ403" s="9"/>
    </row>
    <row r="404" ht="14.25" customHeight="1">
      <c r="Y404" s="9"/>
      <c r="Z404" s="19"/>
      <c r="AA404" s="19"/>
      <c r="AB404" s="9"/>
      <c r="AH404" s="9"/>
      <c r="AT404" s="9"/>
      <c r="BF404" s="9"/>
      <c r="BJ404" s="9"/>
      <c r="BQ404" s="9"/>
    </row>
    <row r="405" ht="14.25" customHeight="1">
      <c r="Y405" s="9"/>
      <c r="Z405" s="19"/>
      <c r="AA405" s="19"/>
      <c r="AB405" s="9"/>
      <c r="AH405" s="9"/>
      <c r="AT405" s="9"/>
      <c r="BF405" s="9"/>
      <c r="BJ405" s="9"/>
      <c r="BQ405" s="9"/>
    </row>
    <row r="406" ht="14.25" customHeight="1">
      <c r="Y406" s="9"/>
      <c r="Z406" s="19"/>
      <c r="AA406" s="19"/>
      <c r="AB406" s="9"/>
      <c r="AH406" s="9"/>
      <c r="AT406" s="9"/>
      <c r="BF406" s="9"/>
      <c r="BJ406" s="9"/>
      <c r="BQ406" s="9"/>
    </row>
    <row r="407" ht="14.25" customHeight="1">
      <c r="Y407" s="9"/>
      <c r="Z407" s="19"/>
      <c r="AA407" s="19"/>
      <c r="AB407" s="9"/>
      <c r="AH407" s="9"/>
      <c r="AT407" s="9"/>
      <c r="BF407" s="9"/>
      <c r="BJ407" s="9"/>
      <c r="BQ407" s="9"/>
    </row>
    <row r="408" ht="14.25" customHeight="1">
      <c r="Y408" s="9"/>
      <c r="Z408" s="19"/>
      <c r="AA408" s="19"/>
      <c r="AB408" s="9"/>
      <c r="AH408" s="9"/>
      <c r="AT408" s="9"/>
      <c r="BF408" s="9"/>
      <c r="BJ408" s="9"/>
      <c r="BQ408" s="9"/>
    </row>
    <row r="409" ht="14.25" customHeight="1">
      <c r="Y409" s="9"/>
      <c r="Z409" s="19"/>
      <c r="AA409" s="19"/>
      <c r="AB409" s="9"/>
      <c r="AH409" s="9"/>
      <c r="AT409" s="9"/>
      <c r="BF409" s="9"/>
      <c r="BJ409" s="9"/>
      <c r="BQ409" s="9"/>
    </row>
    <row r="410" ht="14.25" customHeight="1">
      <c r="Y410" s="9"/>
      <c r="Z410" s="19"/>
      <c r="AA410" s="19"/>
      <c r="AB410" s="9"/>
      <c r="AH410" s="9"/>
      <c r="AT410" s="9"/>
      <c r="BF410" s="9"/>
      <c r="BJ410" s="9"/>
      <c r="BQ410" s="9"/>
    </row>
    <row r="411" ht="14.25" customHeight="1">
      <c r="Y411" s="9"/>
      <c r="Z411" s="19"/>
      <c r="AA411" s="19"/>
      <c r="AB411" s="9"/>
      <c r="AH411" s="9"/>
      <c r="AT411" s="9"/>
      <c r="BF411" s="9"/>
      <c r="BJ411" s="9"/>
      <c r="BQ411" s="9"/>
    </row>
    <row r="412" ht="14.25" customHeight="1">
      <c r="Y412" s="9"/>
      <c r="Z412" s="19"/>
      <c r="AA412" s="19"/>
      <c r="AB412" s="9"/>
      <c r="AH412" s="9"/>
      <c r="AT412" s="9"/>
      <c r="BF412" s="9"/>
      <c r="BJ412" s="9"/>
      <c r="BQ412" s="9"/>
    </row>
    <row r="413" ht="14.25" customHeight="1">
      <c r="Y413" s="9"/>
      <c r="Z413" s="19"/>
      <c r="AA413" s="19"/>
      <c r="AB413" s="9"/>
      <c r="AH413" s="9"/>
      <c r="AT413" s="9"/>
      <c r="BF413" s="9"/>
      <c r="BJ413" s="9"/>
      <c r="BQ413" s="9"/>
    </row>
    <row r="414" ht="14.25" customHeight="1">
      <c r="Y414" s="9"/>
      <c r="Z414" s="19"/>
      <c r="AA414" s="19"/>
      <c r="AB414" s="9"/>
      <c r="AH414" s="9"/>
      <c r="AT414" s="9"/>
      <c r="BF414" s="9"/>
      <c r="BJ414" s="9"/>
      <c r="BQ414" s="9"/>
    </row>
    <row r="415" ht="14.25" customHeight="1">
      <c r="Y415" s="9"/>
      <c r="Z415" s="19"/>
      <c r="AA415" s="19"/>
      <c r="AB415" s="9"/>
      <c r="AH415" s="9"/>
      <c r="AT415" s="9"/>
      <c r="BF415" s="9"/>
      <c r="BJ415" s="9"/>
      <c r="BQ415" s="9"/>
    </row>
    <row r="416" ht="14.25" customHeight="1">
      <c r="Y416" s="9"/>
      <c r="Z416" s="19"/>
      <c r="AA416" s="19"/>
      <c r="AB416" s="9"/>
      <c r="AH416" s="9"/>
      <c r="AT416" s="9"/>
      <c r="BF416" s="9"/>
      <c r="BJ416" s="9"/>
      <c r="BQ416" s="9"/>
    </row>
    <row r="417" ht="14.25" customHeight="1">
      <c r="Y417" s="9"/>
      <c r="Z417" s="19"/>
      <c r="AA417" s="19"/>
      <c r="AB417" s="9"/>
      <c r="AH417" s="9"/>
      <c r="AT417" s="9"/>
      <c r="BF417" s="9"/>
      <c r="BJ417" s="9"/>
      <c r="BQ417" s="9"/>
    </row>
    <row r="418" ht="14.25" customHeight="1">
      <c r="Y418" s="9"/>
      <c r="Z418" s="19"/>
      <c r="AA418" s="19"/>
      <c r="AB418" s="9"/>
      <c r="AH418" s="9"/>
      <c r="AT418" s="9"/>
      <c r="BF418" s="9"/>
      <c r="BJ418" s="9"/>
      <c r="BQ418" s="9"/>
    </row>
    <row r="419" ht="14.25" customHeight="1">
      <c r="Y419" s="9"/>
      <c r="Z419" s="19"/>
      <c r="AA419" s="19"/>
      <c r="AB419" s="9"/>
      <c r="AH419" s="9"/>
      <c r="AT419" s="9"/>
      <c r="BF419" s="9"/>
      <c r="BJ419" s="9"/>
      <c r="BQ419" s="9"/>
    </row>
    <row r="420" ht="14.25" customHeight="1">
      <c r="Y420" s="9"/>
      <c r="Z420" s="19"/>
      <c r="AA420" s="19"/>
      <c r="AB420" s="9"/>
      <c r="AH420" s="9"/>
      <c r="AT420" s="9"/>
      <c r="BF420" s="9"/>
      <c r="BJ420" s="9"/>
      <c r="BQ420" s="9"/>
    </row>
    <row r="421" ht="14.25" customHeight="1">
      <c r="Y421" s="9"/>
      <c r="Z421" s="19"/>
      <c r="AA421" s="19"/>
      <c r="AB421" s="9"/>
      <c r="AH421" s="9"/>
      <c r="AT421" s="9"/>
      <c r="BF421" s="9"/>
      <c r="BJ421" s="9"/>
      <c r="BQ421" s="9"/>
    </row>
    <row r="422" ht="14.25" customHeight="1">
      <c r="Y422" s="9"/>
      <c r="Z422" s="19"/>
      <c r="AA422" s="19"/>
      <c r="AB422" s="9"/>
      <c r="AH422" s="9"/>
      <c r="AT422" s="9"/>
      <c r="BF422" s="9"/>
      <c r="BJ422" s="9"/>
      <c r="BQ422" s="9"/>
    </row>
    <row r="423" ht="14.25" customHeight="1">
      <c r="Y423" s="9"/>
      <c r="Z423" s="19"/>
      <c r="AA423" s="19"/>
      <c r="AB423" s="9"/>
      <c r="AH423" s="9"/>
      <c r="AT423" s="9"/>
      <c r="BF423" s="9"/>
      <c r="BJ423" s="9"/>
      <c r="BQ423" s="9"/>
    </row>
    <row r="424" ht="14.25" customHeight="1">
      <c r="Y424" s="9"/>
      <c r="Z424" s="19"/>
      <c r="AA424" s="19"/>
      <c r="AB424" s="9"/>
      <c r="AH424" s="9"/>
      <c r="AT424" s="9"/>
      <c r="BF424" s="9"/>
      <c r="BJ424" s="9"/>
      <c r="BQ424" s="9"/>
    </row>
    <row r="425" ht="14.25" customHeight="1">
      <c r="Y425" s="9"/>
      <c r="Z425" s="19"/>
      <c r="AA425" s="19"/>
      <c r="AB425" s="9"/>
      <c r="AH425" s="9"/>
      <c r="AT425" s="9"/>
      <c r="BF425" s="9"/>
      <c r="BJ425" s="9"/>
      <c r="BQ425" s="9"/>
    </row>
    <row r="426" ht="14.25" customHeight="1">
      <c r="Y426" s="9"/>
      <c r="Z426" s="19"/>
      <c r="AA426" s="19"/>
      <c r="AB426" s="9"/>
      <c r="AH426" s="9"/>
      <c r="AT426" s="9"/>
      <c r="BF426" s="9"/>
      <c r="BJ426" s="9"/>
      <c r="BQ426" s="9"/>
    </row>
    <row r="427" ht="14.25" customHeight="1">
      <c r="Y427" s="9"/>
      <c r="Z427" s="19"/>
      <c r="AA427" s="19"/>
      <c r="AB427" s="9"/>
      <c r="AH427" s="9"/>
      <c r="AT427" s="9"/>
      <c r="BF427" s="9"/>
      <c r="BJ427" s="9"/>
      <c r="BQ427" s="9"/>
    </row>
    <row r="428" ht="14.25" customHeight="1">
      <c r="Y428" s="9"/>
      <c r="Z428" s="19"/>
      <c r="AA428" s="19"/>
      <c r="AB428" s="9"/>
      <c r="AH428" s="9"/>
      <c r="AT428" s="9"/>
      <c r="BF428" s="9"/>
      <c r="BJ428" s="9"/>
      <c r="BQ428" s="9"/>
    </row>
    <row r="429" ht="14.25" customHeight="1">
      <c r="Y429" s="9"/>
      <c r="Z429" s="19"/>
      <c r="AA429" s="19"/>
      <c r="AB429" s="9"/>
      <c r="AH429" s="9"/>
      <c r="AT429" s="9"/>
      <c r="BF429" s="9"/>
      <c r="BJ429" s="9"/>
      <c r="BQ429" s="9"/>
    </row>
    <row r="430" ht="14.25" customHeight="1">
      <c r="Y430" s="9"/>
      <c r="Z430" s="19"/>
      <c r="AA430" s="19"/>
      <c r="AB430" s="9"/>
      <c r="AH430" s="9"/>
      <c r="AT430" s="9"/>
      <c r="BF430" s="9"/>
      <c r="BJ430" s="9"/>
      <c r="BQ430" s="9"/>
    </row>
    <row r="431" ht="14.25" customHeight="1">
      <c r="Y431" s="9"/>
      <c r="Z431" s="19"/>
      <c r="AA431" s="19"/>
      <c r="AB431" s="9"/>
      <c r="AH431" s="9"/>
      <c r="AT431" s="9"/>
      <c r="BF431" s="9"/>
      <c r="BJ431" s="9"/>
      <c r="BQ431" s="9"/>
    </row>
    <row r="432" ht="14.25" customHeight="1">
      <c r="Y432" s="9"/>
      <c r="Z432" s="19"/>
      <c r="AA432" s="19"/>
      <c r="AB432" s="9"/>
      <c r="AH432" s="9"/>
      <c r="AT432" s="9"/>
      <c r="BF432" s="9"/>
      <c r="BJ432" s="9"/>
      <c r="BQ432" s="9"/>
    </row>
    <row r="433" ht="14.25" customHeight="1">
      <c r="Y433" s="9"/>
      <c r="Z433" s="19"/>
      <c r="AA433" s="19"/>
      <c r="AB433" s="9"/>
      <c r="AH433" s="9"/>
      <c r="AT433" s="9"/>
      <c r="BF433" s="9"/>
      <c r="BJ433" s="9"/>
      <c r="BQ433" s="9"/>
    </row>
    <row r="434" ht="14.25" customHeight="1">
      <c r="Y434" s="9"/>
      <c r="Z434" s="19"/>
      <c r="AA434" s="19"/>
      <c r="AB434" s="9"/>
      <c r="AH434" s="9"/>
      <c r="AT434" s="9"/>
      <c r="BF434" s="9"/>
      <c r="BJ434" s="9"/>
      <c r="BQ434" s="9"/>
    </row>
    <row r="435" ht="14.25" customHeight="1">
      <c r="Y435" s="9"/>
      <c r="Z435" s="19"/>
      <c r="AA435" s="19"/>
      <c r="AB435" s="9"/>
      <c r="AH435" s="9"/>
      <c r="AT435" s="9"/>
      <c r="BF435" s="9"/>
      <c r="BJ435" s="9"/>
      <c r="BQ435" s="9"/>
    </row>
    <row r="436" ht="14.25" customHeight="1">
      <c r="Y436" s="9"/>
      <c r="Z436" s="19"/>
      <c r="AA436" s="19"/>
      <c r="AB436" s="9"/>
      <c r="AH436" s="9"/>
      <c r="AT436" s="9"/>
      <c r="BF436" s="9"/>
      <c r="BJ436" s="9"/>
      <c r="BQ436" s="9"/>
    </row>
    <row r="437" ht="14.25" customHeight="1">
      <c r="Y437" s="9"/>
      <c r="Z437" s="19"/>
      <c r="AA437" s="19"/>
      <c r="AB437" s="9"/>
      <c r="AH437" s="9"/>
      <c r="AT437" s="9"/>
      <c r="BF437" s="9"/>
      <c r="BJ437" s="9"/>
      <c r="BQ437" s="9"/>
    </row>
    <row r="438" ht="14.25" customHeight="1">
      <c r="Y438" s="9"/>
      <c r="Z438" s="19"/>
      <c r="AA438" s="19"/>
      <c r="AB438" s="9"/>
      <c r="AH438" s="9"/>
      <c r="AT438" s="9"/>
      <c r="BF438" s="9"/>
      <c r="BJ438" s="9"/>
      <c r="BQ438" s="9"/>
    </row>
    <row r="439" ht="14.25" customHeight="1">
      <c r="Y439" s="9"/>
      <c r="Z439" s="19"/>
      <c r="AA439" s="19"/>
      <c r="AB439" s="9"/>
      <c r="AH439" s="9"/>
      <c r="AT439" s="9"/>
      <c r="BF439" s="9"/>
      <c r="BJ439" s="9"/>
      <c r="BQ439" s="9"/>
    </row>
    <row r="440" ht="14.25" customHeight="1">
      <c r="Y440" s="9"/>
      <c r="Z440" s="19"/>
      <c r="AA440" s="19"/>
      <c r="AB440" s="9"/>
      <c r="AH440" s="9"/>
      <c r="AT440" s="9"/>
      <c r="BF440" s="9"/>
      <c r="BJ440" s="9"/>
      <c r="BQ440" s="9"/>
    </row>
    <row r="441" ht="14.25" customHeight="1">
      <c r="Y441" s="9"/>
      <c r="Z441" s="19"/>
      <c r="AA441" s="19"/>
      <c r="AB441" s="9"/>
      <c r="AH441" s="9"/>
      <c r="AT441" s="9"/>
      <c r="BF441" s="9"/>
      <c r="BJ441" s="9"/>
      <c r="BQ441" s="9"/>
    </row>
    <row r="442" ht="14.25" customHeight="1">
      <c r="Y442" s="9"/>
      <c r="Z442" s="19"/>
      <c r="AA442" s="19"/>
      <c r="AB442" s="9"/>
      <c r="AH442" s="9"/>
      <c r="AT442" s="9"/>
      <c r="BF442" s="9"/>
      <c r="BJ442" s="9"/>
      <c r="BQ442" s="9"/>
    </row>
    <row r="443" ht="14.25" customHeight="1">
      <c r="Y443" s="9"/>
      <c r="Z443" s="19"/>
      <c r="AA443" s="19"/>
      <c r="AB443" s="9"/>
      <c r="AH443" s="9"/>
      <c r="AT443" s="9"/>
      <c r="BF443" s="9"/>
      <c r="BJ443" s="9"/>
      <c r="BQ443" s="9"/>
    </row>
    <row r="444" ht="14.25" customHeight="1">
      <c r="Y444" s="9"/>
      <c r="Z444" s="19"/>
      <c r="AA444" s="19"/>
      <c r="AB444" s="9"/>
      <c r="AH444" s="9"/>
      <c r="AT444" s="9"/>
      <c r="BF444" s="9"/>
      <c r="BJ444" s="9"/>
      <c r="BQ444" s="9"/>
    </row>
    <row r="445" ht="14.25" customHeight="1">
      <c r="Y445" s="9"/>
      <c r="Z445" s="19"/>
      <c r="AA445" s="19"/>
      <c r="AB445" s="9"/>
      <c r="AH445" s="9"/>
      <c r="AT445" s="9"/>
      <c r="BF445" s="9"/>
      <c r="BJ445" s="9"/>
      <c r="BQ445" s="9"/>
    </row>
    <row r="446" ht="14.25" customHeight="1">
      <c r="Y446" s="9"/>
      <c r="Z446" s="19"/>
      <c r="AA446" s="19"/>
      <c r="AB446" s="9"/>
      <c r="AH446" s="9"/>
      <c r="AT446" s="9"/>
      <c r="BF446" s="9"/>
      <c r="BJ446" s="9"/>
      <c r="BQ446" s="9"/>
    </row>
    <row r="447" ht="14.25" customHeight="1">
      <c r="Y447" s="9"/>
      <c r="Z447" s="19"/>
      <c r="AA447" s="19"/>
      <c r="AB447" s="9"/>
      <c r="AH447" s="9"/>
      <c r="AT447" s="9"/>
      <c r="BF447" s="9"/>
      <c r="BJ447" s="9"/>
      <c r="BQ447" s="9"/>
    </row>
    <row r="448" ht="14.25" customHeight="1">
      <c r="Y448" s="9"/>
      <c r="Z448" s="19"/>
      <c r="AA448" s="19"/>
      <c r="AB448" s="9"/>
      <c r="AH448" s="9"/>
      <c r="AT448" s="9"/>
      <c r="BF448" s="9"/>
      <c r="BJ448" s="9"/>
      <c r="BQ448" s="9"/>
    </row>
    <row r="449" ht="14.25" customHeight="1">
      <c r="Y449" s="9"/>
      <c r="Z449" s="19"/>
      <c r="AA449" s="19"/>
      <c r="AB449" s="9"/>
      <c r="AH449" s="9"/>
      <c r="AT449" s="9"/>
      <c r="BF449" s="9"/>
      <c r="BJ449" s="9"/>
      <c r="BQ449" s="9"/>
    </row>
    <row r="450" ht="14.25" customHeight="1">
      <c r="Y450" s="9"/>
      <c r="Z450" s="19"/>
      <c r="AA450" s="19"/>
      <c r="AB450" s="9"/>
      <c r="AH450" s="9"/>
      <c r="AT450" s="9"/>
      <c r="BF450" s="9"/>
      <c r="BJ450" s="9"/>
      <c r="BQ450" s="9"/>
    </row>
    <row r="451" ht="14.25" customHeight="1">
      <c r="Y451" s="9"/>
      <c r="Z451" s="19"/>
      <c r="AA451" s="19"/>
      <c r="AB451" s="9"/>
      <c r="AH451" s="9"/>
      <c r="AT451" s="9"/>
      <c r="BF451" s="9"/>
      <c r="BJ451" s="9"/>
      <c r="BQ451" s="9"/>
    </row>
    <row r="452" ht="14.25" customHeight="1">
      <c r="Y452" s="9"/>
      <c r="Z452" s="19"/>
      <c r="AA452" s="19"/>
      <c r="AB452" s="9"/>
      <c r="AH452" s="9"/>
      <c r="AT452" s="9"/>
      <c r="BF452" s="9"/>
      <c r="BJ452" s="9"/>
      <c r="BQ452" s="9"/>
    </row>
    <row r="453" ht="14.25" customHeight="1">
      <c r="Y453" s="9"/>
      <c r="Z453" s="19"/>
      <c r="AA453" s="19"/>
      <c r="AB453" s="9"/>
      <c r="AH453" s="9"/>
      <c r="AT453" s="9"/>
      <c r="BF453" s="9"/>
      <c r="BJ453" s="9"/>
      <c r="BQ453" s="9"/>
    </row>
    <row r="454" ht="14.25" customHeight="1">
      <c r="Y454" s="9"/>
      <c r="Z454" s="19"/>
      <c r="AA454" s="19"/>
      <c r="AB454" s="9"/>
      <c r="AH454" s="9"/>
      <c r="AT454" s="9"/>
      <c r="BF454" s="9"/>
      <c r="BJ454" s="9"/>
      <c r="BQ454" s="9"/>
    </row>
    <row r="455" ht="14.25" customHeight="1">
      <c r="Y455" s="9"/>
      <c r="Z455" s="19"/>
      <c r="AA455" s="19"/>
      <c r="AB455" s="9"/>
      <c r="AH455" s="9"/>
      <c r="AT455" s="9"/>
      <c r="BF455" s="9"/>
      <c r="BJ455" s="9"/>
      <c r="BQ455" s="9"/>
    </row>
    <row r="456" ht="14.25" customHeight="1">
      <c r="Y456" s="9"/>
      <c r="Z456" s="19"/>
      <c r="AA456" s="19"/>
      <c r="AB456" s="9"/>
      <c r="AH456" s="9"/>
      <c r="AT456" s="9"/>
      <c r="BF456" s="9"/>
      <c r="BJ456" s="9"/>
      <c r="BQ456" s="9"/>
    </row>
    <row r="457" ht="14.25" customHeight="1">
      <c r="Y457" s="9"/>
      <c r="Z457" s="19"/>
      <c r="AA457" s="19"/>
      <c r="AB457" s="9"/>
      <c r="AH457" s="9"/>
      <c r="AT457" s="9"/>
      <c r="BF457" s="9"/>
      <c r="BJ457" s="9"/>
      <c r="BQ457" s="9"/>
    </row>
    <row r="458" ht="14.25" customHeight="1">
      <c r="Y458" s="9"/>
      <c r="Z458" s="19"/>
      <c r="AA458" s="19"/>
      <c r="AB458" s="9"/>
      <c r="AH458" s="9"/>
      <c r="AT458" s="9"/>
      <c r="BF458" s="9"/>
      <c r="BJ458" s="9"/>
      <c r="BQ458" s="9"/>
    </row>
    <row r="459" ht="14.25" customHeight="1">
      <c r="Y459" s="9"/>
      <c r="Z459" s="19"/>
      <c r="AA459" s="19"/>
      <c r="AB459" s="9"/>
      <c r="AH459" s="9"/>
      <c r="AT459" s="9"/>
      <c r="BF459" s="9"/>
      <c r="BJ459" s="9"/>
      <c r="BQ459" s="9"/>
    </row>
    <row r="460" ht="14.25" customHeight="1">
      <c r="Y460" s="9"/>
      <c r="Z460" s="19"/>
      <c r="AA460" s="19"/>
      <c r="AB460" s="9"/>
      <c r="AH460" s="9"/>
      <c r="AT460" s="9"/>
      <c r="BF460" s="9"/>
      <c r="BJ460" s="9"/>
      <c r="BQ460" s="9"/>
    </row>
    <row r="461" ht="14.25" customHeight="1">
      <c r="Y461" s="9"/>
      <c r="Z461" s="19"/>
      <c r="AA461" s="19"/>
      <c r="AB461" s="9"/>
      <c r="AH461" s="9"/>
      <c r="AT461" s="9"/>
      <c r="BF461" s="9"/>
      <c r="BJ461" s="9"/>
      <c r="BQ461" s="9"/>
    </row>
    <row r="462" ht="14.25" customHeight="1">
      <c r="Y462" s="9"/>
      <c r="Z462" s="19"/>
      <c r="AA462" s="19"/>
      <c r="AB462" s="9"/>
      <c r="AH462" s="9"/>
      <c r="AT462" s="9"/>
      <c r="BF462" s="9"/>
      <c r="BJ462" s="9"/>
      <c r="BQ462" s="9"/>
    </row>
    <row r="463" ht="14.25" customHeight="1">
      <c r="Y463" s="9"/>
      <c r="Z463" s="19"/>
      <c r="AA463" s="19"/>
      <c r="AB463" s="9"/>
      <c r="AH463" s="9"/>
      <c r="AT463" s="9"/>
      <c r="BF463" s="9"/>
      <c r="BJ463" s="9"/>
      <c r="BQ463" s="9"/>
    </row>
    <row r="464" ht="14.25" customHeight="1">
      <c r="Y464" s="9"/>
      <c r="Z464" s="19"/>
      <c r="AA464" s="19"/>
      <c r="AB464" s="9"/>
      <c r="AH464" s="9"/>
      <c r="AT464" s="9"/>
      <c r="BF464" s="9"/>
      <c r="BJ464" s="9"/>
      <c r="BQ464" s="9"/>
    </row>
    <row r="465" ht="14.25" customHeight="1">
      <c r="Y465" s="9"/>
      <c r="Z465" s="19"/>
      <c r="AA465" s="19"/>
      <c r="AB465" s="9"/>
      <c r="AH465" s="9"/>
      <c r="AT465" s="9"/>
      <c r="BF465" s="9"/>
      <c r="BJ465" s="9"/>
      <c r="BQ465" s="9"/>
    </row>
    <row r="466" ht="14.25" customHeight="1">
      <c r="Y466" s="9"/>
      <c r="Z466" s="19"/>
      <c r="AA466" s="19"/>
      <c r="AB466" s="9"/>
      <c r="AH466" s="9"/>
      <c r="AT466" s="9"/>
      <c r="BF466" s="9"/>
      <c r="BJ466" s="9"/>
      <c r="BQ466" s="9"/>
    </row>
    <row r="467" ht="14.25" customHeight="1">
      <c r="Y467" s="9"/>
      <c r="Z467" s="19"/>
      <c r="AA467" s="19"/>
      <c r="AB467" s="9"/>
      <c r="AH467" s="9"/>
      <c r="AT467" s="9"/>
      <c r="BF467" s="9"/>
      <c r="BJ467" s="9"/>
      <c r="BQ467" s="9"/>
    </row>
    <row r="468" ht="14.25" customHeight="1">
      <c r="Y468" s="9"/>
      <c r="Z468" s="19"/>
      <c r="AA468" s="19"/>
      <c r="AB468" s="9"/>
      <c r="AH468" s="9"/>
      <c r="AT468" s="9"/>
      <c r="BF468" s="9"/>
      <c r="BJ468" s="9"/>
      <c r="BQ468" s="9"/>
    </row>
    <row r="469" ht="14.25" customHeight="1">
      <c r="Y469" s="9"/>
      <c r="Z469" s="19"/>
      <c r="AA469" s="19"/>
      <c r="AB469" s="9"/>
      <c r="AH469" s="9"/>
      <c r="AT469" s="9"/>
      <c r="BF469" s="9"/>
      <c r="BJ469" s="9"/>
      <c r="BQ469" s="9"/>
    </row>
    <row r="470" ht="14.25" customHeight="1">
      <c r="Y470" s="9"/>
      <c r="Z470" s="19"/>
      <c r="AA470" s="19"/>
      <c r="AB470" s="9"/>
      <c r="AH470" s="9"/>
      <c r="AT470" s="9"/>
      <c r="BF470" s="9"/>
      <c r="BJ470" s="9"/>
      <c r="BQ470" s="9"/>
    </row>
    <row r="471" ht="14.25" customHeight="1">
      <c r="Y471" s="9"/>
      <c r="Z471" s="19"/>
      <c r="AA471" s="19"/>
      <c r="AB471" s="9"/>
      <c r="AH471" s="9"/>
      <c r="AT471" s="9"/>
      <c r="BF471" s="9"/>
      <c r="BJ471" s="9"/>
      <c r="BQ471" s="9"/>
    </row>
    <row r="472" ht="14.25" customHeight="1">
      <c r="Y472" s="9"/>
      <c r="Z472" s="19"/>
      <c r="AA472" s="19"/>
      <c r="AB472" s="9"/>
      <c r="AH472" s="9"/>
      <c r="AT472" s="9"/>
      <c r="BF472" s="9"/>
      <c r="BJ472" s="9"/>
      <c r="BQ472" s="9"/>
    </row>
    <row r="473" ht="14.25" customHeight="1">
      <c r="Y473" s="9"/>
      <c r="Z473" s="19"/>
      <c r="AA473" s="19"/>
      <c r="AB473" s="9"/>
      <c r="AH473" s="9"/>
      <c r="AT473" s="9"/>
      <c r="BF473" s="9"/>
      <c r="BJ473" s="9"/>
      <c r="BQ473" s="9"/>
    </row>
    <row r="474" ht="14.25" customHeight="1">
      <c r="Y474" s="9"/>
      <c r="Z474" s="19"/>
      <c r="AA474" s="19"/>
      <c r="AB474" s="9"/>
      <c r="AH474" s="9"/>
      <c r="AT474" s="9"/>
      <c r="BF474" s="9"/>
      <c r="BJ474" s="9"/>
      <c r="BQ474" s="9"/>
    </row>
    <row r="475" ht="14.25" customHeight="1">
      <c r="Y475" s="9"/>
      <c r="Z475" s="19"/>
      <c r="AA475" s="19"/>
      <c r="AB475" s="9"/>
      <c r="AH475" s="9"/>
      <c r="AT475" s="9"/>
      <c r="BF475" s="9"/>
      <c r="BJ475" s="9"/>
      <c r="BQ475" s="9"/>
    </row>
    <row r="476" ht="14.25" customHeight="1">
      <c r="Y476" s="9"/>
      <c r="Z476" s="19"/>
      <c r="AA476" s="19"/>
      <c r="AB476" s="9"/>
      <c r="AH476" s="9"/>
      <c r="AT476" s="9"/>
      <c r="BF476" s="9"/>
      <c r="BJ476" s="9"/>
      <c r="BQ476" s="9"/>
    </row>
    <row r="477" ht="14.25" customHeight="1">
      <c r="Y477" s="9"/>
      <c r="Z477" s="19"/>
      <c r="AA477" s="19"/>
      <c r="AB477" s="9"/>
      <c r="AH477" s="9"/>
      <c r="AT477" s="9"/>
      <c r="BF477" s="9"/>
      <c r="BJ477" s="9"/>
      <c r="BQ477" s="9"/>
    </row>
    <row r="478" ht="14.25" customHeight="1">
      <c r="Y478" s="9"/>
      <c r="Z478" s="19"/>
      <c r="AA478" s="19"/>
      <c r="AB478" s="9"/>
      <c r="AH478" s="9"/>
      <c r="AT478" s="9"/>
      <c r="BF478" s="9"/>
      <c r="BJ478" s="9"/>
      <c r="BQ478" s="9"/>
    </row>
    <row r="479" ht="14.25" customHeight="1">
      <c r="Y479" s="9"/>
      <c r="Z479" s="19"/>
      <c r="AA479" s="19"/>
      <c r="AB479" s="9"/>
      <c r="AH479" s="9"/>
      <c r="AT479" s="9"/>
      <c r="BF479" s="9"/>
      <c r="BJ479" s="9"/>
      <c r="BQ479" s="9"/>
    </row>
    <row r="480" ht="14.25" customHeight="1">
      <c r="Y480" s="9"/>
      <c r="Z480" s="19"/>
      <c r="AA480" s="19"/>
      <c r="AB480" s="9"/>
      <c r="AH480" s="9"/>
      <c r="AT480" s="9"/>
      <c r="BF480" s="9"/>
      <c r="BJ480" s="9"/>
      <c r="BQ480" s="9"/>
    </row>
    <row r="481" ht="14.25" customHeight="1">
      <c r="Y481" s="9"/>
      <c r="Z481" s="19"/>
      <c r="AA481" s="19"/>
      <c r="AB481" s="9"/>
      <c r="AH481" s="9"/>
      <c r="AT481" s="9"/>
      <c r="BF481" s="9"/>
      <c r="BJ481" s="9"/>
      <c r="BQ481" s="9"/>
    </row>
    <row r="482" ht="14.25" customHeight="1">
      <c r="Y482" s="9"/>
      <c r="Z482" s="19"/>
      <c r="AA482" s="19"/>
      <c r="AB482" s="9"/>
      <c r="AH482" s="9"/>
      <c r="AT482" s="9"/>
      <c r="BF482" s="9"/>
      <c r="BJ482" s="9"/>
      <c r="BQ482" s="9"/>
    </row>
    <row r="483" ht="14.25" customHeight="1">
      <c r="Y483" s="9"/>
      <c r="Z483" s="19"/>
      <c r="AA483" s="19"/>
      <c r="AB483" s="9"/>
      <c r="AH483" s="9"/>
      <c r="AT483" s="9"/>
      <c r="BF483" s="9"/>
      <c r="BJ483" s="9"/>
      <c r="BQ483" s="9"/>
    </row>
    <row r="484" ht="14.25" customHeight="1">
      <c r="Y484" s="9"/>
      <c r="Z484" s="19"/>
      <c r="AA484" s="19"/>
      <c r="AB484" s="9"/>
      <c r="AH484" s="9"/>
      <c r="AT484" s="9"/>
      <c r="BF484" s="9"/>
      <c r="BJ484" s="9"/>
      <c r="BQ484" s="9"/>
    </row>
    <row r="485" ht="14.25" customHeight="1">
      <c r="Y485" s="9"/>
      <c r="Z485" s="19"/>
      <c r="AA485" s="19"/>
      <c r="AB485" s="9"/>
      <c r="AH485" s="9"/>
      <c r="AT485" s="9"/>
      <c r="BF485" s="9"/>
      <c r="BJ485" s="9"/>
      <c r="BQ485" s="9"/>
    </row>
    <row r="486" ht="14.25" customHeight="1">
      <c r="Y486" s="9"/>
      <c r="Z486" s="19"/>
      <c r="AA486" s="19"/>
      <c r="AB486" s="9"/>
      <c r="AH486" s="9"/>
      <c r="AT486" s="9"/>
      <c r="BF486" s="9"/>
      <c r="BJ486" s="9"/>
      <c r="BQ486" s="9"/>
    </row>
    <row r="487" ht="14.25" customHeight="1">
      <c r="Y487" s="9"/>
      <c r="Z487" s="19"/>
      <c r="AA487" s="19"/>
      <c r="AB487" s="9"/>
      <c r="AH487" s="9"/>
      <c r="AT487" s="9"/>
      <c r="BF487" s="9"/>
      <c r="BJ487" s="9"/>
      <c r="BQ487" s="9"/>
    </row>
    <row r="488" ht="14.25" customHeight="1">
      <c r="Y488" s="9"/>
      <c r="Z488" s="19"/>
      <c r="AA488" s="19"/>
      <c r="AB488" s="9"/>
      <c r="AH488" s="9"/>
      <c r="AT488" s="9"/>
      <c r="BF488" s="9"/>
      <c r="BJ488" s="9"/>
      <c r="BQ488" s="9"/>
    </row>
    <row r="489" ht="14.25" customHeight="1">
      <c r="Y489" s="9"/>
      <c r="Z489" s="19"/>
      <c r="AA489" s="19"/>
      <c r="AB489" s="9"/>
      <c r="AH489" s="9"/>
      <c r="AT489" s="9"/>
      <c r="BF489" s="9"/>
      <c r="BJ489" s="9"/>
      <c r="BQ489" s="9"/>
    </row>
    <row r="490" ht="14.25" customHeight="1">
      <c r="Y490" s="9"/>
      <c r="Z490" s="19"/>
      <c r="AA490" s="19"/>
      <c r="AB490" s="9"/>
      <c r="AH490" s="9"/>
      <c r="AT490" s="9"/>
      <c r="BF490" s="9"/>
      <c r="BJ490" s="9"/>
      <c r="BQ490" s="9"/>
    </row>
    <row r="491" ht="14.25" customHeight="1">
      <c r="Y491" s="9"/>
      <c r="Z491" s="19"/>
      <c r="AA491" s="19"/>
      <c r="AB491" s="9"/>
      <c r="AH491" s="9"/>
      <c r="AT491" s="9"/>
      <c r="BF491" s="9"/>
      <c r="BJ491" s="9"/>
      <c r="BQ491" s="9"/>
    </row>
    <row r="492" ht="14.25" customHeight="1">
      <c r="Y492" s="9"/>
      <c r="Z492" s="19"/>
      <c r="AA492" s="19"/>
      <c r="AB492" s="9"/>
      <c r="AH492" s="9"/>
      <c r="AT492" s="9"/>
      <c r="BF492" s="9"/>
      <c r="BJ492" s="9"/>
      <c r="BQ492" s="9"/>
    </row>
    <row r="493" ht="14.25" customHeight="1">
      <c r="Y493" s="9"/>
      <c r="Z493" s="19"/>
      <c r="AA493" s="19"/>
      <c r="AB493" s="9"/>
      <c r="AH493" s="9"/>
      <c r="AT493" s="9"/>
      <c r="BF493" s="9"/>
      <c r="BJ493" s="9"/>
      <c r="BQ493" s="9"/>
    </row>
    <row r="494" ht="14.25" customHeight="1">
      <c r="Y494" s="9"/>
      <c r="Z494" s="19"/>
      <c r="AA494" s="19"/>
      <c r="AB494" s="9"/>
      <c r="AH494" s="9"/>
      <c r="AT494" s="9"/>
      <c r="BF494" s="9"/>
      <c r="BJ494" s="9"/>
      <c r="BQ494" s="9"/>
    </row>
    <row r="495" ht="14.25" customHeight="1">
      <c r="Y495" s="9"/>
      <c r="Z495" s="19"/>
      <c r="AA495" s="19"/>
      <c r="AB495" s="9"/>
      <c r="AH495" s="9"/>
      <c r="AT495" s="9"/>
      <c r="BF495" s="9"/>
      <c r="BJ495" s="9"/>
      <c r="BQ495" s="9"/>
    </row>
    <row r="496" ht="14.25" customHeight="1">
      <c r="Y496" s="9"/>
      <c r="Z496" s="19"/>
      <c r="AA496" s="19"/>
      <c r="AB496" s="9"/>
      <c r="AH496" s="9"/>
      <c r="AT496" s="9"/>
      <c r="BF496" s="9"/>
      <c r="BJ496" s="9"/>
      <c r="BQ496" s="9"/>
    </row>
    <row r="497" ht="14.25" customHeight="1">
      <c r="Y497" s="9"/>
      <c r="Z497" s="19"/>
      <c r="AA497" s="19"/>
      <c r="AB497" s="9"/>
      <c r="AH497" s="9"/>
      <c r="AT497" s="9"/>
      <c r="BF497" s="9"/>
      <c r="BJ497" s="9"/>
      <c r="BQ497" s="9"/>
    </row>
    <row r="498" ht="14.25" customHeight="1">
      <c r="Y498" s="9"/>
      <c r="Z498" s="19"/>
      <c r="AA498" s="19"/>
      <c r="AB498" s="9"/>
      <c r="AH498" s="9"/>
      <c r="AT498" s="9"/>
      <c r="BF498" s="9"/>
      <c r="BJ498" s="9"/>
      <c r="BQ498" s="9"/>
    </row>
    <row r="499" ht="14.25" customHeight="1">
      <c r="Y499" s="9"/>
      <c r="Z499" s="19"/>
      <c r="AA499" s="19"/>
      <c r="AB499" s="9"/>
      <c r="AH499" s="9"/>
      <c r="AT499" s="9"/>
      <c r="BF499" s="9"/>
      <c r="BJ499" s="9"/>
      <c r="BQ499" s="9"/>
    </row>
    <row r="500" ht="14.25" customHeight="1">
      <c r="Y500" s="9"/>
      <c r="Z500" s="19"/>
      <c r="AA500" s="19"/>
      <c r="AB500" s="9"/>
      <c r="AH500" s="9"/>
      <c r="AT500" s="9"/>
      <c r="BF500" s="9"/>
      <c r="BJ500" s="9"/>
      <c r="BQ500" s="9"/>
    </row>
    <row r="501" ht="14.25" customHeight="1">
      <c r="Y501" s="9"/>
      <c r="Z501" s="19"/>
      <c r="AA501" s="19"/>
      <c r="AB501" s="9"/>
      <c r="AH501" s="9"/>
      <c r="AT501" s="9"/>
      <c r="BF501" s="9"/>
      <c r="BJ501" s="9"/>
      <c r="BQ501" s="9"/>
    </row>
    <row r="502" ht="14.25" customHeight="1">
      <c r="Y502" s="9"/>
      <c r="Z502" s="19"/>
      <c r="AA502" s="19"/>
      <c r="AB502" s="9"/>
      <c r="AH502" s="9"/>
      <c r="AT502" s="9"/>
      <c r="BF502" s="9"/>
      <c r="BJ502" s="9"/>
      <c r="BQ502" s="9"/>
    </row>
    <row r="503" ht="14.25" customHeight="1">
      <c r="Y503" s="9"/>
      <c r="Z503" s="19"/>
      <c r="AA503" s="19"/>
      <c r="AB503" s="9"/>
      <c r="AH503" s="9"/>
      <c r="AT503" s="9"/>
      <c r="BF503" s="9"/>
      <c r="BJ503" s="9"/>
      <c r="BQ503" s="9"/>
    </row>
    <row r="504" ht="14.25" customHeight="1">
      <c r="Y504" s="9"/>
      <c r="Z504" s="19"/>
      <c r="AA504" s="19"/>
      <c r="AB504" s="9"/>
      <c r="AH504" s="9"/>
      <c r="AT504" s="9"/>
      <c r="BF504" s="9"/>
      <c r="BJ504" s="9"/>
      <c r="BQ504" s="9"/>
    </row>
    <row r="505" ht="14.25" customHeight="1">
      <c r="Y505" s="9"/>
      <c r="Z505" s="19"/>
      <c r="AA505" s="19"/>
      <c r="AB505" s="9"/>
      <c r="AH505" s="9"/>
      <c r="AT505" s="9"/>
      <c r="BF505" s="9"/>
      <c r="BJ505" s="9"/>
      <c r="BQ505" s="9"/>
    </row>
    <row r="506" ht="14.25" customHeight="1">
      <c r="Y506" s="9"/>
      <c r="Z506" s="19"/>
      <c r="AA506" s="19"/>
      <c r="AB506" s="9"/>
      <c r="AH506" s="9"/>
      <c r="AT506" s="9"/>
      <c r="BF506" s="9"/>
      <c r="BJ506" s="9"/>
      <c r="BQ506" s="9"/>
    </row>
    <row r="507" ht="14.25" customHeight="1">
      <c r="Y507" s="9"/>
      <c r="Z507" s="19"/>
      <c r="AA507" s="19"/>
      <c r="AB507" s="9"/>
      <c r="AH507" s="9"/>
      <c r="AT507" s="9"/>
      <c r="BF507" s="9"/>
      <c r="BJ507" s="9"/>
      <c r="BQ507" s="9"/>
    </row>
    <row r="508" ht="14.25" customHeight="1">
      <c r="Y508" s="9"/>
      <c r="Z508" s="19"/>
      <c r="AA508" s="19"/>
      <c r="AB508" s="9"/>
      <c r="AH508" s="9"/>
      <c r="AT508" s="9"/>
      <c r="BF508" s="9"/>
      <c r="BJ508" s="9"/>
      <c r="BQ508" s="9"/>
    </row>
    <row r="509" ht="14.25" customHeight="1">
      <c r="Y509" s="9"/>
      <c r="Z509" s="19"/>
      <c r="AA509" s="19"/>
      <c r="AB509" s="9"/>
      <c r="AH509" s="9"/>
      <c r="AT509" s="9"/>
      <c r="BF509" s="9"/>
      <c r="BJ509" s="9"/>
      <c r="BQ509" s="9"/>
    </row>
    <row r="510" ht="14.25" customHeight="1">
      <c r="Y510" s="9"/>
      <c r="Z510" s="19"/>
      <c r="AA510" s="19"/>
      <c r="AB510" s="9"/>
      <c r="AH510" s="9"/>
      <c r="AT510" s="9"/>
      <c r="BF510" s="9"/>
      <c r="BJ510" s="9"/>
      <c r="BQ510" s="9"/>
    </row>
    <row r="511" ht="14.25" customHeight="1">
      <c r="Y511" s="9"/>
      <c r="Z511" s="19"/>
      <c r="AA511" s="19"/>
      <c r="AB511" s="9"/>
      <c r="AH511" s="9"/>
      <c r="AT511" s="9"/>
      <c r="BF511" s="9"/>
      <c r="BJ511" s="9"/>
      <c r="BQ511" s="9"/>
    </row>
    <row r="512" ht="14.25" customHeight="1">
      <c r="Y512" s="9"/>
      <c r="Z512" s="19"/>
      <c r="AA512" s="19"/>
      <c r="AB512" s="9"/>
      <c r="AH512" s="9"/>
      <c r="AT512" s="9"/>
      <c r="BF512" s="9"/>
      <c r="BJ512" s="9"/>
      <c r="BQ512" s="9"/>
    </row>
    <row r="513" ht="14.25" customHeight="1">
      <c r="Y513" s="9"/>
      <c r="Z513" s="19"/>
      <c r="AA513" s="19"/>
      <c r="AB513" s="9"/>
      <c r="AH513" s="9"/>
      <c r="AT513" s="9"/>
      <c r="BF513" s="9"/>
      <c r="BJ513" s="9"/>
      <c r="BQ513" s="9"/>
    </row>
    <row r="514" ht="14.25" customHeight="1">
      <c r="Y514" s="9"/>
      <c r="Z514" s="19"/>
      <c r="AA514" s="19"/>
      <c r="AB514" s="9"/>
      <c r="AH514" s="9"/>
      <c r="AT514" s="9"/>
      <c r="BF514" s="9"/>
      <c r="BJ514" s="9"/>
      <c r="BQ514" s="9"/>
    </row>
    <row r="515" ht="14.25" customHeight="1">
      <c r="Y515" s="9"/>
      <c r="Z515" s="19"/>
      <c r="AA515" s="19"/>
      <c r="AB515" s="9"/>
      <c r="AH515" s="9"/>
      <c r="AT515" s="9"/>
      <c r="BF515" s="9"/>
      <c r="BJ515" s="9"/>
      <c r="BQ515" s="9"/>
    </row>
    <row r="516" ht="14.25" customHeight="1">
      <c r="Y516" s="9"/>
      <c r="Z516" s="19"/>
      <c r="AA516" s="19"/>
      <c r="AB516" s="9"/>
      <c r="AH516" s="9"/>
      <c r="AT516" s="9"/>
      <c r="BF516" s="9"/>
      <c r="BJ516" s="9"/>
      <c r="BQ516" s="9"/>
    </row>
    <row r="517" ht="14.25" customHeight="1">
      <c r="Y517" s="9"/>
      <c r="Z517" s="19"/>
      <c r="AA517" s="19"/>
      <c r="AB517" s="9"/>
      <c r="AH517" s="9"/>
      <c r="AT517" s="9"/>
      <c r="BF517" s="9"/>
      <c r="BJ517" s="9"/>
      <c r="BQ517" s="9"/>
    </row>
    <row r="518" ht="14.25" customHeight="1">
      <c r="Y518" s="9"/>
      <c r="Z518" s="19"/>
      <c r="AA518" s="19"/>
      <c r="AB518" s="9"/>
      <c r="AH518" s="9"/>
      <c r="AT518" s="9"/>
      <c r="BF518" s="9"/>
      <c r="BJ518" s="9"/>
      <c r="BQ518" s="9"/>
    </row>
    <row r="519" ht="14.25" customHeight="1">
      <c r="Y519" s="9"/>
      <c r="Z519" s="19"/>
      <c r="AA519" s="19"/>
      <c r="AB519" s="9"/>
      <c r="AH519" s="9"/>
      <c r="AT519" s="9"/>
      <c r="BF519" s="9"/>
      <c r="BJ519" s="9"/>
      <c r="BQ519" s="9"/>
    </row>
    <row r="520" ht="14.25" customHeight="1">
      <c r="Y520" s="9"/>
      <c r="Z520" s="19"/>
      <c r="AA520" s="19"/>
      <c r="AB520" s="9"/>
      <c r="AH520" s="9"/>
      <c r="AT520" s="9"/>
      <c r="BF520" s="9"/>
      <c r="BJ520" s="9"/>
      <c r="BQ520" s="9"/>
    </row>
    <row r="521" ht="14.25" customHeight="1">
      <c r="Y521" s="9"/>
      <c r="Z521" s="19"/>
      <c r="AA521" s="19"/>
      <c r="AB521" s="9"/>
      <c r="AH521" s="9"/>
      <c r="AT521" s="9"/>
      <c r="BF521" s="9"/>
      <c r="BJ521" s="9"/>
      <c r="BQ521" s="9"/>
    </row>
    <row r="522" ht="14.25" customHeight="1">
      <c r="Y522" s="9"/>
      <c r="Z522" s="19"/>
      <c r="AA522" s="19"/>
      <c r="AB522" s="9"/>
      <c r="AH522" s="9"/>
      <c r="AT522" s="9"/>
      <c r="BF522" s="9"/>
      <c r="BJ522" s="9"/>
      <c r="BQ522" s="9"/>
    </row>
    <row r="523" ht="14.25" customHeight="1">
      <c r="Y523" s="9"/>
      <c r="Z523" s="19"/>
      <c r="AA523" s="19"/>
      <c r="AB523" s="9"/>
      <c r="AH523" s="9"/>
      <c r="AT523" s="9"/>
      <c r="BF523" s="9"/>
      <c r="BJ523" s="9"/>
      <c r="BQ523" s="9"/>
    </row>
    <row r="524" ht="14.25" customHeight="1">
      <c r="Y524" s="9"/>
      <c r="Z524" s="19"/>
      <c r="AA524" s="19"/>
      <c r="AB524" s="9"/>
      <c r="AH524" s="9"/>
      <c r="AT524" s="9"/>
      <c r="BF524" s="9"/>
      <c r="BJ524" s="9"/>
      <c r="BQ524" s="9"/>
    </row>
    <row r="525" ht="14.25" customHeight="1">
      <c r="Y525" s="9"/>
      <c r="Z525" s="19"/>
      <c r="AA525" s="19"/>
      <c r="AB525" s="9"/>
      <c r="AH525" s="9"/>
      <c r="AT525" s="9"/>
      <c r="BF525" s="9"/>
      <c r="BJ525" s="9"/>
      <c r="BQ525" s="9"/>
    </row>
    <row r="526" ht="14.25" customHeight="1">
      <c r="Y526" s="9"/>
      <c r="Z526" s="19"/>
      <c r="AA526" s="19"/>
      <c r="AB526" s="9"/>
      <c r="AH526" s="9"/>
      <c r="AT526" s="9"/>
      <c r="BF526" s="9"/>
      <c r="BJ526" s="9"/>
      <c r="BQ526" s="9"/>
    </row>
    <row r="527" ht="14.25" customHeight="1">
      <c r="Y527" s="9"/>
      <c r="Z527" s="19"/>
      <c r="AA527" s="19"/>
      <c r="AB527" s="9"/>
      <c r="AH527" s="9"/>
      <c r="AT527" s="9"/>
      <c r="BF527" s="9"/>
      <c r="BJ527" s="9"/>
      <c r="BQ527" s="9"/>
    </row>
    <row r="528" ht="14.25" customHeight="1">
      <c r="Y528" s="9"/>
      <c r="Z528" s="19"/>
      <c r="AA528" s="19"/>
      <c r="AB528" s="9"/>
      <c r="AH528" s="9"/>
      <c r="AT528" s="9"/>
      <c r="BF528" s="9"/>
      <c r="BJ528" s="9"/>
      <c r="BQ528" s="9"/>
    </row>
    <row r="529" ht="14.25" customHeight="1">
      <c r="Y529" s="9"/>
      <c r="Z529" s="19"/>
      <c r="AA529" s="19"/>
      <c r="AB529" s="9"/>
      <c r="AH529" s="9"/>
      <c r="AT529" s="9"/>
      <c r="BF529" s="9"/>
      <c r="BJ529" s="9"/>
      <c r="BQ529" s="9"/>
    </row>
    <row r="530" ht="14.25" customHeight="1">
      <c r="Y530" s="9"/>
      <c r="Z530" s="19"/>
      <c r="AA530" s="19"/>
      <c r="AB530" s="9"/>
      <c r="AH530" s="9"/>
      <c r="AT530" s="9"/>
      <c r="BF530" s="9"/>
      <c r="BJ530" s="9"/>
      <c r="BQ530" s="9"/>
    </row>
    <row r="531" ht="14.25" customHeight="1">
      <c r="Y531" s="9"/>
      <c r="Z531" s="19"/>
      <c r="AA531" s="19"/>
      <c r="AB531" s="9"/>
      <c r="AH531" s="9"/>
      <c r="AT531" s="9"/>
      <c r="BF531" s="9"/>
      <c r="BJ531" s="9"/>
      <c r="BQ531" s="9"/>
    </row>
    <row r="532" ht="14.25" customHeight="1">
      <c r="Y532" s="9"/>
      <c r="Z532" s="19"/>
      <c r="AA532" s="19"/>
      <c r="AB532" s="9"/>
      <c r="AH532" s="9"/>
      <c r="AT532" s="9"/>
      <c r="BF532" s="9"/>
      <c r="BJ532" s="9"/>
      <c r="BQ532" s="9"/>
    </row>
    <row r="533" ht="14.25" customHeight="1">
      <c r="Y533" s="9"/>
      <c r="Z533" s="19"/>
      <c r="AA533" s="19"/>
      <c r="AB533" s="9"/>
      <c r="AH533" s="9"/>
      <c r="AT533" s="9"/>
      <c r="BF533" s="9"/>
      <c r="BJ533" s="9"/>
      <c r="BQ533" s="9"/>
    </row>
    <row r="534" ht="14.25" customHeight="1">
      <c r="Y534" s="9"/>
      <c r="Z534" s="19"/>
      <c r="AA534" s="19"/>
      <c r="AB534" s="9"/>
      <c r="AH534" s="9"/>
      <c r="AT534" s="9"/>
      <c r="BF534" s="9"/>
      <c r="BJ534" s="9"/>
      <c r="BQ534" s="9"/>
    </row>
    <row r="535" ht="14.25" customHeight="1">
      <c r="Y535" s="9"/>
      <c r="Z535" s="19"/>
      <c r="AA535" s="19"/>
      <c r="AB535" s="9"/>
      <c r="AH535" s="9"/>
      <c r="AT535" s="9"/>
      <c r="BF535" s="9"/>
      <c r="BJ535" s="9"/>
      <c r="BQ535" s="9"/>
    </row>
    <row r="536" ht="14.25" customHeight="1">
      <c r="Y536" s="9"/>
      <c r="Z536" s="19"/>
      <c r="AA536" s="19"/>
      <c r="AB536" s="9"/>
      <c r="AH536" s="9"/>
      <c r="AT536" s="9"/>
      <c r="BF536" s="9"/>
      <c r="BJ536" s="9"/>
      <c r="BQ536" s="9"/>
    </row>
    <row r="537" ht="14.25" customHeight="1">
      <c r="Y537" s="9"/>
      <c r="Z537" s="19"/>
      <c r="AA537" s="19"/>
      <c r="AB537" s="9"/>
      <c r="AH537" s="9"/>
      <c r="AT537" s="9"/>
      <c r="BF537" s="9"/>
      <c r="BJ537" s="9"/>
      <c r="BQ537" s="9"/>
    </row>
    <row r="538" ht="14.25" customHeight="1">
      <c r="Y538" s="9"/>
      <c r="Z538" s="19"/>
      <c r="AA538" s="19"/>
      <c r="AB538" s="9"/>
      <c r="AH538" s="9"/>
      <c r="AT538" s="9"/>
      <c r="BF538" s="9"/>
      <c r="BJ538" s="9"/>
      <c r="BQ538" s="9"/>
    </row>
    <row r="539" ht="14.25" customHeight="1">
      <c r="Y539" s="9"/>
      <c r="Z539" s="19"/>
      <c r="AA539" s="19"/>
      <c r="AB539" s="9"/>
      <c r="AH539" s="9"/>
      <c r="AT539" s="9"/>
      <c r="BF539" s="9"/>
      <c r="BJ539" s="9"/>
      <c r="BQ539" s="9"/>
    </row>
    <row r="540" ht="14.25" customHeight="1">
      <c r="Y540" s="9"/>
      <c r="Z540" s="19"/>
      <c r="AA540" s="19"/>
      <c r="AB540" s="9"/>
      <c r="AH540" s="9"/>
      <c r="AT540" s="9"/>
      <c r="BF540" s="9"/>
      <c r="BJ540" s="9"/>
      <c r="BQ540" s="9"/>
    </row>
    <row r="541" ht="14.25" customHeight="1">
      <c r="Y541" s="9"/>
      <c r="Z541" s="19"/>
      <c r="AA541" s="19"/>
      <c r="AB541" s="9"/>
      <c r="AH541" s="9"/>
      <c r="AT541" s="9"/>
      <c r="BF541" s="9"/>
      <c r="BJ541" s="9"/>
      <c r="BQ541" s="9"/>
    </row>
    <row r="542" ht="14.25" customHeight="1">
      <c r="Y542" s="9"/>
      <c r="Z542" s="19"/>
      <c r="AA542" s="19"/>
      <c r="AB542" s="9"/>
      <c r="AH542" s="9"/>
      <c r="AT542" s="9"/>
      <c r="BF542" s="9"/>
      <c r="BJ542" s="9"/>
      <c r="BQ542" s="9"/>
    </row>
    <row r="543" ht="14.25" customHeight="1">
      <c r="Y543" s="9"/>
      <c r="Z543" s="19"/>
      <c r="AA543" s="19"/>
      <c r="AB543" s="9"/>
      <c r="AH543" s="9"/>
      <c r="AT543" s="9"/>
      <c r="BF543" s="9"/>
      <c r="BJ543" s="9"/>
      <c r="BQ543" s="9"/>
    </row>
    <row r="544" ht="14.25" customHeight="1">
      <c r="Y544" s="9"/>
      <c r="Z544" s="19"/>
      <c r="AA544" s="19"/>
      <c r="AB544" s="9"/>
      <c r="AH544" s="9"/>
      <c r="AT544" s="9"/>
      <c r="BF544" s="9"/>
      <c r="BJ544" s="9"/>
      <c r="BQ544" s="9"/>
    </row>
    <row r="545" ht="14.25" customHeight="1">
      <c r="Y545" s="9"/>
      <c r="Z545" s="19"/>
      <c r="AA545" s="19"/>
      <c r="AB545" s="9"/>
      <c r="AH545" s="9"/>
      <c r="AT545" s="9"/>
      <c r="BF545" s="9"/>
      <c r="BJ545" s="9"/>
      <c r="BQ545" s="9"/>
    </row>
    <row r="546" ht="14.25" customHeight="1">
      <c r="Y546" s="9"/>
      <c r="Z546" s="19"/>
      <c r="AA546" s="19"/>
      <c r="AB546" s="9"/>
      <c r="AH546" s="9"/>
      <c r="AT546" s="9"/>
      <c r="BF546" s="9"/>
      <c r="BJ546" s="9"/>
      <c r="BQ546" s="9"/>
    </row>
    <row r="547" ht="14.25" customHeight="1">
      <c r="Y547" s="9"/>
      <c r="Z547" s="19"/>
      <c r="AA547" s="19"/>
      <c r="AB547" s="9"/>
      <c r="AH547" s="9"/>
      <c r="AT547" s="9"/>
      <c r="BF547" s="9"/>
      <c r="BJ547" s="9"/>
      <c r="BQ547" s="9"/>
    </row>
    <row r="548" ht="14.25" customHeight="1">
      <c r="Y548" s="9"/>
      <c r="Z548" s="19"/>
      <c r="AA548" s="19"/>
      <c r="AB548" s="9"/>
      <c r="AH548" s="9"/>
      <c r="AT548" s="9"/>
      <c r="BF548" s="9"/>
      <c r="BJ548" s="9"/>
      <c r="BQ548" s="9"/>
    </row>
    <row r="549" ht="14.25" customHeight="1">
      <c r="Y549" s="9"/>
      <c r="Z549" s="19"/>
      <c r="AA549" s="19"/>
      <c r="AB549" s="9"/>
      <c r="AH549" s="9"/>
      <c r="AT549" s="9"/>
      <c r="BF549" s="9"/>
      <c r="BJ549" s="9"/>
      <c r="BQ549" s="9"/>
    </row>
    <row r="550" ht="14.25" customHeight="1">
      <c r="Y550" s="9"/>
      <c r="Z550" s="19"/>
      <c r="AA550" s="19"/>
      <c r="AB550" s="9"/>
      <c r="AH550" s="9"/>
      <c r="AT550" s="9"/>
      <c r="BF550" s="9"/>
      <c r="BJ550" s="9"/>
      <c r="BQ550" s="9"/>
    </row>
    <row r="551" ht="14.25" customHeight="1">
      <c r="Y551" s="9"/>
      <c r="Z551" s="19"/>
      <c r="AA551" s="19"/>
      <c r="AB551" s="9"/>
      <c r="AH551" s="9"/>
      <c r="AT551" s="9"/>
      <c r="BF551" s="9"/>
      <c r="BJ551" s="9"/>
      <c r="BQ551" s="9"/>
    </row>
    <row r="552" ht="14.25" customHeight="1">
      <c r="Y552" s="9"/>
      <c r="Z552" s="19"/>
      <c r="AA552" s="19"/>
      <c r="AB552" s="9"/>
      <c r="AH552" s="9"/>
      <c r="AT552" s="9"/>
      <c r="BF552" s="9"/>
      <c r="BJ552" s="9"/>
      <c r="BQ552" s="9"/>
    </row>
    <row r="553" ht="14.25" customHeight="1">
      <c r="Y553" s="9"/>
      <c r="Z553" s="19"/>
      <c r="AA553" s="19"/>
      <c r="AB553" s="9"/>
      <c r="AH553" s="9"/>
      <c r="AT553" s="9"/>
      <c r="BF553" s="9"/>
      <c r="BJ553" s="9"/>
      <c r="BQ553" s="9"/>
    </row>
    <row r="554" ht="14.25" customHeight="1">
      <c r="Y554" s="9"/>
      <c r="Z554" s="19"/>
      <c r="AA554" s="19"/>
      <c r="AB554" s="9"/>
      <c r="AH554" s="9"/>
      <c r="AT554" s="9"/>
      <c r="BF554" s="9"/>
      <c r="BJ554" s="9"/>
      <c r="BQ554" s="9"/>
    </row>
    <row r="555" ht="14.25" customHeight="1">
      <c r="Y555" s="9"/>
      <c r="Z555" s="19"/>
      <c r="AA555" s="19"/>
      <c r="AB555" s="9"/>
      <c r="AH555" s="9"/>
      <c r="AT555" s="9"/>
      <c r="BF555" s="9"/>
      <c r="BJ555" s="9"/>
      <c r="BQ555" s="9"/>
    </row>
    <row r="556" ht="14.25" customHeight="1">
      <c r="Y556" s="9"/>
      <c r="Z556" s="19"/>
      <c r="AA556" s="19"/>
      <c r="AB556" s="9"/>
      <c r="AH556" s="9"/>
      <c r="AT556" s="9"/>
      <c r="BF556" s="9"/>
      <c r="BJ556" s="9"/>
      <c r="BQ556" s="9"/>
    </row>
    <row r="557" ht="14.25" customHeight="1">
      <c r="Y557" s="9"/>
      <c r="Z557" s="19"/>
      <c r="AA557" s="19"/>
      <c r="AB557" s="9"/>
      <c r="AH557" s="9"/>
      <c r="AT557" s="9"/>
      <c r="BF557" s="9"/>
      <c r="BJ557" s="9"/>
      <c r="BQ557" s="9"/>
    </row>
    <row r="558" ht="14.25" customHeight="1">
      <c r="Y558" s="9"/>
      <c r="Z558" s="19"/>
      <c r="AA558" s="19"/>
      <c r="AB558" s="9"/>
      <c r="AH558" s="9"/>
      <c r="AT558" s="9"/>
      <c r="BF558" s="9"/>
      <c r="BJ558" s="9"/>
      <c r="BQ558" s="9"/>
    </row>
    <row r="559" ht="14.25" customHeight="1">
      <c r="Y559" s="9"/>
      <c r="Z559" s="19"/>
      <c r="AA559" s="19"/>
      <c r="AB559" s="9"/>
      <c r="AH559" s="9"/>
      <c r="AT559" s="9"/>
      <c r="BF559" s="9"/>
      <c r="BJ559" s="9"/>
      <c r="BQ559" s="9"/>
    </row>
    <row r="560" ht="14.25" customHeight="1">
      <c r="Y560" s="9"/>
      <c r="Z560" s="19"/>
      <c r="AA560" s="19"/>
      <c r="AB560" s="9"/>
      <c r="AH560" s="9"/>
      <c r="AT560" s="9"/>
      <c r="BF560" s="9"/>
      <c r="BJ560" s="9"/>
      <c r="BQ560" s="9"/>
    </row>
    <row r="561" ht="14.25" customHeight="1">
      <c r="Y561" s="9"/>
      <c r="Z561" s="19"/>
      <c r="AA561" s="19"/>
      <c r="AB561" s="9"/>
      <c r="AH561" s="9"/>
      <c r="AT561" s="9"/>
      <c r="BF561" s="9"/>
      <c r="BJ561" s="9"/>
      <c r="BQ561" s="9"/>
    </row>
    <row r="562" ht="14.25" customHeight="1">
      <c r="Y562" s="9"/>
      <c r="Z562" s="19"/>
      <c r="AA562" s="19"/>
      <c r="AB562" s="9"/>
      <c r="AH562" s="9"/>
      <c r="AT562" s="9"/>
      <c r="BF562" s="9"/>
      <c r="BJ562" s="9"/>
      <c r="BQ562" s="9"/>
    </row>
    <row r="563" ht="14.25" customHeight="1">
      <c r="Y563" s="9"/>
      <c r="Z563" s="19"/>
      <c r="AA563" s="19"/>
      <c r="AB563" s="9"/>
      <c r="AH563" s="9"/>
      <c r="AT563" s="9"/>
      <c r="BF563" s="9"/>
      <c r="BJ563" s="9"/>
      <c r="BQ563" s="9"/>
    </row>
    <row r="564" ht="14.25" customHeight="1">
      <c r="Y564" s="9"/>
      <c r="Z564" s="19"/>
      <c r="AA564" s="19"/>
      <c r="AB564" s="9"/>
      <c r="AH564" s="9"/>
      <c r="AT564" s="9"/>
      <c r="BF564" s="9"/>
      <c r="BJ564" s="9"/>
      <c r="BQ564" s="9"/>
    </row>
    <row r="565" ht="14.25" customHeight="1">
      <c r="Y565" s="9"/>
      <c r="Z565" s="19"/>
      <c r="AA565" s="19"/>
      <c r="AB565" s="9"/>
      <c r="AH565" s="9"/>
      <c r="AT565" s="9"/>
      <c r="BF565" s="9"/>
      <c r="BJ565" s="9"/>
      <c r="BQ565" s="9"/>
    </row>
    <row r="566" ht="14.25" customHeight="1">
      <c r="Y566" s="9"/>
      <c r="Z566" s="19"/>
      <c r="AA566" s="19"/>
      <c r="AB566" s="9"/>
      <c r="AH566" s="9"/>
      <c r="AT566" s="9"/>
      <c r="BF566" s="9"/>
      <c r="BJ566" s="9"/>
      <c r="BQ566" s="9"/>
    </row>
    <row r="567" ht="14.25" customHeight="1">
      <c r="Y567" s="9"/>
      <c r="Z567" s="19"/>
      <c r="AA567" s="19"/>
      <c r="AB567" s="9"/>
      <c r="AH567" s="9"/>
      <c r="AT567" s="9"/>
      <c r="BF567" s="9"/>
      <c r="BJ567" s="9"/>
      <c r="BQ567" s="9"/>
    </row>
    <row r="568" ht="14.25" customHeight="1">
      <c r="Y568" s="9"/>
      <c r="Z568" s="19"/>
      <c r="AA568" s="19"/>
      <c r="AB568" s="9"/>
      <c r="AH568" s="9"/>
      <c r="AT568" s="9"/>
      <c r="BF568" s="9"/>
      <c r="BJ568" s="9"/>
      <c r="BQ568" s="9"/>
    </row>
    <row r="569" ht="14.25" customHeight="1">
      <c r="Y569" s="9"/>
      <c r="Z569" s="19"/>
      <c r="AA569" s="19"/>
      <c r="AB569" s="9"/>
      <c r="AH569" s="9"/>
      <c r="AT569" s="9"/>
      <c r="BF569" s="9"/>
      <c r="BJ569" s="9"/>
      <c r="BQ569" s="9"/>
    </row>
    <row r="570" ht="14.25" customHeight="1">
      <c r="Y570" s="9"/>
      <c r="Z570" s="19"/>
      <c r="AA570" s="19"/>
      <c r="AB570" s="9"/>
      <c r="AH570" s="9"/>
      <c r="AT570" s="9"/>
      <c r="BF570" s="9"/>
      <c r="BJ570" s="9"/>
      <c r="BQ570" s="9"/>
    </row>
    <row r="571" ht="14.25" customHeight="1">
      <c r="Y571" s="9"/>
      <c r="Z571" s="19"/>
      <c r="AA571" s="19"/>
      <c r="AB571" s="9"/>
      <c r="AH571" s="9"/>
      <c r="AT571" s="9"/>
      <c r="BF571" s="9"/>
      <c r="BJ571" s="9"/>
      <c r="BQ571" s="9"/>
    </row>
    <row r="572" ht="14.25" customHeight="1">
      <c r="Y572" s="9"/>
      <c r="Z572" s="19"/>
      <c r="AA572" s="19"/>
      <c r="AB572" s="9"/>
      <c r="AH572" s="9"/>
      <c r="AT572" s="9"/>
      <c r="BF572" s="9"/>
      <c r="BJ572" s="9"/>
      <c r="BQ572" s="9"/>
    </row>
    <row r="573" ht="14.25" customHeight="1">
      <c r="Y573" s="9"/>
      <c r="Z573" s="19"/>
      <c r="AA573" s="19"/>
      <c r="AB573" s="9"/>
      <c r="AH573" s="9"/>
      <c r="AT573" s="9"/>
      <c r="BF573" s="9"/>
      <c r="BJ573" s="9"/>
      <c r="BQ573" s="9"/>
    </row>
    <row r="574" ht="14.25" customHeight="1">
      <c r="Y574" s="9"/>
      <c r="Z574" s="19"/>
      <c r="AA574" s="19"/>
      <c r="AB574" s="9"/>
      <c r="AH574" s="9"/>
      <c r="AT574" s="9"/>
      <c r="BF574" s="9"/>
      <c r="BJ574" s="9"/>
      <c r="BQ574" s="9"/>
    </row>
    <row r="575" ht="14.25" customHeight="1">
      <c r="Y575" s="9"/>
      <c r="Z575" s="19"/>
      <c r="AA575" s="19"/>
      <c r="AB575" s="9"/>
      <c r="AH575" s="9"/>
      <c r="AT575" s="9"/>
      <c r="BF575" s="9"/>
      <c r="BJ575" s="9"/>
      <c r="BQ575" s="9"/>
    </row>
    <row r="576" ht="14.25" customHeight="1">
      <c r="Y576" s="9"/>
      <c r="Z576" s="19"/>
      <c r="AA576" s="19"/>
      <c r="AB576" s="9"/>
      <c r="AH576" s="9"/>
      <c r="AT576" s="9"/>
      <c r="BF576" s="9"/>
      <c r="BJ576" s="9"/>
      <c r="BQ576" s="9"/>
    </row>
    <row r="577" ht="14.25" customHeight="1">
      <c r="Y577" s="9"/>
      <c r="Z577" s="19"/>
      <c r="AA577" s="19"/>
      <c r="AB577" s="9"/>
      <c r="AH577" s="9"/>
      <c r="AT577" s="9"/>
      <c r="BF577" s="9"/>
      <c r="BJ577" s="9"/>
      <c r="BQ577" s="9"/>
    </row>
    <row r="578" ht="14.25" customHeight="1">
      <c r="Y578" s="9"/>
      <c r="Z578" s="19"/>
      <c r="AA578" s="19"/>
      <c r="AB578" s="9"/>
      <c r="AH578" s="9"/>
      <c r="AT578" s="9"/>
      <c r="BF578" s="9"/>
      <c r="BJ578" s="9"/>
      <c r="BQ578" s="9"/>
    </row>
    <row r="579" ht="14.25" customHeight="1">
      <c r="Y579" s="9"/>
      <c r="Z579" s="19"/>
      <c r="AA579" s="19"/>
      <c r="AB579" s="9"/>
      <c r="AH579" s="9"/>
      <c r="AT579" s="9"/>
      <c r="BF579" s="9"/>
      <c r="BJ579" s="9"/>
      <c r="BQ579" s="9"/>
    </row>
    <row r="580" ht="14.25" customHeight="1">
      <c r="Y580" s="9"/>
      <c r="Z580" s="19"/>
      <c r="AA580" s="19"/>
      <c r="AB580" s="9"/>
      <c r="AH580" s="9"/>
      <c r="AT580" s="9"/>
      <c r="BF580" s="9"/>
      <c r="BJ580" s="9"/>
      <c r="BQ580" s="9"/>
    </row>
    <row r="581" ht="14.25" customHeight="1">
      <c r="Y581" s="9"/>
      <c r="Z581" s="19"/>
      <c r="AA581" s="19"/>
      <c r="AB581" s="9"/>
      <c r="AH581" s="9"/>
      <c r="AT581" s="9"/>
      <c r="BF581" s="9"/>
      <c r="BJ581" s="9"/>
      <c r="BQ581" s="9"/>
    </row>
    <row r="582" ht="14.25" customHeight="1">
      <c r="Y582" s="9"/>
      <c r="Z582" s="19"/>
      <c r="AA582" s="19"/>
      <c r="AB582" s="9"/>
      <c r="AH582" s="9"/>
      <c r="AT582" s="9"/>
      <c r="BF582" s="9"/>
      <c r="BJ582" s="9"/>
      <c r="BQ582" s="9"/>
    </row>
    <row r="583" ht="14.25" customHeight="1">
      <c r="Y583" s="9"/>
      <c r="Z583" s="19"/>
      <c r="AA583" s="19"/>
      <c r="AB583" s="9"/>
      <c r="AH583" s="9"/>
      <c r="AT583" s="9"/>
      <c r="BF583" s="9"/>
      <c r="BJ583" s="9"/>
      <c r="BQ583" s="9"/>
    </row>
    <row r="584" ht="14.25" customHeight="1">
      <c r="Y584" s="9"/>
      <c r="Z584" s="19"/>
      <c r="AA584" s="19"/>
      <c r="AB584" s="9"/>
      <c r="AH584" s="9"/>
      <c r="AT584" s="9"/>
      <c r="BF584" s="9"/>
      <c r="BJ584" s="9"/>
      <c r="BQ584" s="9"/>
    </row>
    <row r="585" ht="14.25" customHeight="1">
      <c r="Y585" s="9"/>
      <c r="Z585" s="19"/>
      <c r="AA585" s="19"/>
      <c r="AB585" s="9"/>
      <c r="AH585" s="9"/>
      <c r="AT585" s="9"/>
      <c r="BF585" s="9"/>
      <c r="BJ585" s="9"/>
      <c r="BQ585" s="9"/>
    </row>
    <row r="586" ht="14.25" customHeight="1">
      <c r="Y586" s="9"/>
      <c r="Z586" s="19"/>
      <c r="AA586" s="19"/>
      <c r="AB586" s="9"/>
      <c r="AH586" s="9"/>
      <c r="AT586" s="9"/>
      <c r="BF586" s="9"/>
      <c r="BJ586" s="9"/>
      <c r="BQ586" s="9"/>
    </row>
    <row r="587" ht="14.25" customHeight="1">
      <c r="Y587" s="9"/>
      <c r="Z587" s="19"/>
      <c r="AA587" s="19"/>
      <c r="AB587" s="9"/>
      <c r="AH587" s="9"/>
      <c r="AT587" s="9"/>
      <c r="BF587" s="9"/>
      <c r="BJ587" s="9"/>
      <c r="BQ587" s="9"/>
    </row>
    <row r="588" ht="14.25" customHeight="1">
      <c r="Y588" s="9"/>
      <c r="Z588" s="19"/>
      <c r="AA588" s="19"/>
      <c r="AB588" s="9"/>
      <c r="AH588" s="9"/>
      <c r="AT588" s="9"/>
      <c r="BF588" s="9"/>
      <c r="BJ588" s="9"/>
      <c r="BQ588" s="9"/>
    </row>
    <row r="589" ht="14.25" customHeight="1">
      <c r="Y589" s="9"/>
      <c r="Z589" s="19"/>
      <c r="AA589" s="19"/>
      <c r="AB589" s="9"/>
      <c r="AH589" s="9"/>
      <c r="AT589" s="9"/>
      <c r="BF589" s="9"/>
      <c r="BJ589" s="9"/>
      <c r="BQ589" s="9"/>
    </row>
    <row r="590" ht="14.25" customHeight="1">
      <c r="Y590" s="9"/>
      <c r="Z590" s="19"/>
      <c r="AA590" s="19"/>
      <c r="AB590" s="9"/>
      <c r="AH590" s="9"/>
      <c r="AT590" s="9"/>
      <c r="BF590" s="9"/>
      <c r="BJ590" s="9"/>
      <c r="BQ590" s="9"/>
    </row>
    <row r="591" ht="14.25" customHeight="1">
      <c r="Y591" s="9"/>
      <c r="Z591" s="19"/>
      <c r="AA591" s="19"/>
      <c r="AB591" s="9"/>
      <c r="AH591" s="9"/>
      <c r="AT591" s="9"/>
      <c r="BF591" s="9"/>
      <c r="BJ591" s="9"/>
      <c r="BQ591" s="9"/>
    </row>
    <row r="592" ht="14.25" customHeight="1">
      <c r="Y592" s="9"/>
      <c r="Z592" s="19"/>
      <c r="AA592" s="19"/>
      <c r="AB592" s="9"/>
      <c r="AH592" s="9"/>
      <c r="AT592" s="9"/>
      <c r="BF592" s="9"/>
      <c r="BJ592" s="9"/>
      <c r="BQ592" s="9"/>
    </row>
    <row r="593" ht="14.25" customHeight="1">
      <c r="Y593" s="9"/>
      <c r="Z593" s="19"/>
      <c r="AA593" s="19"/>
      <c r="AB593" s="9"/>
      <c r="AH593" s="9"/>
      <c r="AT593" s="9"/>
      <c r="BF593" s="9"/>
      <c r="BJ593" s="9"/>
      <c r="BQ593" s="9"/>
    </row>
    <row r="594" ht="14.25" customHeight="1">
      <c r="Y594" s="9"/>
      <c r="Z594" s="19"/>
      <c r="AA594" s="19"/>
      <c r="AB594" s="9"/>
      <c r="AH594" s="9"/>
      <c r="AT594" s="9"/>
      <c r="BF594" s="9"/>
      <c r="BJ594" s="9"/>
      <c r="BQ594" s="9"/>
    </row>
    <row r="595" ht="14.25" customHeight="1">
      <c r="Y595" s="9"/>
      <c r="Z595" s="19"/>
      <c r="AA595" s="19"/>
      <c r="AB595" s="9"/>
      <c r="AH595" s="9"/>
      <c r="AT595" s="9"/>
      <c r="BF595" s="9"/>
      <c r="BJ595" s="9"/>
      <c r="BQ595" s="9"/>
    </row>
    <row r="596" ht="14.25" customHeight="1">
      <c r="Y596" s="9"/>
      <c r="Z596" s="19"/>
      <c r="AA596" s="19"/>
      <c r="AB596" s="9"/>
      <c r="AH596" s="9"/>
      <c r="AT596" s="9"/>
      <c r="BF596" s="9"/>
      <c r="BJ596" s="9"/>
      <c r="BQ596" s="9"/>
    </row>
    <row r="597" ht="14.25" customHeight="1">
      <c r="Y597" s="9"/>
      <c r="Z597" s="19"/>
      <c r="AA597" s="19"/>
      <c r="AB597" s="9"/>
      <c r="AH597" s="9"/>
      <c r="AT597" s="9"/>
      <c r="BF597" s="9"/>
      <c r="BJ597" s="9"/>
      <c r="BQ597" s="9"/>
    </row>
    <row r="598" ht="14.25" customHeight="1">
      <c r="Y598" s="9"/>
      <c r="Z598" s="19"/>
      <c r="AA598" s="19"/>
      <c r="AB598" s="9"/>
      <c r="AH598" s="9"/>
      <c r="AT598" s="9"/>
      <c r="BF598" s="9"/>
      <c r="BJ598" s="9"/>
      <c r="BQ598" s="9"/>
    </row>
    <row r="599" ht="14.25" customHeight="1">
      <c r="Y599" s="9"/>
      <c r="Z599" s="19"/>
      <c r="AA599" s="19"/>
      <c r="AB599" s="9"/>
      <c r="AH599" s="9"/>
      <c r="AT599" s="9"/>
      <c r="BF599" s="9"/>
      <c r="BJ599" s="9"/>
      <c r="BQ599" s="9"/>
    </row>
    <row r="600" ht="14.25" customHeight="1">
      <c r="Y600" s="9"/>
      <c r="Z600" s="19"/>
      <c r="AA600" s="19"/>
      <c r="AB600" s="9"/>
      <c r="AH600" s="9"/>
      <c r="AT600" s="9"/>
      <c r="BF600" s="9"/>
      <c r="BJ600" s="9"/>
      <c r="BQ600" s="9"/>
    </row>
    <row r="601" ht="14.25" customHeight="1">
      <c r="Y601" s="9"/>
      <c r="Z601" s="19"/>
      <c r="AA601" s="19"/>
      <c r="AB601" s="9"/>
      <c r="AH601" s="9"/>
      <c r="AT601" s="9"/>
      <c r="BF601" s="9"/>
      <c r="BJ601" s="9"/>
      <c r="BQ601" s="9"/>
    </row>
    <row r="602" ht="14.25" customHeight="1">
      <c r="Y602" s="9"/>
      <c r="Z602" s="19"/>
      <c r="AA602" s="19"/>
      <c r="AB602" s="9"/>
      <c r="AH602" s="9"/>
      <c r="AT602" s="9"/>
      <c r="BF602" s="9"/>
      <c r="BJ602" s="9"/>
      <c r="BQ602" s="9"/>
    </row>
    <row r="603" ht="14.25" customHeight="1">
      <c r="Y603" s="9"/>
      <c r="Z603" s="19"/>
      <c r="AA603" s="19"/>
      <c r="AB603" s="9"/>
      <c r="AH603" s="9"/>
      <c r="AT603" s="9"/>
      <c r="BF603" s="9"/>
      <c r="BJ603" s="9"/>
      <c r="BQ603" s="9"/>
    </row>
    <row r="604" ht="14.25" customHeight="1">
      <c r="Y604" s="9"/>
      <c r="Z604" s="19"/>
      <c r="AA604" s="19"/>
      <c r="AB604" s="9"/>
      <c r="AH604" s="9"/>
      <c r="AT604" s="9"/>
      <c r="BF604" s="9"/>
      <c r="BJ604" s="9"/>
      <c r="BQ604" s="9"/>
    </row>
    <row r="605" ht="14.25" customHeight="1">
      <c r="Y605" s="9"/>
      <c r="Z605" s="19"/>
      <c r="AA605" s="19"/>
      <c r="AB605" s="9"/>
      <c r="AH605" s="9"/>
      <c r="AT605" s="9"/>
      <c r="BF605" s="9"/>
      <c r="BJ605" s="9"/>
      <c r="BQ605" s="9"/>
    </row>
    <row r="606" ht="14.25" customHeight="1">
      <c r="Y606" s="9"/>
      <c r="Z606" s="19"/>
      <c r="AA606" s="19"/>
      <c r="AB606" s="9"/>
      <c r="AH606" s="9"/>
      <c r="AT606" s="9"/>
      <c r="BF606" s="9"/>
      <c r="BJ606" s="9"/>
      <c r="BQ606" s="9"/>
    </row>
    <row r="607" ht="14.25" customHeight="1">
      <c r="Y607" s="9"/>
      <c r="Z607" s="19"/>
      <c r="AA607" s="19"/>
      <c r="AB607" s="9"/>
      <c r="AH607" s="9"/>
      <c r="AT607" s="9"/>
      <c r="BF607" s="9"/>
      <c r="BJ607" s="9"/>
      <c r="BQ607" s="9"/>
    </row>
    <row r="608" ht="14.25" customHeight="1">
      <c r="Y608" s="9"/>
      <c r="Z608" s="19"/>
      <c r="AA608" s="19"/>
      <c r="AB608" s="9"/>
      <c r="AH608" s="9"/>
      <c r="AT608" s="9"/>
      <c r="BF608" s="9"/>
      <c r="BJ608" s="9"/>
      <c r="BQ608" s="9"/>
    </row>
    <row r="609" ht="14.25" customHeight="1">
      <c r="Y609" s="9"/>
      <c r="Z609" s="19"/>
      <c r="AA609" s="19"/>
      <c r="AB609" s="9"/>
      <c r="AH609" s="9"/>
      <c r="AT609" s="9"/>
      <c r="BF609" s="9"/>
      <c r="BJ609" s="9"/>
      <c r="BQ609" s="9"/>
    </row>
    <row r="610" ht="14.25" customHeight="1">
      <c r="Y610" s="9"/>
      <c r="Z610" s="19"/>
      <c r="AA610" s="19"/>
      <c r="AB610" s="9"/>
      <c r="AH610" s="9"/>
      <c r="AT610" s="9"/>
      <c r="BF610" s="9"/>
      <c r="BJ610" s="9"/>
      <c r="BQ610" s="9"/>
    </row>
    <row r="611" ht="14.25" customHeight="1">
      <c r="Y611" s="9"/>
      <c r="Z611" s="19"/>
      <c r="AA611" s="19"/>
      <c r="AB611" s="9"/>
      <c r="AH611" s="9"/>
      <c r="AT611" s="9"/>
      <c r="BF611" s="9"/>
      <c r="BJ611" s="9"/>
      <c r="BQ611" s="9"/>
    </row>
    <row r="612" ht="14.25" customHeight="1">
      <c r="Y612" s="9"/>
      <c r="Z612" s="19"/>
      <c r="AA612" s="19"/>
      <c r="AB612" s="9"/>
      <c r="AH612" s="9"/>
      <c r="AT612" s="9"/>
      <c r="BF612" s="9"/>
      <c r="BJ612" s="9"/>
      <c r="BQ612" s="9"/>
    </row>
    <row r="613" ht="14.25" customHeight="1">
      <c r="Y613" s="9"/>
      <c r="Z613" s="19"/>
      <c r="AA613" s="19"/>
      <c r="AB613" s="9"/>
      <c r="AH613" s="9"/>
      <c r="AT613" s="9"/>
      <c r="BF613" s="9"/>
      <c r="BJ613" s="9"/>
      <c r="BQ613" s="9"/>
    </row>
    <row r="614" ht="14.25" customHeight="1">
      <c r="Y614" s="9"/>
      <c r="Z614" s="19"/>
      <c r="AA614" s="19"/>
      <c r="AB614" s="9"/>
      <c r="AH614" s="9"/>
      <c r="AT614" s="9"/>
      <c r="BF614" s="9"/>
      <c r="BJ614" s="9"/>
      <c r="BQ614" s="9"/>
    </row>
    <row r="615" ht="14.25" customHeight="1">
      <c r="Y615" s="9"/>
      <c r="Z615" s="19"/>
      <c r="AA615" s="19"/>
      <c r="AB615" s="9"/>
      <c r="AH615" s="9"/>
      <c r="AT615" s="9"/>
      <c r="BF615" s="9"/>
      <c r="BJ615" s="9"/>
      <c r="BQ615" s="9"/>
    </row>
    <row r="616" ht="14.25" customHeight="1">
      <c r="Y616" s="9"/>
      <c r="Z616" s="19"/>
      <c r="AA616" s="19"/>
      <c r="AB616" s="9"/>
      <c r="AH616" s="9"/>
      <c r="AT616" s="9"/>
      <c r="BF616" s="9"/>
      <c r="BJ616" s="9"/>
      <c r="BQ616" s="9"/>
    </row>
    <row r="617" ht="14.25" customHeight="1">
      <c r="Y617" s="9"/>
      <c r="Z617" s="19"/>
      <c r="AA617" s="19"/>
      <c r="AB617" s="9"/>
      <c r="AH617" s="9"/>
      <c r="AT617" s="9"/>
      <c r="BF617" s="9"/>
      <c r="BJ617" s="9"/>
      <c r="BQ617" s="9"/>
    </row>
    <row r="618" ht="14.25" customHeight="1">
      <c r="Y618" s="9"/>
      <c r="Z618" s="19"/>
      <c r="AA618" s="19"/>
      <c r="AB618" s="9"/>
      <c r="AH618" s="9"/>
      <c r="AT618" s="9"/>
      <c r="BF618" s="9"/>
      <c r="BJ618" s="9"/>
      <c r="BQ618" s="9"/>
    </row>
    <row r="619" ht="14.25" customHeight="1">
      <c r="Y619" s="9"/>
      <c r="Z619" s="19"/>
      <c r="AA619" s="19"/>
      <c r="AB619" s="9"/>
      <c r="AH619" s="9"/>
      <c r="AT619" s="9"/>
      <c r="BF619" s="9"/>
      <c r="BJ619" s="9"/>
      <c r="BQ619" s="9"/>
    </row>
    <row r="620" ht="14.25" customHeight="1">
      <c r="Y620" s="9"/>
      <c r="Z620" s="19"/>
      <c r="AA620" s="19"/>
      <c r="AB620" s="9"/>
      <c r="AH620" s="9"/>
      <c r="AT620" s="9"/>
      <c r="BF620" s="9"/>
      <c r="BJ620" s="9"/>
      <c r="BQ620" s="9"/>
    </row>
    <row r="621" ht="14.25" customHeight="1">
      <c r="Y621" s="9"/>
      <c r="Z621" s="19"/>
      <c r="AA621" s="19"/>
      <c r="AB621" s="9"/>
      <c r="AH621" s="9"/>
      <c r="AT621" s="9"/>
      <c r="BF621" s="9"/>
      <c r="BJ621" s="9"/>
      <c r="BQ621" s="9"/>
    </row>
    <row r="622" ht="14.25" customHeight="1">
      <c r="Y622" s="9"/>
      <c r="Z622" s="19"/>
      <c r="AA622" s="19"/>
      <c r="AB622" s="9"/>
      <c r="AH622" s="9"/>
      <c r="AT622" s="9"/>
      <c r="BF622" s="9"/>
      <c r="BJ622" s="9"/>
      <c r="BQ622" s="9"/>
    </row>
    <row r="623" ht="14.25" customHeight="1">
      <c r="Y623" s="9"/>
      <c r="Z623" s="19"/>
      <c r="AA623" s="19"/>
      <c r="AB623" s="9"/>
      <c r="AH623" s="9"/>
      <c r="AT623" s="9"/>
      <c r="BF623" s="9"/>
      <c r="BJ623" s="9"/>
      <c r="BQ623" s="9"/>
    </row>
    <row r="624" ht="14.25" customHeight="1">
      <c r="Y624" s="9"/>
      <c r="Z624" s="19"/>
      <c r="AA624" s="19"/>
      <c r="AB624" s="9"/>
      <c r="AH624" s="9"/>
      <c r="AT624" s="9"/>
      <c r="BF624" s="9"/>
      <c r="BJ624" s="9"/>
      <c r="BQ624" s="9"/>
    </row>
    <row r="625" ht="14.25" customHeight="1">
      <c r="Y625" s="9"/>
      <c r="Z625" s="19"/>
      <c r="AA625" s="19"/>
      <c r="AB625" s="9"/>
      <c r="AH625" s="9"/>
      <c r="AT625" s="9"/>
      <c r="BF625" s="9"/>
      <c r="BJ625" s="9"/>
      <c r="BQ625" s="9"/>
    </row>
    <row r="626" ht="14.25" customHeight="1">
      <c r="Y626" s="9"/>
      <c r="Z626" s="19"/>
      <c r="AA626" s="19"/>
      <c r="AB626" s="9"/>
      <c r="AH626" s="9"/>
      <c r="AT626" s="9"/>
      <c r="BF626" s="9"/>
      <c r="BJ626" s="9"/>
      <c r="BQ626" s="9"/>
    </row>
    <row r="627" ht="14.25" customHeight="1">
      <c r="Y627" s="9"/>
      <c r="Z627" s="19"/>
      <c r="AA627" s="19"/>
      <c r="AB627" s="9"/>
      <c r="AH627" s="9"/>
      <c r="AT627" s="9"/>
      <c r="BF627" s="9"/>
      <c r="BJ627" s="9"/>
      <c r="BQ627" s="9"/>
    </row>
    <row r="628" ht="14.25" customHeight="1">
      <c r="Y628" s="9"/>
      <c r="Z628" s="19"/>
      <c r="AA628" s="19"/>
      <c r="AB628" s="9"/>
      <c r="AH628" s="9"/>
      <c r="AT628" s="9"/>
      <c r="BF628" s="9"/>
      <c r="BJ628" s="9"/>
      <c r="BQ628" s="9"/>
    </row>
    <row r="629" ht="14.25" customHeight="1">
      <c r="Y629" s="9"/>
      <c r="Z629" s="19"/>
      <c r="AA629" s="19"/>
      <c r="AB629" s="9"/>
      <c r="AH629" s="9"/>
      <c r="AT629" s="9"/>
      <c r="BF629" s="9"/>
      <c r="BJ629" s="9"/>
      <c r="BQ629" s="9"/>
    </row>
    <row r="630" ht="14.25" customHeight="1">
      <c r="Y630" s="9"/>
      <c r="Z630" s="19"/>
      <c r="AA630" s="19"/>
      <c r="AB630" s="9"/>
      <c r="AH630" s="9"/>
      <c r="AT630" s="9"/>
      <c r="BF630" s="9"/>
      <c r="BJ630" s="9"/>
      <c r="BQ630" s="9"/>
    </row>
    <row r="631" ht="14.25" customHeight="1">
      <c r="Y631" s="9"/>
      <c r="Z631" s="19"/>
      <c r="AA631" s="19"/>
      <c r="AB631" s="9"/>
      <c r="AH631" s="9"/>
      <c r="AT631" s="9"/>
      <c r="BF631" s="9"/>
      <c r="BJ631" s="9"/>
      <c r="BQ631" s="9"/>
    </row>
    <row r="632" ht="14.25" customHeight="1">
      <c r="Y632" s="9"/>
      <c r="Z632" s="19"/>
      <c r="AA632" s="19"/>
      <c r="AB632" s="9"/>
      <c r="AH632" s="9"/>
      <c r="AT632" s="9"/>
      <c r="BF632" s="9"/>
      <c r="BJ632" s="9"/>
      <c r="BQ632" s="9"/>
    </row>
    <row r="633" ht="14.25" customHeight="1">
      <c r="Y633" s="9"/>
      <c r="Z633" s="19"/>
      <c r="AA633" s="19"/>
      <c r="AB633" s="9"/>
      <c r="AH633" s="9"/>
      <c r="AT633" s="9"/>
      <c r="BF633" s="9"/>
      <c r="BJ633" s="9"/>
      <c r="BQ633" s="9"/>
    </row>
    <row r="634" ht="14.25" customHeight="1">
      <c r="Y634" s="9"/>
      <c r="Z634" s="19"/>
      <c r="AA634" s="19"/>
      <c r="AB634" s="9"/>
      <c r="AH634" s="9"/>
      <c r="AT634" s="9"/>
      <c r="BF634" s="9"/>
      <c r="BJ634" s="9"/>
      <c r="BQ634" s="9"/>
    </row>
    <row r="635" ht="14.25" customHeight="1">
      <c r="Y635" s="9"/>
      <c r="Z635" s="19"/>
      <c r="AA635" s="19"/>
      <c r="AB635" s="9"/>
      <c r="AH635" s="9"/>
      <c r="AT635" s="9"/>
      <c r="BF635" s="9"/>
      <c r="BJ635" s="9"/>
      <c r="BQ635" s="9"/>
    </row>
    <row r="636" ht="14.25" customHeight="1">
      <c r="Y636" s="9"/>
      <c r="Z636" s="19"/>
      <c r="AA636" s="19"/>
      <c r="AB636" s="9"/>
      <c r="AH636" s="9"/>
      <c r="AT636" s="9"/>
      <c r="BF636" s="9"/>
      <c r="BJ636" s="9"/>
      <c r="BQ636" s="9"/>
    </row>
    <row r="637" ht="14.25" customHeight="1">
      <c r="Y637" s="9"/>
      <c r="Z637" s="19"/>
      <c r="AA637" s="19"/>
      <c r="AB637" s="9"/>
      <c r="AH637" s="9"/>
      <c r="AT637" s="9"/>
      <c r="BF637" s="9"/>
      <c r="BJ637" s="9"/>
      <c r="BQ637" s="9"/>
    </row>
    <row r="638" ht="14.25" customHeight="1">
      <c r="Y638" s="9"/>
      <c r="Z638" s="19"/>
      <c r="AA638" s="19"/>
      <c r="AB638" s="9"/>
      <c r="AH638" s="9"/>
      <c r="AT638" s="9"/>
      <c r="BF638" s="9"/>
      <c r="BJ638" s="9"/>
      <c r="BQ638" s="9"/>
    </row>
    <row r="639" ht="14.25" customHeight="1">
      <c r="Y639" s="9"/>
      <c r="Z639" s="19"/>
      <c r="AA639" s="19"/>
      <c r="AB639" s="9"/>
      <c r="AH639" s="9"/>
      <c r="AT639" s="9"/>
      <c r="BF639" s="9"/>
      <c r="BJ639" s="9"/>
      <c r="BQ639" s="9"/>
    </row>
    <row r="640" ht="14.25" customHeight="1">
      <c r="Y640" s="9"/>
      <c r="Z640" s="19"/>
      <c r="AA640" s="19"/>
      <c r="AB640" s="9"/>
      <c r="AH640" s="9"/>
      <c r="AT640" s="9"/>
      <c r="BF640" s="9"/>
      <c r="BJ640" s="9"/>
      <c r="BQ640" s="9"/>
    </row>
    <row r="641" ht="14.25" customHeight="1">
      <c r="Y641" s="9"/>
      <c r="Z641" s="19"/>
      <c r="AA641" s="19"/>
      <c r="AB641" s="9"/>
      <c r="AH641" s="9"/>
      <c r="AT641" s="9"/>
      <c r="BF641" s="9"/>
      <c r="BJ641" s="9"/>
      <c r="BQ641" s="9"/>
    </row>
    <row r="642" ht="14.25" customHeight="1">
      <c r="Y642" s="9"/>
      <c r="Z642" s="19"/>
      <c r="AA642" s="19"/>
      <c r="AB642" s="9"/>
      <c r="AH642" s="9"/>
      <c r="AT642" s="9"/>
      <c r="BF642" s="9"/>
      <c r="BJ642" s="9"/>
      <c r="BQ642" s="9"/>
    </row>
    <row r="643" ht="14.25" customHeight="1">
      <c r="Y643" s="9"/>
      <c r="Z643" s="19"/>
      <c r="AA643" s="19"/>
      <c r="AB643" s="9"/>
      <c r="AH643" s="9"/>
      <c r="AT643" s="9"/>
      <c r="BF643" s="9"/>
      <c r="BJ643" s="9"/>
      <c r="BQ643" s="9"/>
    </row>
    <row r="644" ht="14.25" customHeight="1">
      <c r="Y644" s="9"/>
      <c r="Z644" s="19"/>
      <c r="AA644" s="19"/>
      <c r="AB644" s="9"/>
      <c r="AH644" s="9"/>
      <c r="AT644" s="9"/>
      <c r="BF644" s="9"/>
      <c r="BJ644" s="9"/>
      <c r="BQ644" s="9"/>
    </row>
    <row r="645" ht="14.25" customHeight="1">
      <c r="Y645" s="9"/>
      <c r="Z645" s="19"/>
      <c r="AA645" s="19"/>
      <c r="AB645" s="9"/>
      <c r="AH645" s="9"/>
      <c r="AT645" s="9"/>
      <c r="BF645" s="9"/>
      <c r="BJ645" s="9"/>
      <c r="BQ645" s="9"/>
    </row>
    <row r="646" ht="14.25" customHeight="1">
      <c r="Y646" s="9"/>
      <c r="Z646" s="19"/>
      <c r="AA646" s="19"/>
      <c r="AB646" s="9"/>
      <c r="AH646" s="9"/>
      <c r="AT646" s="9"/>
      <c r="BF646" s="9"/>
      <c r="BJ646" s="9"/>
      <c r="BQ646" s="9"/>
    </row>
    <row r="647" ht="14.25" customHeight="1">
      <c r="Y647" s="9"/>
      <c r="Z647" s="19"/>
      <c r="AA647" s="19"/>
      <c r="AB647" s="9"/>
      <c r="AH647" s="9"/>
      <c r="AT647" s="9"/>
      <c r="BF647" s="9"/>
      <c r="BJ647" s="9"/>
      <c r="BQ647" s="9"/>
    </row>
    <row r="648" ht="14.25" customHeight="1">
      <c r="Y648" s="9"/>
      <c r="Z648" s="19"/>
      <c r="AA648" s="19"/>
      <c r="AB648" s="9"/>
      <c r="AH648" s="9"/>
      <c r="AT648" s="9"/>
      <c r="BF648" s="9"/>
      <c r="BJ648" s="9"/>
      <c r="BQ648" s="9"/>
    </row>
    <row r="649" ht="14.25" customHeight="1">
      <c r="Y649" s="9"/>
      <c r="Z649" s="19"/>
      <c r="AA649" s="19"/>
      <c r="AB649" s="9"/>
      <c r="AH649" s="9"/>
      <c r="AT649" s="9"/>
      <c r="BF649" s="9"/>
      <c r="BJ649" s="9"/>
      <c r="BQ649" s="9"/>
    </row>
    <row r="650" ht="14.25" customHeight="1">
      <c r="Y650" s="9"/>
      <c r="Z650" s="19"/>
      <c r="AA650" s="19"/>
      <c r="AB650" s="9"/>
      <c r="AH650" s="9"/>
      <c r="AT650" s="9"/>
      <c r="BF650" s="9"/>
      <c r="BJ650" s="9"/>
      <c r="BQ650" s="9"/>
    </row>
    <row r="651" ht="14.25" customHeight="1">
      <c r="Y651" s="9"/>
      <c r="Z651" s="19"/>
      <c r="AA651" s="19"/>
      <c r="AB651" s="9"/>
      <c r="AH651" s="9"/>
      <c r="AT651" s="9"/>
      <c r="BF651" s="9"/>
      <c r="BJ651" s="9"/>
      <c r="BQ651" s="9"/>
    </row>
    <row r="652" ht="14.25" customHeight="1">
      <c r="Y652" s="9"/>
      <c r="Z652" s="19"/>
      <c r="AA652" s="19"/>
      <c r="AB652" s="9"/>
      <c r="AH652" s="9"/>
      <c r="AT652" s="9"/>
      <c r="BF652" s="9"/>
      <c r="BJ652" s="9"/>
      <c r="BQ652" s="9"/>
    </row>
    <row r="653" ht="14.25" customHeight="1">
      <c r="Y653" s="9"/>
      <c r="Z653" s="19"/>
      <c r="AA653" s="19"/>
      <c r="AB653" s="9"/>
      <c r="AH653" s="9"/>
      <c r="AT653" s="9"/>
      <c r="BF653" s="9"/>
      <c r="BJ653" s="9"/>
      <c r="BQ653" s="9"/>
    </row>
    <row r="654" ht="14.25" customHeight="1">
      <c r="Y654" s="9"/>
      <c r="Z654" s="19"/>
      <c r="AA654" s="19"/>
      <c r="AB654" s="9"/>
      <c r="AH654" s="9"/>
      <c r="AT654" s="9"/>
      <c r="BF654" s="9"/>
      <c r="BJ654" s="9"/>
      <c r="BQ654" s="9"/>
    </row>
    <row r="655" ht="14.25" customHeight="1">
      <c r="Y655" s="9"/>
      <c r="Z655" s="19"/>
      <c r="AA655" s="19"/>
      <c r="AB655" s="9"/>
      <c r="AH655" s="9"/>
      <c r="AT655" s="9"/>
      <c r="BF655" s="9"/>
      <c r="BJ655" s="9"/>
      <c r="BQ655" s="9"/>
    </row>
    <row r="656" ht="14.25" customHeight="1">
      <c r="Y656" s="9"/>
      <c r="Z656" s="19"/>
      <c r="AA656" s="19"/>
      <c r="AB656" s="9"/>
      <c r="AH656" s="9"/>
      <c r="AT656" s="9"/>
      <c r="BF656" s="9"/>
      <c r="BJ656" s="9"/>
      <c r="BQ656" s="9"/>
    </row>
    <row r="657" ht="14.25" customHeight="1">
      <c r="Y657" s="9"/>
      <c r="Z657" s="19"/>
      <c r="AA657" s="19"/>
      <c r="AB657" s="9"/>
      <c r="AH657" s="9"/>
      <c r="AT657" s="9"/>
      <c r="BF657" s="9"/>
      <c r="BJ657" s="9"/>
      <c r="BQ657" s="9"/>
    </row>
    <row r="658" ht="14.25" customHeight="1">
      <c r="Y658" s="9"/>
      <c r="Z658" s="19"/>
      <c r="AA658" s="19"/>
      <c r="AB658" s="9"/>
      <c r="AH658" s="9"/>
      <c r="AT658" s="9"/>
      <c r="BF658" s="9"/>
      <c r="BJ658" s="9"/>
      <c r="BQ658" s="9"/>
    </row>
    <row r="659" ht="14.25" customHeight="1">
      <c r="Y659" s="9"/>
      <c r="Z659" s="19"/>
      <c r="AA659" s="19"/>
      <c r="AB659" s="9"/>
      <c r="AH659" s="9"/>
      <c r="AT659" s="9"/>
      <c r="BF659" s="9"/>
      <c r="BJ659" s="9"/>
      <c r="BQ659" s="9"/>
    </row>
    <row r="660" ht="14.25" customHeight="1">
      <c r="Y660" s="9"/>
      <c r="Z660" s="19"/>
      <c r="AA660" s="19"/>
      <c r="AB660" s="9"/>
      <c r="AH660" s="9"/>
      <c r="AT660" s="9"/>
      <c r="BF660" s="9"/>
      <c r="BJ660" s="9"/>
      <c r="BQ660" s="9"/>
    </row>
    <row r="661" ht="14.25" customHeight="1">
      <c r="Y661" s="9"/>
      <c r="Z661" s="19"/>
      <c r="AA661" s="19"/>
      <c r="AB661" s="9"/>
      <c r="AH661" s="9"/>
      <c r="AT661" s="9"/>
      <c r="BF661" s="9"/>
      <c r="BJ661" s="9"/>
      <c r="BQ661" s="9"/>
    </row>
    <row r="662" ht="14.25" customHeight="1">
      <c r="Y662" s="9"/>
      <c r="Z662" s="19"/>
      <c r="AA662" s="19"/>
      <c r="AB662" s="9"/>
      <c r="AH662" s="9"/>
      <c r="AT662" s="9"/>
      <c r="BF662" s="9"/>
      <c r="BJ662" s="9"/>
      <c r="BQ662" s="9"/>
    </row>
    <row r="663" ht="14.25" customHeight="1">
      <c r="Y663" s="9"/>
      <c r="Z663" s="19"/>
      <c r="AA663" s="19"/>
      <c r="AB663" s="9"/>
      <c r="AH663" s="9"/>
      <c r="AT663" s="9"/>
      <c r="BF663" s="9"/>
      <c r="BJ663" s="9"/>
      <c r="BQ663" s="9"/>
    </row>
    <row r="664" ht="14.25" customHeight="1">
      <c r="Y664" s="9"/>
      <c r="Z664" s="19"/>
      <c r="AA664" s="19"/>
      <c r="AB664" s="9"/>
      <c r="AH664" s="9"/>
      <c r="AT664" s="9"/>
      <c r="BF664" s="9"/>
      <c r="BJ664" s="9"/>
      <c r="BQ664" s="9"/>
    </row>
    <row r="665" ht="14.25" customHeight="1">
      <c r="Y665" s="9"/>
      <c r="Z665" s="19"/>
      <c r="AA665" s="19"/>
      <c r="AB665" s="9"/>
      <c r="AH665" s="9"/>
      <c r="AT665" s="9"/>
      <c r="BF665" s="9"/>
      <c r="BJ665" s="9"/>
      <c r="BQ665" s="9"/>
    </row>
    <row r="666" ht="14.25" customHeight="1">
      <c r="Y666" s="9"/>
      <c r="Z666" s="19"/>
      <c r="AA666" s="19"/>
      <c r="AB666" s="9"/>
      <c r="AH666" s="9"/>
      <c r="AT666" s="9"/>
      <c r="BF666" s="9"/>
      <c r="BJ666" s="9"/>
      <c r="BQ666" s="9"/>
    </row>
    <row r="667" ht="14.25" customHeight="1">
      <c r="Y667" s="9"/>
      <c r="Z667" s="19"/>
      <c r="AA667" s="19"/>
      <c r="AB667" s="9"/>
      <c r="AH667" s="9"/>
      <c r="AT667" s="9"/>
      <c r="BF667" s="9"/>
      <c r="BJ667" s="9"/>
      <c r="BQ667" s="9"/>
    </row>
    <row r="668" ht="14.25" customHeight="1">
      <c r="Y668" s="9"/>
      <c r="Z668" s="19"/>
      <c r="AA668" s="19"/>
      <c r="AB668" s="9"/>
      <c r="AH668" s="9"/>
      <c r="AT668" s="9"/>
      <c r="BF668" s="9"/>
      <c r="BJ668" s="9"/>
      <c r="BQ668" s="9"/>
    </row>
    <row r="669" ht="14.25" customHeight="1">
      <c r="Y669" s="9"/>
      <c r="Z669" s="19"/>
      <c r="AA669" s="19"/>
      <c r="AB669" s="9"/>
      <c r="AH669" s="9"/>
      <c r="AT669" s="9"/>
      <c r="BF669" s="9"/>
      <c r="BJ669" s="9"/>
      <c r="BQ669" s="9"/>
    </row>
    <row r="670" ht="14.25" customHeight="1">
      <c r="Y670" s="9"/>
      <c r="Z670" s="19"/>
      <c r="AA670" s="19"/>
      <c r="AB670" s="9"/>
      <c r="AH670" s="9"/>
      <c r="AT670" s="9"/>
      <c r="BF670" s="9"/>
      <c r="BJ670" s="9"/>
      <c r="BQ670" s="9"/>
    </row>
    <row r="671" ht="14.25" customHeight="1">
      <c r="Y671" s="9"/>
      <c r="Z671" s="19"/>
      <c r="AA671" s="19"/>
      <c r="AB671" s="9"/>
      <c r="AH671" s="9"/>
      <c r="AT671" s="9"/>
      <c r="BF671" s="9"/>
      <c r="BJ671" s="9"/>
      <c r="BQ671" s="9"/>
    </row>
    <row r="672" ht="14.25" customHeight="1">
      <c r="Y672" s="9"/>
      <c r="Z672" s="19"/>
      <c r="AA672" s="19"/>
      <c r="AB672" s="9"/>
      <c r="AH672" s="9"/>
      <c r="AT672" s="9"/>
      <c r="BF672" s="9"/>
      <c r="BJ672" s="9"/>
      <c r="BQ672" s="9"/>
    </row>
    <row r="673" ht="14.25" customHeight="1">
      <c r="Y673" s="9"/>
      <c r="Z673" s="19"/>
      <c r="AA673" s="19"/>
      <c r="AB673" s="9"/>
      <c r="AH673" s="9"/>
      <c r="AT673" s="9"/>
      <c r="BF673" s="9"/>
      <c r="BJ673" s="9"/>
      <c r="BQ673" s="9"/>
    </row>
    <row r="674" ht="14.25" customHeight="1">
      <c r="Y674" s="9"/>
      <c r="Z674" s="19"/>
      <c r="AA674" s="19"/>
      <c r="AB674" s="9"/>
      <c r="AH674" s="9"/>
      <c r="AT674" s="9"/>
      <c r="BF674" s="9"/>
      <c r="BJ674" s="9"/>
      <c r="BQ674" s="9"/>
    </row>
    <row r="675" ht="14.25" customHeight="1">
      <c r="Y675" s="9"/>
      <c r="Z675" s="19"/>
      <c r="AA675" s="19"/>
      <c r="AB675" s="9"/>
      <c r="AH675" s="9"/>
      <c r="AT675" s="9"/>
      <c r="BF675" s="9"/>
      <c r="BJ675" s="9"/>
      <c r="BQ675" s="9"/>
    </row>
    <row r="676" ht="14.25" customHeight="1">
      <c r="Y676" s="9"/>
      <c r="Z676" s="19"/>
      <c r="AA676" s="19"/>
      <c r="AB676" s="9"/>
      <c r="AH676" s="9"/>
      <c r="AT676" s="9"/>
      <c r="BF676" s="9"/>
      <c r="BJ676" s="9"/>
      <c r="BQ676" s="9"/>
    </row>
    <row r="677" ht="14.25" customHeight="1">
      <c r="Y677" s="9"/>
      <c r="Z677" s="19"/>
      <c r="AA677" s="19"/>
      <c r="AB677" s="9"/>
      <c r="AH677" s="9"/>
      <c r="AT677" s="9"/>
      <c r="BF677" s="9"/>
      <c r="BJ677" s="9"/>
      <c r="BQ677" s="9"/>
    </row>
    <row r="678" ht="14.25" customHeight="1">
      <c r="Y678" s="9"/>
      <c r="Z678" s="19"/>
      <c r="AA678" s="19"/>
      <c r="AB678" s="9"/>
      <c r="AH678" s="9"/>
      <c r="AT678" s="9"/>
      <c r="BF678" s="9"/>
      <c r="BJ678" s="9"/>
      <c r="BQ678" s="9"/>
    </row>
    <row r="679" ht="14.25" customHeight="1">
      <c r="Y679" s="9"/>
      <c r="Z679" s="19"/>
      <c r="AA679" s="19"/>
      <c r="AB679" s="9"/>
      <c r="AH679" s="9"/>
      <c r="AT679" s="9"/>
      <c r="BF679" s="9"/>
      <c r="BJ679" s="9"/>
      <c r="BQ679" s="9"/>
    </row>
    <row r="680" ht="14.25" customHeight="1">
      <c r="Y680" s="9"/>
      <c r="Z680" s="19"/>
      <c r="AA680" s="19"/>
      <c r="AB680" s="9"/>
      <c r="AH680" s="9"/>
      <c r="AT680" s="9"/>
      <c r="BF680" s="9"/>
      <c r="BJ680" s="9"/>
      <c r="BQ680" s="9"/>
    </row>
    <row r="681" ht="14.25" customHeight="1">
      <c r="Y681" s="9"/>
      <c r="Z681" s="19"/>
      <c r="AA681" s="19"/>
      <c r="AB681" s="9"/>
      <c r="AH681" s="9"/>
      <c r="AT681" s="9"/>
      <c r="BF681" s="9"/>
      <c r="BJ681" s="9"/>
      <c r="BQ681" s="9"/>
    </row>
    <row r="682" ht="14.25" customHeight="1">
      <c r="Y682" s="9"/>
      <c r="Z682" s="19"/>
      <c r="AA682" s="19"/>
      <c r="AB682" s="9"/>
      <c r="AH682" s="9"/>
      <c r="AT682" s="9"/>
      <c r="BF682" s="9"/>
      <c r="BJ682" s="9"/>
      <c r="BQ682" s="9"/>
    </row>
    <row r="683" ht="14.25" customHeight="1">
      <c r="Y683" s="9"/>
      <c r="Z683" s="19"/>
      <c r="AA683" s="19"/>
      <c r="AB683" s="9"/>
      <c r="AH683" s="9"/>
      <c r="AT683" s="9"/>
      <c r="BF683" s="9"/>
      <c r="BJ683" s="9"/>
      <c r="BQ683" s="9"/>
    </row>
    <row r="684" ht="14.25" customHeight="1">
      <c r="Y684" s="9"/>
      <c r="Z684" s="19"/>
      <c r="AA684" s="19"/>
      <c r="AB684" s="9"/>
      <c r="AH684" s="9"/>
      <c r="AT684" s="9"/>
      <c r="BF684" s="9"/>
      <c r="BJ684" s="9"/>
      <c r="BQ684" s="9"/>
    </row>
    <row r="685" ht="14.25" customHeight="1">
      <c r="Y685" s="9"/>
      <c r="Z685" s="19"/>
      <c r="AA685" s="19"/>
      <c r="AB685" s="9"/>
      <c r="AH685" s="9"/>
      <c r="AT685" s="9"/>
      <c r="BF685" s="9"/>
      <c r="BJ685" s="9"/>
      <c r="BQ685" s="9"/>
    </row>
    <row r="686" ht="14.25" customHeight="1">
      <c r="Y686" s="9"/>
      <c r="Z686" s="19"/>
      <c r="AA686" s="19"/>
      <c r="AB686" s="9"/>
      <c r="AH686" s="9"/>
      <c r="AT686" s="9"/>
      <c r="BF686" s="9"/>
      <c r="BJ686" s="9"/>
      <c r="BQ686" s="9"/>
    </row>
    <row r="687" ht="14.25" customHeight="1">
      <c r="Y687" s="9"/>
      <c r="Z687" s="19"/>
      <c r="AA687" s="19"/>
      <c r="AB687" s="9"/>
      <c r="AH687" s="9"/>
      <c r="AT687" s="9"/>
      <c r="BF687" s="9"/>
      <c r="BJ687" s="9"/>
      <c r="BQ687" s="9"/>
    </row>
    <row r="688" ht="14.25" customHeight="1">
      <c r="Y688" s="9"/>
      <c r="Z688" s="19"/>
      <c r="AA688" s="19"/>
      <c r="AB688" s="9"/>
      <c r="AH688" s="9"/>
      <c r="AT688" s="9"/>
      <c r="BF688" s="9"/>
      <c r="BJ688" s="9"/>
      <c r="BQ688" s="9"/>
    </row>
    <row r="689" ht="14.25" customHeight="1">
      <c r="Y689" s="9"/>
      <c r="Z689" s="19"/>
      <c r="AA689" s="19"/>
      <c r="AB689" s="9"/>
      <c r="AH689" s="9"/>
      <c r="AT689" s="9"/>
      <c r="BF689" s="9"/>
      <c r="BJ689" s="9"/>
      <c r="BQ689" s="9"/>
    </row>
    <row r="690" ht="14.25" customHeight="1">
      <c r="Y690" s="9"/>
      <c r="Z690" s="19"/>
      <c r="AA690" s="19"/>
      <c r="AB690" s="9"/>
      <c r="AH690" s="9"/>
      <c r="AT690" s="9"/>
      <c r="BF690" s="9"/>
      <c r="BJ690" s="9"/>
      <c r="BQ690" s="9"/>
    </row>
    <row r="691" ht="14.25" customHeight="1">
      <c r="Y691" s="9"/>
      <c r="Z691" s="19"/>
      <c r="AA691" s="19"/>
      <c r="AB691" s="9"/>
      <c r="AH691" s="9"/>
      <c r="AT691" s="9"/>
      <c r="BF691" s="9"/>
      <c r="BJ691" s="9"/>
      <c r="BQ691" s="9"/>
    </row>
    <row r="692" ht="14.25" customHeight="1">
      <c r="Y692" s="9"/>
      <c r="Z692" s="19"/>
      <c r="AA692" s="19"/>
      <c r="AB692" s="9"/>
      <c r="AH692" s="9"/>
      <c r="AT692" s="9"/>
      <c r="BF692" s="9"/>
      <c r="BJ692" s="9"/>
      <c r="BQ692" s="9"/>
    </row>
    <row r="693" ht="14.25" customHeight="1">
      <c r="Y693" s="9"/>
      <c r="Z693" s="19"/>
      <c r="AA693" s="19"/>
      <c r="AB693" s="9"/>
      <c r="AH693" s="9"/>
      <c r="AT693" s="9"/>
      <c r="BF693" s="9"/>
      <c r="BJ693" s="9"/>
      <c r="BQ693" s="9"/>
    </row>
    <row r="694" ht="14.25" customHeight="1">
      <c r="Y694" s="9"/>
      <c r="Z694" s="19"/>
      <c r="AA694" s="19"/>
      <c r="AB694" s="9"/>
      <c r="AH694" s="9"/>
      <c r="AT694" s="9"/>
      <c r="BF694" s="9"/>
      <c r="BJ694" s="9"/>
      <c r="BQ694" s="9"/>
    </row>
    <row r="695" ht="14.25" customHeight="1">
      <c r="Y695" s="9"/>
      <c r="Z695" s="19"/>
      <c r="AA695" s="19"/>
      <c r="AB695" s="9"/>
      <c r="AH695" s="9"/>
      <c r="AT695" s="9"/>
      <c r="BF695" s="9"/>
      <c r="BJ695" s="9"/>
      <c r="BQ695" s="9"/>
    </row>
    <row r="696" ht="14.25" customHeight="1">
      <c r="Y696" s="9"/>
      <c r="Z696" s="19"/>
      <c r="AA696" s="19"/>
      <c r="AB696" s="9"/>
      <c r="AH696" s="9"/>
      <c r="AT696" s="9"/>
      <c r="BF696" s="9"/>
      <c r="BJ696" s="9"/>
      <c r="BQ696" s="9"/>
    </row>
    <row r="697" ht="14.25" customHeight="1">
      <c r="Y697" s="9"/>
      <c r="Z697" s="19"/>
      <c r="AA697" s="19"/>
      <c r="AB697" s="9"/>
      <c r="AH697" s="9"/>
      <c r="AT697" s="9"/>
      <c r="BF697" s="9"/>
      <c r="BJ697" s="9"/>
      <c r="BQ697" s="9"/>
    </row>
    <row r="698" ht="14.25" customHeight="1">
      <c r="Y698" s="9"/>
      <c r="Z698" s="19"/>
      <c r="AA698" s="19"/>
      <c r="AB698" s="9"/>
      <c r="AH698" s="9"/>
      <c r="AT698" s="9"/>
      <c r="BF698" s="9"/>
      <c r="BJ698" s="9"/>
      <c r="BQ698" s="9"/>
    </row>
    <row r="699" ht="14.25" customHeight="1">
      <c r="Y699" s="9"/>
      <c r="Z699" s="19"/>
      <c r="AA699" s="19"/>
      <c r="AB699" s="9"/>
      <c r="AH699" s="9"/>
      <c r="AT699" s="9"/>
      <c r="BF699" s="9"/>
      <c r="BJ699" s="9"/>
      <c r="BQ699" s="9"/>
    </row>
    <row r="700" ht="14.25" customHeight="1">
      <c r="Y700" s="9"/>
      <c r="Z700" s="19"/>
      <c r="AA700" s="19"/>
      <c r="AB700" s="9"/>
      <c r="AH700" s="9"/>
      <c r="AT700" s="9"/>
      <c r="BF700" s="9"/>
      <c r="BJ700" s="9"/>
      <c r="BQ700" s="9"/>
    </row>
    <row r="701" ht="14.25" customHeight="1">
      <c r="Y701" s="9"/>
      <c r="Z701" s="19"/>
      <c r="AA701" s="19"/>
      <c r="AB701" s="9"/>
      <c r="AH701" s="9"/>
      <c r="AT701" s="9"/>
      <c r="BF701" s="9"/>
      <c r="BJ701" s="9"/>
      <c r="BQ701" s="9"/>
    </row>
    <row r="702" ht="14.25" customHeight="1">
      <c r="Y702" s="9"/>
      <c r="Z702" s="19"/>
      <c r="AA702" s="19"/>
      <c r="AB702" s="9"/>
      <c r="AH702" s="9"/>
      <c r="AT702" s="9"/>
      <c r="BF702" s="9"/>
      <c r="BJ702" s="9"/>
      <c r="BQ702" s="9"/>
    </row>
    <row r="703" ht="14.25" customHeight="1">
      <c r="Y703" s="9"/>
      <c r="Z703" s="19"/>
      <c r="AA703" s="19"/>
      <c r="AB703" s="9"/>
      <c r="AH703" s="9"/>
      <c r="AT703" s="9"/>
      <c r="BF703" s="9"/>
      <c r="BJ703" s="9"/>
      <c r="BQ703" s="9"/>
    </row>
    <row r="704" ht="14.25" customHeight="1">
      <c r="Y704" s="9"/>
      <c r="Z704" s="19"/>
      <c r="AA704" s="19"/>
      <c r="AB704" s="9"/>
      <c r="AH704" s="9"/>
      <c r="AT704" s="9"/>
      <c r="BF704" s="9"/>
      <c r="BJ704" s="9"/>
      <c r="BQ704" s="9"/>
    </row>
    <row r="705" ht="14.25" customHeight="1">
      <c r="Y705" s="9"/>
      <c r="Z705" s="19"/>
      <c r="AA705" s="19"/>
      <c r="AB705" s="9"/>
      <c r="AH705" s="9"/>
      <c r="AT705" s="9"/>
      <c r="BF705" s="9"/>
      <c r="BJ705" s="9"/>
      <c r="BQ705" s="9"/>
    </row>
    <row r="706" ht="14.25" customHeight="1">
      <c r="Y706" s="9"/>
      <c r="Z706" s="19"/>
      <c r="AA706" s="19"/>
      <c r="AB706" s="9"/>
      <c r="AH706" s="9"/>
      <c r="AT706" s="9"/>
      <c r="BF706" s="9"/>
      <c r="BJ706" s="9"/>
      <c r="BQ706" s="9"/>
    </row>
    <row r="707" ht="14.25" customHeight="1">
      <c r="Y707" s="9"/>
      <c r="Z707" s="19"/>
      <c r="AA707" s="19"/>
      <c r="AB707" s="9"/>
      <c r="AH707" s="9"/>
      <c r="AT707" s="9"/>
      <c r="BF707" s="9"/>
      <c r="BJ707" s="9"/>
      <c r="BQ707" s="9"/>
    </row>
    <row r="708" ht="14.25" customHeight="1">
      <c r="Y708" s="9"/>
      <c r="Z708" s="19"/>
      <c r="AA708" s="19"/>
      <c r="AB708" s="9"/>
      <c r="AH708" s="9"/>
      <c r="AT708" s="9"/>
      <c r="BF708" s="9"/>
      <c r="BJ708" s="9"/>
      <c r="BQ708" s="9"/>
    </row>
    <row r="709" ht="14.25" customHeight="1">
      <c r="Y709" s="9"/>
      <c r="Z709" s="19"/>
      <c r="AA709" s="19"/>
      <c r="AB709" s="9"/>
      <c r="AH709" s="9"/>
      <c r="AT709" s="9"/>
      <c r="BF709" s="9"/>
      <c r="BJ709" s="9"/>
      <c r="BQ709" s="9"/>
    </row>
    <row r="710" ht="14.25" customHeight="1">
      <c r="Y710" s="9"/>
      <c r="Z710" s="19"/>
      <c r="AA710" s="19"/>
      <c r="AB710" s="9"/>
      <c r="AH710" s="9"/>
      <c r="AT710" s="9"/>
      <c r="BF710" s="9"/>
      <c r="BJ710" s="9"/>
      <c r="BQ710" s="9"/>
    </row>
    <row r="711" ht="14.25" customHeight="1">
      <c r="Y711" s="9"/>
      <c r="Z711" s="19"/>
      <c r="AA711" s="19"/>
      <c r="AB711" s="9"/>
      <c r="AH711" s="9"/>
      <c r="AT711" s="9"/>
      <c r="BF711" s="9"/>
      <c r="BJ711" s="9"/>
      <c r="BQ711" s="9"/>
    </row>
    <row r="712" ht="14.25" customHeight="1">
      <c r="Y712" s="9"/>
      <c r="Z712" s="19"/>
      <c r="AA712" s="19"/>
      <c r="AB712" s="9"/>
      <c r="AH712" s="9"/>
      <c r="AT712" s="9"/>
      <c r="BF712" s="9"/>
      <c r="BJ712" s="9"/>
      <c r="BQ712" s="9"/>
    </row>
    <row r="713" ht="14.25" customHeight="1">
      <c r="Y713" s="9"/>
      <c r="Z713" s="19"/>
      <c r="AA713" s="19"/>
      <c r="AB713" s="9"/>
      <c r="AH713" s="9"/>
      <c r="AT713" s="9"/>
      <c r="BF713" s="9"/>
      <c r="BJ713" s="9"/>
      <c r="BQ713" s="9"/>
    </row>
    <row r="714" ht="14.25" customHeight="1">
      <c r="Y714" s="9"/>
      <c r="Z714" s="19"/>
      <c r="AA714" s="19"/>
      <c r="AB714" s="9"/>
      <c r="AH714" s="9"/>
      <c r="AT714" s="9"/>
      <c r="BF714" s="9"/>
      <c r="BJ714" s="9"/>
      <c r="BQ714" s="9"/>
    </row>
    <row r="715" ht="14.25" customHeight="1">
      <c r="Y715" s="9"/>
      <c r="Z715" s="19"/>
      <c r="AA715" s="19"/>
      <c r="AB715" s="9"/>
      <c r="AH715" s="9"/>
      <c r="AT715" s="9"/>
      <c r="BF715" s="9"/>
      <c r="BJ715" s="9"/>
      <c r="BQ715" s="9"/>
    </row>
    <row r="716" ht="14.25" customHeight="1">
      <c r="Y716" s="9"/>
      <c r="Z716" s="19"/>
      <c r="AA716" s="19"/>
      <c r="AB716" s="9"/>
      <c r="AH716" s="9"/>
      <c r="AT716" s="9"/>
      <c r="BF716" s="9"/>
      <c r="BJ716" s="9"/>
      <c r="BQ716" s="9"/>
    </row>
    <row r="717" ht="14.25" customHeight="1">
      <c r="Y717" s="9"/>
      <c r="Z717" s="19"/>
      <c r="AA717" s="19"/>
      <c r="AB717" s="9"/>
      <c r="AH717" s="9"/>
      <c r="AT717" s="9"/>
      <c r="BF717" s="9"/>
      <c r="BJ717" s="9"/>
      <c r="BQ717" s="9"/>
    </row>
    <row r="718" ht="14.25" customHeight="1">
      <c r="Y718" s="9"/>
      <c r="Z718" s="19"/>
      <c r="AA718" s="19"/>
      <c r="AB718" s="9"/>
      <c r="AH718" s="9"/>
      <c r="AT718" s="9"/>
      <c r="BF718" s="9"/>
      <c r="BJ718" s="9"/>
      <c r="BQ718" s="9"/>
    </row>
    <row r="719" ht="14.25" customHeight="1">
      <c r="Y719" s="9"/>
      <c r="Z719" s="19"/>
      <c r="AA719" s="19"/>
      <c r="AB719" s="9"/>
      <c r="AH719" s="9"/>
      <c r="AT719" s="9"/>
      <c r="BF719" s="9"/>
      <c r="BJ719" s="9"/>
      <c r="BQ719" s="9"/>
    </row>
    <row r="720" ht="14.25" customHeight="1">
      <c r="Y720" s="9"/>
      <c r="Z720" s="19"/>
      <c r="AA720" s="19"/>
      <c r="AB720" s="9"/>
      <c r="AH720" s="9"/>
      <c r="AT720" s="9"/>
      <c r="BF720" s="9"/>
      <c r="BJ720" s="9"/>
      <c r="BQ720" s="9"/>
    </row>
    <row r="721" ht="14.25" customHeight="1">
      <c r="Y721" s="9"/>
      <c r="Z721" s="19"/>
      <c r="AA721" s="19"/>
      <c r="AB721" s="9"/>
      <c r="AH721" s="9"/>
      <c r="AT721" s="9"/>
      <c r="BF721" s="9"/>
      <c r="BJ721" s="9"/>
      <c r="BQ721" s="9"/>
    </row>
    <row r="722" ht="14.25" customHeight="1">
      <c r="Y722" s="9"/>
      <c r="Z722" s="19"/>
      <c r="AA722" s="19"/>
      <c r="AB722" s="9"/>
      <c r="AH722" s="9"/>
      <c r="AT722" s="9"/>
      <c r="BF722" s="9"/>
      <c r="BJ722" s="9"/>
      <c r="BQ722" s="9"/>
    </row>
    <row r="723" ht="14.25" customHeight="1">
      <c r="Y723" s="9"/>
      <c r="Z723" s="19"/>
      <c r="AA723" s="19"/>
      <c r="AB723" s="9"/>
      <c r="AH723" s="9"/>
      <c r="AT723" s="9"/>
      <c r="BF723" s="9"/>
      <c r="BJ723" s="9"/>
      <c r="BQ723" s="9"/>
    </row>
    <row r="724" ht="14.25" customHeight="1">
      <c r="Y724" s="9"/>
      <c r="Z724" s="19"/>
      <c r="AA724" s="19"/>
      <c r="AB724" s="9"/>
      <c r="AH724" s="9"/>
      <c r="AT724" s="9"/>
      <c r="BF724" s="9"/>
      <c r="BJ724" s="9"/>
      <c r="BQ724" s="9"/>
    </row>
    <row r="725" ht="14.25" customHeight="1">
      <c r="Y725" s="9"/>
      <c r="Z725" s="19"/>
      <c r="AA725" s="19"/>
      <c r="AB725" s="9"/>
      <c r="AH725" s="9"/>
      <c r="AT725" s="9"/>
      <c r="BF725" s="9"/>
      <c r="BJ725" s="9"/>
      <c r="BQ725" s="9"/>
    </row>
    <row r="726" ht="14.25" customHeight="1">
      <c r="Y726" s="9"/>
      <c r="Z726" s="19"/>
      <c r="AA726" s="19"/>
      <c r="AB726" s="9"/>
      <c r="AH726" s="9"/>
      <c r="AT726" s="9"/>
      <c r="BF726" s="9"/>
      <c r="BJ726" s="9"/>
      <c r="BQ726" s="9"/>
    </row>
    <row r="727" ht="14.25" customHeight="1">
      <c r="Y727" s="9"/>
      <c r="Z727" s="19"/>
      <c r="AA727" s="19"/>
      <c r="AB727" s="9"/>
      <c r="AH727" s="9"/>
      <c r="AT727" s="9"/>
      <c r="BF727" s="9"/>
      <c r="BJ727" s="9"/>
      <c r="BQ727" s="9"/>
    </row>
    <row r="728" ht="14.25" customHeight="1">
      <c r="Y728" s="9"/>
      <c r="Z728" s="19"/>
      <c r="AA728" s="19"/>
      <c r="AB728" s="9"/>
      <c r="AH728" s="9"/>
      <c r="AT728" s="9"/>
      <c r="BF728" s="9"/>
      <c r="BJ728" s="9"/>
      <c r="BQ728" s="9"/>
    </row>
    <row r="729" ht="14.25" customHeight="1">
      <c r="Y729" s="9"/>
      <c r="Z729" s="19"/>
      <c r="AA729" s="19"/>
      <c r="AB729" s="9"/>
      <c r="AH729" s="9"/>
      <c r="AT729" s="9"/>
      <c r="BF729" s="9"/>
      <c r="BJ729" s="9"/>
      <c r="BQ729" s="9"/>
    </row>
    <row r="730" ht="14.25" customHeight="1">
      <c r="Y730" s="9"/>
      <c r="Z730" s="19"/>
      <c r="AA730" s="19"/>
      <c r="AB730" s="9"/>
      <c r="AH730" s="9"/>
      <c r="AT730" s="9"/>
      <c r="BF730" s="9"/>
      <c r="BJ730" s="9"/>
      <c r="BQ730" s="9"/>
    </row>
    <row r="731" ht="14.25" customHeight="1">
      <c r="Y731" s="9"/>
      <c r="Z731" s="19"/>
      <c r="AA731" s="19"/>
      <c r="AB731" s="9"/>
      <c r="AH731" s="9"/>
      <c r="AT731" s="9"/>
      <c r="BF731" s="9"/>
      <c r="BJ731" s="9"/>
      <c r="BQ731" s="9"/>
    </row>
    <row r="732" ht="14.25" customHeight="1">
      <c r="Y732" s="9"/>
      <c r="Z732" s="19"/>
      <c r="AA732" s="19"/>
      <c r="AB732" s="9"/>
      <c r="AH732" s="9"/>
      <c r="AT732" s="9"/>
      <c r="BF732" s="9"/>
      <c r="BJ732" s="9"/>
      <c r="BQ732" s="9"/>
    </row>
    <row r="733" ht="14.25" customHeight="1">
      <c r="Y733" s="9"/>
      <c r="Z733" s="19"/>
      <c r="AA733" s="19"/>
      <c r="AB733" s="9"/>
      <c r="AH733" s="9"/>
      <c r="AT733" s="9"/>
      <c r="BF733" s="9"/>
      <c r="BJ733" s="9"/>
      <c r="BQ733" s="9"/>
    </row>
    <row r="734" ht="14.25" customHeight="1">
      <c r="Y734" s="9"/>
      <c r="Z734" s="19"/>
      <c r="AA734" s="19"/>
      <c r="AB734" s="9"/>
      <c r="AH734" s="9"/>
      <c r="AT734" s="9"/>
      <c r="BF734" s="9"/>
      <c r="BJ734" s="9"/>
      <c r="BQ734" s="9"/>
    </row>
    <row r="735" ht="14.25" customHeight="1">
      <c r="Y735" s="9"/>
      <c r="Z735" s="19"/>
      <c r="AA735" s="19"/>
      <c r="AB735" s="9"/>
      <c r="AH735" s="9"/>
      <c r="AT735" s="9"/>
      <c r="BF735" s="9"/>
      <c r="BJ735" s="9"/>
      <c r="BQ735" s="9"/>
    </row>
    <row r="736" ht="14.25" customHeight="1">
      <c r="Y736" s="9"/>
      <c r="Z736" s="19"/>
      <c r="AA736" s="19"/>
      <c r="AB736" s="9"/>
      <c r="AH736" s="9"/>
      <c r="AT736" s="9"/>
      <c r="BF736" s="9"/>
      <c r="BJ736" s="9"/>
      <c r="BQ736" s="9"/>
    </row>
    <row r="737" ht="14.25" customHeight="1">
      <c r="Y737" s="9"/>
      <c r="Z737" s="19"/>
      <c r="AA737" s="19"/>
      <c r="AB737" s="9"/>
      <c r="AH737" s="9"/>
      <c r="AT737" s="9"/>
      <c r="BF737" s="9"/>
      <c r="BJ737" s="9"/>
      <c r="BQ737" s="9"/>
    </row>
    <row r="738" ht="14.25" customHeight="1">
      <c r="Y738" s="9"/>
      <c r="Z738" s="19"/>
      <c r="AA738" s="19"/>
      <c r="AB738" s="9"/>
      <c r="AH738" s="9"/>
      <c r="AT738" s="9"/>
      <c r="BF738" s="9"/>
      <c r="BJ738" s="9"/>
      <c r="BQ738" s="9"/>
    </row>
    <row r="739" ht="14.25" customHeight="1">
      <c r="Y739" s="9"/>
      <c r="Z739" s="19"/>
      <c r="AA739" s="19"/>
      <c r="AB739" s="9"/>
      <c r="AH739" s="9"/>
      <c r="AT739" s="9"/>
      <c r="BF739" s="9"/>
      <c r="BJ739" s="9"/>
      <c r="BQ739" s="9"/>
    </row>
    <row r="740" ht="14.25" customHeight="1">
      <c r="Y740" s="9"/>
      <c r="Z740" s="19"/>
      <c r="AA740" s="19"/>
      <c r="AB740" s="9"/>
      <c r="AH740" s="9"/>
      <c r="AT740" s="9"/>
      <c r="BF740" s="9"/>
      <c r="BJ740" s="9"/>
      <c r="BQ740" s="9"/>
    </row>
    <row r="741" ht="14.25" customHeight="1">
      <c r="Y741" s="9"/>
      <c r="Z741" s="19"/>
      <c r="AA741" s="19"/>
      <c r="AB741" s="9"/>
      <c r="AH741" s="9"/>
      <c r="AT741" s="9"/>
      <c r="BF741" s="9"/>
      <c r="BJ741" s="9"/>
      <c r="BQ741" s="9"/>
    </row>
    <row r="742" ht="14.25" customHeight="1">
      <c r="Y742" s="9"/>
      <c r="Z742" s="19"/>
      <c r="AA742" s="19"/>
      <c r="AB742" s="9"/>
      <c r="AH742" s="9"/>
      <c r="AT742" s="9"/>
      <c r="BF742" s="9"/>
      <c r="BJ742" s="9"/>
      <c r="BQ742" s="9"/>
    </row>
    <row r="743" ht="14.25" customHeight="1">
      <c r="Y743" s="9"/>
      <c r="Z743" s="19"/>
      <c r="AA743" s="19"/>
      <c r="AB743" s="9"/>
      <c r="AH743" s="9"/>
      <c r="AT743" s="9"/>
      <c r="BF743" s="9"/>
      <c r="BJ743" s="9"/>
      <c r="BQ743" s="9"/>
    </row>
    <row r="744" ht="14.25" customHeight="1">
      <c r="Y744" s="9"/>
      <c r="Z744" s="19"/>
      <c r="AA744" s="19"/>
      <c r="AB744" s="9"/>
      <c r="AH744" s="9"/>
      <c r="AT744" s="9"/>
      <c r="BF744" s="9"/>
      <c r="BJ744" s="9"/>
      <c r="BQ744" s="9"/>
    </row>
    <row r="745" ht="14.25" customHeight="1">
      <c r="Y745" s="9"/>
      <c r="Z745" s="19"/>
      <c r="AA745" s="19"/>
      <c r="AB745" s="9"/>
      <c r="AH745" s="9"/>
      <c r="AT745" s="9"/>
      <c r="BF745" s="9"/>
      <c r="BJ745" s="9"/>
      <c r="BQ745" s="9"/>
    </row>
    <row r="746" ht="14.25" customHeight="1">
      <c r="Y746" s="9"/>
      <c r="Z746" s="19"/>
      <c r="AA746" s="19"/>
      <c r="AB746" s="9"/>
      <c r="AH746" s="9"/>
      <c r="AT746" s="9"/>
      <c r="BF746" s="9"/>
      <c r="BJ746" s="9"/>
      <c r="BQ746" s="9"/>
    </row>
    <row r="747" ht="14.25" customHeight="1">
      <c r="Y747" s="9"/>
      <c r="Z747" s="19"/>
      <c r="AA747" s="19"/>
      <c r="AB747" s="9"/>
      <c r="AH747" s="9"/>
      <c r="AT747" s="9"/>
      <c r="BF747" s="9"/>
      <c r="BJ747" s="9"/>
      <c r="BQ747" s="9"/>
    </row>
    <row r="748" ht="14.25" customHeight="1">
      <c r="Y748" s="9"/>
      <c r="Z748" s="19"/>
      <c r="AA748" s="19"/>
      <c r="AB748" s="9"/>
      <c r="AH748" s="9"/>
      <c r="AT748" s="9"/>
      <c r="BF748" s="9"/>
      <c r="BJ748" s="9"/>
      <c r="BQ748" s="9"/>
    </row>
    <row r="749" ht="14.25" customHeight="1">
      <c r="Y749" s="9"/>
      <c r="Z749" s="19"/>
      <c r="AA749" s="19"/>
      <c r="AB749" s="9"/>
      <c r="AH749" s="9"/>
      <c r="AT749" s="9"/>
      <c r="BF749" s="9"/>
      <c r="BJ749" s="9"/>
      <c r="BQ749" s="9"/>
    </row>
    <row r="750" ht="14.25" customHeight="1">
      <c r="Y750" s="9"/>
      <c r="Z750" s="19"/>
      <c r="AA750" s="19"/>
      <c r="AB750" s="9"/>
      <c r="AH750" s="9"/>
      <c r="AT750" s="9"/>
      <c r="BF750" s="9"/>
      <c r="BJ750" s="9"/>
      <c r="BQ750" s="9"/>
    </row>
    <row r="751" ht="14.25" customHeight="1">
      <c r="Y751" s="9"/>
      <c r="Z751" s="19"/>
      <c r="AA751" s="19"/>
      <c r="AB751" s="9"/>
      <c r="AH751" s="9"/>
      <c r="AT751" s="9"/>
      <c r="BF751" s="9"/>
      <c r="BJ751" s="9"/>
      <c r="BQ751" s="9"/>
    </row>
    <row r="752" ht="14.25" customHeight="1">
      <c r="Y752" s="9"/>
      <c r="Z752" s="19"/>
      <c r="AA752" s="19"/>
      <c r="AB752" s="9"/>
      <c r="AH752" s="9"/>
      <c r="AT752" s="9"/>
      <c r="BF752" s="9"/>
      <c r="BJ752" s="9"/>
      <c r="BQ752" s="9"/>
    </row>
    <row r="753" ht="14.25" customHeight="1">
      <c r="Y753" s="9"/>
      <c r="Z753" s="19"/>
      <c r="AA753" s="19"/>
      <c r="AB753" s="9"/>
      <c r="AH753" s="9"/>
      <c r="AT753" s="9"/>
      <c r="BF753" s="9"/>
      <c r="BJ753" s="9"/>
      <c r="BQ753" s="9"/>
    </row>
    <row r="754" ht="14.25" customHeight="1">
      <c r="Y754" s="9"/>
      <c r="Z754" s="19"/>
      <c r="AA754" s="19"/>
      <c r="AB754" s="9"/>
      <c r="AH754" s="9"/>
      <c r="AT754" s="9"/>
      <c r="BF754" s="9"/>
      <c r="BJ754" s="9"/>
      <c r="BQ754" s="9"/>
    </row>
    <row r="755" ht="14.25" customHeight="1">
      <c r="Y755" s="9"/>
      <c r="Z755" s="19"/>
      <c r="AA755" s="19"/>
      <c r="AB755" s="9"/>
      <c r="AH755" s="9"/>
      <c r="AT755" s="9"/>
      <c r="BF755" s="9"/>
      <c r="BJ755" s="9"/>
      <c r="BQ755" s="9"/>
    </row>
    <row r="756" ht="14.25" customHeight="1">
      <c r="Y756" s="9"/>
      <c r="Z756" s="19"/>
      <c r="AA756" s="19"/>
      <c r="AB756" s="9"/>
      <c r="AH756" s="9"/>
      <c r="AT756" s="9"/>
      <c r="BF756" s="9"/>
      <c r="BJ756" s="9"/>
      <c r="BQ756" s="9"/>
    </row>
    <row r="757" ht="14.25" customHeight="1">
      <c r="Y757" s="9"/>
      <c r="Z757" s="19"/>
      <c r="AA757" s="19"/>
      <c r="AB757" s="9"/>
      <c r="AH757" s="9"/>
      <c r="AT757" s="9"/>
      <c r="BF757" s="9"/>
      <c r="BJ757" s="9"/>
      <c r="BQ757" s="9"/>
    </row>
    <row r="758" ht="14.25" customHeight="1">
      <c r="Y758" s="9"/>
      <c r="Z758" s="19"/>
      <c r="AA758" s="19"/>
      <c r="AB758" s="9"/>
      <c r="AH758" s="9"/>
      <c r="AT758" s="9"/>
      <c r="BF758" s="9"/>
      <c r="BJ758" s="9"/>
      <c r="BQ758" s="9"/>
    </row>
    <row r="759" ht="14.25" customHeight="1">
      <c r="Y759" s="9"/>
      <c r="Z759" s="19"/>
      <c r="AA759" s="19"/>
      <c r="AB759" s="9"/>
      <c r="AH759" s="9"/>
      <c r="AT759" s="9"/>
      <c r="BF759" s="9"/>
      <c r="BJ759" s="9"/>
      <c r="BQ759" s="9"/>
    </row>
    <row r="760" ht="14.25" customHeight="1">
      <c r="Y760" s="9"/>
      <c r="Z760" s="19"/>
      <c r="AA760" s="19"/>
      <c r="AB760" s="9"/>
      <c r="AH760" s="9"/>
      <c r="AT760" s="9"/>
      <c r="BF760" s="9"/>
      <c r="BJ760" s="9"/>
      <c r="BQ760" s="9"/>
    </row>
    <row r="761" ht="14.25" customHeight="1">
      <c r="Y761" s="9"/>
      <c r="Z761" s="19"/>
      <c r="AA761" s="19"/>
      <c r="AB761" s="9"/>
      <c r="AH761" s="9"/>
      <c r="AT761" s="9"/>
      <c r="BF761" s="9"/>
      <c r="BJ761" s="9"/>
      <c r="BQ761" s="9"/>
    </row>
    <row r="762" ht="14.25" customHeight="1">
      <c r="Y762" s="9"/>
      <c r="Z762" s="19"/>
      <c r="AA762" s="19"/>
      <c r="AB762" s="9"/>
      <c r="AH762" s="9"/>
      <c r="AT762" s="9"/>
      <c r="BF762" s="9"/>
      <c r="BJ762" s="9"/>
      <c r="BQ762" s="9"/>
    </row>
    <row r="763" ht="14.25" customHeight="1">
      <c r="Y763" s="9"/>
      <c r="Z763" s="19"/>
      <c r="AA763" s="19"/>
      <c r="AB763" s="9"/>
      <c r="AH763" s="9"/>
      <c r="AT763" s="9"/>
      <c r="BF763" s="9"/>
      <c r="BJ763" s="9"/>
      <c r="BQ763" s="9"/>
    </row>
    <row r="764" ht="14.25" customHeight="1">
      <c r="Y764" s="9"/>
      <c r="Z764" s="19"/>
      <c r="AA764" s="19"/>
      <c r="AB764" s="9"/>
      <c r="AH764" s="9"/>
      <c r="AT764" s="9"/>
      <c r="BF764" s="9"/>
      <c r="BJ764" s="9"/>
      <c r="BQ764" s="9"/>
    </row>
    <row r="765" ht="14.25" customHeight="1">
      <c r="Y765" s="9"/>
      <c r="Z765" s="19"/>
      <c r="AA765" s="19"/>
      <c r="AB765" s="9"/>
      <c r="AH765" s="9"/>
      <c r="AT765" s="9"/>
      <c r="BF765" s="9"/>
      <c r="BJ765" s="9"/>
      <c r="BQ765" s="9"/>
    </row>
    <row r="766" ht="14.25" customHeight="1">
      <c r="Y766" s="9"/>
      <c r="Z766" s="19"/>
      <c r="AA766" s="19"/>
      <c r="AB766" s="9"/>
      <c r="AH766" s="9"/>
      <c r="AT766" s="9"/>
      <c r="BF766" s="9"/>
      <c r="BJ766" s="9"/>
      <c r="BQ766" s="9"/>
    </row>
    <row r="767" ht="14.25" customHeight="1">
      <c r="Y767" s="9"/>
      <c r="Z767" s="19"/>
      <c r="AA767" s="19"/>
      <c r="AB767" s="9"/>
      <c r="AH767" s="9"/>
      <c r="AT767" s="9"/>
      <c r="BF767" s="9"/>
      <c r="BJ767" s="9"/>
      <c r="BQ767" s="9"/>
    </row>
    <row r="768" ht="14.25" customHeight="1">
      <c r="Y768" s="9"/>
      <c r="Z768" s="19"/>
      <c r="AA768" s="19"/>
      <c r="AB768" s="9"/>
      <c r="AH768" s="9"/>
      <c r="AT768" s="9"/>
      <c r="BF768" s="9"/>
      <c r="BJ768" s="9"/>
      <c r="BQ768" s="9"/>
    </row>
    <row r="769" ht="14.25" customHeight="1">
      <c r="Y769" s="9"/>
      <c r="Z769" s="19"/>
      <c r="AA769" s="19"/>
      <c r="AB769" s="9"/>
      <c r="AH769" s="9"/>
      <c r="AT769" s="9"/>
      <c r="BF769" s="9"/>
      <c r="BJ769" s="9"/>
      <c r="BQ769" s="9"/>
    </row>
    <row r="770" ht="14.25" customHeight="1">
      <c r="Y770" s="9"/>
      <c r="Z770" s="19"/>
      <c r="AA770" s="19"/>
      <c r="AB770" s="9"/>
      <c r="AH770" s="9"/>
      <c r="AT770" s="9"/>
      <c r="BF770" s="9"/>
      <c r="BJ770" s="9"/>
      <c r="BQ770" s="9"/>
    </row>
    <row r="771" ht="14.25" customHeight="1">
      <c r="Y771" s="9"/>
      <c r="Z771" s="19"/>
      <c r="AA771" s="19"/>
      <c r="AB771" s="9"/>
      <c r="AH771" s="9"/>
      <c r="AT771" s="9"/>
      <c r="BF771" s="9"/>
      <c r="BJ771" s="9"/>
      <c r="BQ771" s="9"/>
    </row>
    <row r="772" ht="14.25" customHeight="1">
      <c r="Y772" s="9"/>
      <c r="Z772" s="19"/>
      <c r="AA772" s="19"/>
      <c r="AB772" s="9"/>
      <c r="AH772" s="9"/>
      <c r="AT772" s="9"/>
      <c r="BF772" s="9"/>
      <c r="BJ772" s="9"/>
      <c r="BQ772" s="9"/>
    </row>
    <row r="773" ht="14.25" customHeight="1">
      <c r="Y773" s="9"/>
      <c r="Z773" s="19"/>
      <c r="AA773" s="19"/>
      <c r="AB773" s="9"/>
      <c r="AH773" s="9"/>
      <c r="AT773" s="9"/>
      <c r="BF773" s="9"/>
      <c r="BJ773" s="9"/>
      <c r="BQ773" s="9"/>
    </row>
    <row r="774" ht="14.25" customHeight="1">
      <c r="Y774" s="9"/>
      <c r="Z774" s="19"/>
      <c r="AA774" s="19"/>
      <c r="AB774" s="9"/>
      <c r="AH774" s="9"/>
      <c r="AT774" s="9"/>
      <c r="BF774" s="9"/>
      <c r="BJ774" s="9"/>
      <c r="BQ774" s="9"/>
    </row>
    <row r="775" ht="14.25" customHeight="1">
      <c r="Y775" s="9"/>
      <c r="Z775" s="19"/>
      <c r="AA775" s="19"/>
      <c r="AB775" s="9"/>
      <c r="AH775" s="9"/>
      <c r="AT775" s="9"/>
      <c r="BF775" s="9"/>
      <c r="BJ775" s="9"/>
      <c r="BQ775" s="9"/>
    </row>
    <row r="776" ht="14.25" customHeight="1">
      <c r="Y776" s="9"/>
      <c r="Z776" s="19"/>
      <c r="AA776" s="19"/>
      <c r="AB776" s="9"/>
      <c r="AH776" s="9"/>
      <c r="AT776" s="9"/>
      <c r="BF776" s="9"/>
      <c r="BJ776" s="9"/>
      <c r="BQ776" s="9"/>
    </row>
    <row r="777" ht="14.25" customHeight="1">
      <c r="Y777" s="9"/>
      <c r="Z777" s="19"/>
      <c r="AA777" s="19"/>
      <c r="AB777" s="9"/>
      <c r="AH777" s="9"/>
      <c r="AT777" s="9"/>
      <c r="BF777" s="9"/>
      <c r="BJ777" s="9"/>
      <c r="BQ777" s="9"/>
    </row>
    <row r="778" ht="14.25" customHeight="1">
      <c r="Y778" s="9"/>
      <c r="Z778" s="19"/>
      <c r="AA778" s="19"/>
      <c r="AB778" s="9"/>
      <c r="AH778" s="9"/>
      <c r="AT778" s="9"/>
      <c r="BF778" s="9"/>
      <c r="BJ778" s="9"/>
      <c r="BQ778" s="9"/>
    </row>
    <row r="779" ht="14.25" customHeight="1">
      <c r="Y779" s="9"/>
      <c r="Z779" s="19"/>
      <c r="AA779" s="19"/>
      <c r="AB779" s="9"/>
      <c r="AH779" s="9"/>
      <c r="AT779" s="9"/>
      <c r="BF779" s="9"/>
      <c r="BJ779" s="9"/>
      <c r="BQ779" s="9"/>
    </row>
    <row r="780" ht="14.25" customHeight="1">
      <c r="Y780" s="9"/>
      <c r="Z780" s="19"/>
      <c r="AA780" s="19"/>
      <c r="AB780" s="9"/>
      <c r="AH780" s="9"/>
      <c r="AT780" s="9"/>
      <c r="BF780" s="9"/>
      <c r="BJ780" s="9"/>
      <c r="BQ780" s="9"/>
    </row>
    <row r="781" ht="14.25" customHeight="1">
      <c r="Y781" s="9"/>
      <c r="Z781" s="19"/>
      <c r="AA781" s="19"/>
      <c r="AB781" s="9"/>
      <c r="AH781" s="9"/>
      <c r="AT781" s="9"/>
      <c r="BF781" s="9"/>
      <c r="BJ781" s="9"/>
      <c r="BQ781" s="9"/>
    </row>
    <row r="782" ht="14.25" customHeight="1">
      <c r="Y782" s="9"/>
      <c r="Z782" s="19"/>
      <c r="AA782" s="19"/>
      <c r="AB782" s="9"/>
      <c r="AH782" s="9"/>
      <c r="AT782" s="9"/>
      <c r="BF782" s="9"/>
      <c r="BJ782" s="9"/>
      <c r="BQ782" s="9"/>
    </row>
    <row r="783" ht="14.25" customHeight="1">
      <c r="Y783" s="9"/>
      <c r="Z783" s="19"/>
      <c r="AA783" s="19"/>
      <c r="AB783" s="9"/>
      <c r="AH783" s="9"/>
      <c r="AT783" s="9"/>
      <c r="BF783" s="9"/>
      <c r="BJ783" s="9"/>
      <c r="BQ783" s="9"/>
    </row>
    <row r="784" ht="14.25" customHeight="1">
      <c r="Y784" s="9"/>
      <c r="Z784" s="19"/>
      <c r="AA784" s="19"/>
      <c r="AB784" s="9"/>
      <c r="AH784" s="9"/>
      <c r="AT784" s="9"/>
      <c r="BF784" s="9"/>
      <c r="BJ784" s="9"/>
      <c r="BQ784" s="9"/>
    </row>
    <row r="785" ht="14.25" customHeight="1">
      <c r="Y785" s="9"/>
      <c r="Z785" s="19"/>
      <c r="AA785" s="19"/>
      <c r="AB785" s="9"/>
      <c r="AH785" s="9"/>
      <c r="AT785" s="9"/>
      <c r="BF785" s="9"/>
      <c r="BJ785" s="9"/>
      <c r="BQ785" s="9"/>
    </row>
    <row r="786" ht="14.25" customHeight="1">
      <c r="Y786" s="9"/>
      <c r="Z786" s="19"/>
      <c r="AA786" s="19"/>
      <c r="AB786" s="9"/>
      <c r="AH786" s="9"/>
      <c r="AT786" s="9"/>
      <c r="BF786" s="9"/>
      <c r="BJ786" s="9"/>
      <c r="BQ786" s="9"/>
    </row>
    <row r="787" ht="14.25" customHeight="1">
      <c r="Y787" s="9"/>
      <c r="Z787" s="19"/>
      <c r="AA787" s="19"/>
      <c r="AB787" s="9"/>
      <c r="AH787" s="9"/>
      <c r="AT787" s="9"/>
      <c r="BF787" s="9"/>
      <c r="BJ787" s="9"/>
      <c r="BQ787" s="9"/>
    </row>
    <row r="788" ht="14.25" customHeight="1">
      <c r="Y788" s="9"/>
      <c r="Z788" s="19"/>
      <c r="AA788" s="19"/>
      <c r="AB788" s="9"/>
      <c r="AH788" s="9"/>
      <c r="AT788" s="9"/>
      <c r="BF788" s="9"/>
      <c r="BJ788" s="9"/>
      <c r="BQ788" s="9"/>
    </row>
    <row r="789" ht="14.25" customHeight="1">
      <c r="Y789" s="9"/>
      <c r="Z789" s="19"/>
      <c r="AA789" s="19"/>
      <c r="AB789" s="9"/>
      <c r="AH789" s="9"/>
      <c r="AT789" s="9"/>
      <c r="BF789" s="9"/>
      <c r="BJ789" s="9"/>
      <c r="BQ789" s="9"/>
    </row>
    <row r="790" ht="14.25" customHeight="1">
      <c r="Y790" s="9"/>
      <c r="Z790" s="19"/>
      <c r="AA790" s="19"/>
      <c r="AB790" s="9"/>
      <c r="AH790" s="9"/>
      <c r="AT790" s="9"/>
      <c r="BF790" s="9"/>
      <c r="BJ790" s="9"/>
      <c r="BQ790" s="9"/>
    </row>
    <row r="791" ht="14.25" customHeight="1">
      <c r="Y791" s="9"/>
      <c r="Z791" s="19"/>
      <c r="AA791" s="19"/>
      <c r="AB791" s="9"/>
      <c r="AH791" s="9"/>
      <c r="AT791" s="9"/>
      <c r="BF791" s="9"/>
      <c r="BJ791" s="9"/>
      <c r="BQ791" s="9"/>
    </row>
    <row r="792" ht="14.25" customHeight="1">
      <c r="Y792" s="9"/>
      <c r="Z792" s="19"/>
      <c r="AA792" s="19"/>
      <c r="AB792" s="9"/>
      <c r="AH792" s="9"/>
      <c r="AT792" s="9"/>
      <c r="BF792" s="9"/>
      <c r="BJ792" s="9"/>
      <c r="BQ792" s="9"/>
    </row>
    <row r="793" ht="14.25" customHeight="1">
      <c r="Y793" s="9"/>
      <c r="Z793" s="19"/>
      <c r="AA793" s="19"/>
      <c r="AB793" s="9"/>
      <c r="AH793" s="9"/>
      <c r="AT793" s="9"/>
      <c r="BF793" s="9"/>
      <c r="BJ793" s="9"/>
      <c r="BQ793" s="9"/>
    </row>
    <row r="794" ht="14.25" customHeight="1">
      <c r="Y794" s="9"/>
      <c r="Z794" s="19"/>
      <c r="AA794" s="19"/>
      <c r="AB794" s="9"/>
      <c r="AH794" s="9"/>
      <c r="AT794" s="9"/>
      <c r="BF794" s="9"/>
      <c r="BJ794" s="9"/>
      <c r="BQ794" s="9"/>
    </row>
    <row r="795" ht="14.25" customHeight="1">
      <c r="Y795" s="9"/>
      <c r="Z795" s="19"/>
      <c r="AA795" s="19"/>
      <c r="AB795" s="9"/>
      <c r="AH795" s="9"/>
      <c r="AT795" s="9"/>
      <c r="BF795" s="9"/>
      <c r="BJ795" s="9"/>
      <c r="BQ795" s="9"/>
    </row>
    <row r="796" ht="14.25" customHeight="1">
      <c r="Y796" s="9"/>
      <c r="Z796" s="19"/>
      <c r="AA796" s="19"/>
      <c r="AB796" s="9"/>
      <c r="AH796" s="9"/>
      <c r="AT796" s="9"/>
      <c r="BF796" s="9"/>
      <c r="BJ796" s="9"/>
      <c r="BQ796" s="9"/>
    </row>
    <row r="797" ht="14.25" customHeight="1">
      <c r="Y797" s="9"/>
      <c r="Z797" s="19"/>
      <c r="AA797" s="19"/>
      <c r="AB797" s="9"/>
      <c r="AH797" s="9"/>
      <c r="AT797" s="9"/>
      <c r="BF797" s="9"/>
      <c r="BJ797" s="9"/>
      <c r="BQ797" s="9"/>
    </row>
    <row r="798" ht="14.25" customHeight="1">
      <c r="Y798" s="9"/>
      <c r="Z798" s="19"/>
      <c r="AA798" s="19"/>
      <c r="AB798" s="9"/>
      <c r="AH798" s="9"/>
      <c r="AT798" s="9"/>
      <c r="BF798" s="9"/>
      <c r="BJ798" s="9"/>
      <c r="BQ798" s="9"/>
    </row>
    <row r="799" ht="14.25" customHeight="1">
      <c r="Y799" s="9"/>
      <c r="Z799" s="19"/>
      <c r="AA799" s="19"/>
      <c r="AB799" s="9"/>
      <c r="AH799" s="9"/>
      <c r="AT799" s="9"/>
      <c r="BF799" s="9"/>
      <c r="BJ799" s="9"/>
      <c r="BQ799" s="9"/>
    </row>
    <row r="800" ht="14.25" customHeight="1">
      <c r="Y800" s="9"/>
      <c r="Z800" s="19"/>
      <c r="AA800" s="19"/>
      <c r="AB800" s="9"/>
      <c r="AH800" s="9"/>
      <c r="AT800" s="9"/>
      <c r="BF800" s="9"/>
      <c r="BJ800" s="9"/>
      <c r="BQ800" s="9"/>
    </row>
    <row r="801" ht="14.25" customHeight="1">
      <c r="Y801" s="9"/>
      <c r="Z801" s="19"/>
      <c r="AA801" s="19"/>
      <c r="AB801" s="9"/>
      <c r="AH801" s="9"/>
      <c r="AT801" s="9"/>
      <c r="BF801" s="9"/>
      <c r="BJ801" s="9"/>
      <c r="BQ801" s="9"/>
    </row>
    <row r="802" ht="14.25" customHeight="1">
      <c r="Y802" s="9"/>
      <c r="Z802" s="19"/>
      <c r="AA802" s="19"/>
      <c r="AB802" s="9"/>
      <c r="AH802" s="9"/>
      <c r="AT802" s="9"/>
      <c r="BF802" s="9"/>
      <c r="BJ802" s="9"/>
      <c r="BQ802" s="9"/>
    </row>
    <row r="803" ht="14.25" customHeight="1">
      <c r="Y803" s="9"/>
      <c r="Z803" s="19"/>
      <c r="AA803" s="19"/>
      <c r="AB803" s="9"/>
      <c r="AH803" s="9"/>
      <c r="AT803" s="9"/>
      <c r="BF803" s="9"/>
      <c r="BJ803" s="9"/>
      <c r="BQ803" s="9"/>
    </row>
    <row r="804" ht="14.25" customHeight="1">
      <c r="Y804" s="9"/>
      <c r="Z804" s="19"/>
      <c r="AA804" s="19"/>
      <c r="AB804" s="9"/>
      <c r="AH804" s="9"/>
      <c r="AT804" s="9"/>
      <c r="BF804" s="9"/>
      <c r="BJ804" s="9"/>
      <c r="BQ804" s="9"/>
    </row>
    <row r="805" ht="14.25" customHeight="1">
      <c r="Y805" s="9"/>
      <c r="Z805" s="19"/>
      <c r="AA805" s="19"/>
      <c r="AB805" s="9"/>
      <c r="AH805" s="9"/>
      <c r="AT805" s="9"/>
      <c r="BF805" s="9"/>
      <c r="BJ805" s="9"/>
      <c r="BQ805" s="9"/>
    </row>
    <row r="806" ht="14.25" customHeight="1">
      <c r="Y806" s="9"/>
      <c r="Z806" s="19"/>
      <c r="AA806" s="19"/>
      <c r="AB806" s="9"/>
      <c r="AH806" s="9"/>
      <c r="AT806" s="9"/>
      <c r="BF806" s="9"/>
      <c r="BJ806" s="9"/>
      <c r="BQ806" s="9"/>
    </row>
    <row r="807" ht="14.25" customHeight="1">
      <c r="Y807" s="9"/>
      <c r="Z807" s="19"/>
      <c r="AA807" s="19"/>
      <c r="AB807" s="9"/>
      <c r="AH807" s="9"/>
      <c r="AT807" s="9"/>
      <c r="BF807" s="9"/>
      <c r="BJ807" s="9"/>
      <c r="BQ807" s="9"/>
    </row>
    <row r="808" ht="14.25" customHeight="1">
      <c r="Y808" s="9"/>
      <c r="Z808" s="19"/>
      <c r="AA808" s="19"/>
      <c r="AB808" s="9"/>
      <c r="AH808" s="9"/>
      <c r="AT808" s="9"/>
      <c r="BF808" s="9"/>
      <c r="BJ808" s="9"/>
      <c r="BQ808" s="9"/>
    </row>
    <row r="809" ht="14.25" customHeight="1">
      <c r="Y809" s="9"/>
      <c r="Z809" s="19"/>
      <c r="AA809" s="19"/>
      <c r="AB809" s="9"/>
      <c r="AH809" s="9"/>
      <c r="AT809" s="9"/>
      <c r="BF809" s="9"/>
      <c r="BJ809" s="9"/>
      <c r="BQ809" s="9"/>
    </row>
    <row r="810" ht="14.25" customHeight="1">
      <c r="Y810" s="9"/>
      <c r="Z810" s="19"/>
      <c r="AA810" s="19"/>
      <c r="AB810" s="9"/>
      <c r="AH810" s="9"/>
      <c r="AT810" s="9"/>
      <c r="BF810" s="9"/>
      <c r="BJ810" s="9"/>
      <c r="BQ810" s="9"/>
    </row>
    <row r="811" ht="14.25" customHeight="1">
      <c r="Y811" s="9"/>
      <c r="Z811" s="19"/>
      <c r="AA811" s="19"/>
      <c r="AB811" s="9"/>
      <c r="AH811" s="9"/>
      <c r="AT811" s="9"/>
      <c r="BF811" s="9"/>
      <c r="BJ811" s="9"/>
      <c r="BQ811" s="9"/>
    </row>
    <row r="812" ht="14.25" customHeight="1">
      <c r="Y812" s="9"/>
      <c r="Z812" s="19"/>
      <c r="AA812" s="19"/>
      <c r="AB812" s="9"/>
      <c r="AH812" s="9"/>
      <c r="AT812" s="9"/>
      <c r="BF812" s="9"/>
      <c r="BJ812" s="9"/>
      <c r="BQ812" s="9"/>
    </row>
    <row r="813" ht="14.25" customHeight="1">
      <c r="Y813" s="9"/>
      <c r="Z813" s="19"/>
      <c r="AA813" s="19"/>
      <c r="AB813" s="9"/>
      <c r="AH813" s="9"/>
      <c r="AT813" s="9"/>
      <c r="BF813" s="9"/>
      <c r="BJ813" s="9"/>
      <c r="BQ813" s="9"/>
    </row>
    <row r="814" ht="14.25" customHeight="1">
      <c r="Y814" s="9"/>
      <c r="Z814" s="19"/>
      <c r="AA814" s="19"/>
      <c r="AB814" s="9"/>
      <c r="AH814" s="9"/>
      <c r="AT814" s="9"/>
      <c r="BF814" s="9"/>
      <c r="BJ814" s="9"/>
      <c r="BQ814" s="9"/>
    </row>
    <row r="815" ht="14.25" customHeight="1">
      <c r="Y815" s="9"/>
      <c r="Z815" s="19"/>
      <c r="AA815" s="19"/>
      <c r="AB815" s="9"/>
      <c r="AH815" s="9"/>
      <c r="AT815" s="9"/>
      <c r="BF815" s="9"/>
      <c r="BJ815" s="9"/>
      <c r="BQ815" s="9"/>
    </row>
    <row r="816" ht="14.25" customHeight="1">
      <c r="Y816" s="9"/>
      <c r="Z816" s="19"/>
      <c r="AA816" s="19"/>
      <c r="AB816" s="9"/>
      <c r="AH816" s="9"/>
      <c r="AT816" s="9"/>
      <c r="BF816" s="9"/>
      <c r="BJ816" s="9"/>
      <c r="BQ816" s="9"/>
    </row>
    <row r="817" ht="14.25" customHeight="1">
      <c r="Y817" s="9"/>
      <c r="Z817" s="19"/>
      <c r="AA817" s="19"/>
      <c r="AB817" s="9"/>
      <c r="AH817" s="9"/>
      <c r="AT817" s="9"/>
      <c r="BF817" s="9"/>
      <c r="BJ817" s="9"/>
      <c r="BQ817" s="9"/>
    </row>
    <row r="818" ht="14.25" customHeight="1">
      <c r="Y818" s="9"/>
      <c r="Z818" s="19"/>
      <c r="AA818" s="19"/>
      <c r="AB818" s="9"/>
      <c r="AH818" s="9"/>
      <c r="AT818" s="9"/>
      <c r="BF818" s="9"/>
      <c r="BJ818" s="9"/>
      <c r="BQ818" s="9"/>
    </row>
    <row r="819" ht="14.25" customHeight="1">
      <c r="Y819" s="9"/>
      <c r="Z819" s="19"/>
      <c r="AA819" s="19"/>
      <c r="AB819" s="9"/>
      <c r="AH819" s="9"/>
      <c r="AT819" s="9"/>
      <c r="BF819" s="9"/>
      <c r="BJ819" s="9"/>
      <c r="BQ819" s="9"/>
    </row>
    <row r="820" ht="14.25" customHeight="1">
      <c r="Y820" s="9"/>
      <c r="Z820" s="19"/>
      <c r="AA820" s="19"/>
      <c r="AB820" s="9"/>
      <c r="AH820" s="9"/>
      <c r="AT820" s="9"/>
      <c r="BF820" s="9"/>
      <c r="BJ820" s="9"/>
      <c r="BQ820" s="9"/>
    </row>
    <row r="821" ht="14.25" customHeight="1">
      <c r="Y821" s="9"/>
      <c r="Z821" s="19"/>
      <c r="AA821" s="19"/>
      <c r="AB821" s="9"/>
      <c r="AH821" s="9"/>
      <c r="AT821" s="9"/>
      <c r="BF821" s="9"/>
      <c r="BJ821" s="9"/>
      <c r="BQ821" s="9"/>
    </row>
    <row r="822" ht="14.25" customHeight="1">
      <c r="Y822" s="9"/>
      <c r="Z822" s="19"/>
      <c r="AA822" s="19"/>
      <c r="AB822" s="9"/>
      <c r="AH822" s="9"/>
      <c r="AT822" s="9"/>
      <c r="BF822" s="9"/>
      <c r="BJ822" s="9"/>
      <c r="BQ822" s="9"/>
    </row>
    <row r="823" ht="14.25" customHeight="1">
      <c r="Y823" s="9"/>
      <c r="Z823" s="19"/>
      <c r="AA823" s="19"/>
      <c r="AB823" s="9"/>
      <c r="AH823" s="9"/>
      <c r="AT823" s="9"/>
      <c r="BF823" s="9"/>
      <c r="BJ823" s="9"/>
      <c r="BQ823" s="9"/>
    </row>
    <row r="824" ht="14.25" customHeight="1">
      <c r="Y824" s="9"/>
      <c r="Z824" s="19"/>
      <c r="AA824" s="19"/>
      <c r="AB824" s="9"/>
      <c r="AH824" s="9"/>
      <c r="AT824" s="9"/>
      <c r="BF824" s="9"/>
      <c r="BJ824" s="9"/>
      <c r="BQ824" s="9"/>
    </row>
    <row r="825" ht="14.25" customHeight="1">
      <c r="Y825" s="9"/>
      <c r="Z825" s="19"/>
      <c r="AA825" s="19"/>
      <c r="AB825" s="9"/>
      <c r="AH825" s="9"/>
      <c r="AT825" s="9"/>
      <c r="BF825" s="9"/>
      <c r="BJ825" s="9"/>
      <c r="BQ825" s="9"/>
    </row>
    <row r="826" ht="14.25" customHeight="1">
      <c r="Y826" s="9"/>
      <c r="Z826" s="19"/>
      <c r="AA826" s="19"/>
      <c r="AB826" s="9"/>
      <c r="AH826" s="9"/>
      <c r="AT826" s="9"/>
      <c r="BF826" s="9"/>
      <c r="BJ826" s="9"/>
      <c r="BQ826" s="9"/>
    </row>
    <row r="827" ht="14.25" customHeight="1">
      <c r="Y827" s="9"/>
      <c r="Z827" s="19"/>
      <c r="AA827" s="19"/>
      <c r="AB827" s="9"/>
      <c r="AH827" s="9"/>
      <c r="AT827" s="9"/>
      <c r="BF827" s="9"/>
      <c r="BJ827" s="9"/>
      <c r="BQ827" s="9"/>
    </row>
    <row r="828" ht="14.25" customHeight="1">
      <c r="Y828" s="9"/>
      <c r="Z828" s="19"/>
      <c r="AA828" s="19"/>
      <c r="AB828" s="9"/>
      <c r="AH828" s="9"/>
      <c r="AT828" s="9"/>
      <c r="BF828" s="9"/>
      <c r="BJ828" s="9"/>
      <c r="BQ828" s="9"/>
    </row>
    <row r="829" ht="14.25" customHeight="1">
      <c r="Y829" s="9"/>
      <c r="Z829" s="19"/>
      <c r="AA829" s="19"/>
      <c r="AB829" s="9"/>
      <c r="AH829" s="9"/>
      <c r="AT829" s="9"/>
      <c r="BF829" s="9"/>
      <c r="BJ829" s="9"/>
      <c r="BQ829" s="9"/>
    </row>
    <row r="830" ht="14.25" customHeight="1">
      <c r="Y830" s="9"/>
      <c r="Z830" s="19"/>
      <c r="AA830" s="19"/>
      <c r="AB830" s="9"/>
      <c r="AH830" s="9"/>
      <c r="AT830" s="9"/>
      <c r="BF830" s="9"/>
      <c r="BJ830" s="9"/>
      <c r="BQ830" s="9"/>
    </row>
    <row r="831" ht="14.25" customHeight="1">
      <c r="Y831" s="9"/>
      <c r="Z831" s="19"/>
      <c r="AA831" s="19"/>
      <c r="AB831" s="9"/>
      <c r="AH831" s="9"/>
      <c r="AT831" s="9"/>
      <c r="BF831" s="9"/>
      <c r="BJ831" s="9"/>
      <c r="BQ831" s="9"/>
    </row>
    <row r="832" ht="14.25" customHeight="1">
      <c r="Y832" s="9"/>
      <c r="Z832" s="19"/>
      <c r="AA832" s="19"/>
      <c r="AB832" s="9"/>
      <c r="AH832" s="9"/>
      <c r="AT832" s="9"/>
      <c r="BF832" s="9"/>
      <c r="BJ832" s="9"/>
      <c r="BQ832" s="9"/>
    </row>
    <row r="833" ht="14.25" customHeight="1">
      <c r="Y833" s="9"/>
      <c r="Z833" s="19"/>
      <c r="AA833" s="19"/>
      <c r="AB833" s="9"/>
      <c r="AH833" s="9"/>
      <c r="AT833" s="9"/>
      <c r="BF833" s="9"/>
      <c r="BJ833" s="9"/>
      <c r="BQ833" s="9"/>
    </row>
    <row r="834" ht="14.25" customHeight="1">
      <c r="Y834" s="9"/>
      <c r="Z834" s="19"/>
      <c r="AA834" s="19"/>
      <c r="AB834" s="9"/>
      <c r="AH834" s="9"/>
      <c r="AT834" s="9"/>
      <c r="BF834" s="9"/>
      <c r="BJ834" s="9"/>
      <c r="BQ834" s="9"/>
    </row>
    <row r="835" ht="14.25" customHeight="1">
      <c r="Y835" s="9"/>
      <c r="Z835" s="19"/>
      <c r="AA835" s="19"/>
      <c r="AB835" s="9"/>
      <c r="AH835" s="9"/>
      <c r="AT835" s="9"/>
      <c r="BF835" s="9"/>
      <c r="BJ835" s="9"/>
      <c r="BQ835" s="9"/>
    </row>
    <row r="836" ht="14.25" customHeight="1">
      <c r="Y836" s="9"/>
      <c r="Z836" s="19"/>
      <c r="AA836" s="19"/>
      <c r="AB836" s="9"/>
      <c r="AH836" s="9"/>
      <c r="AT836" s="9"/>
      <c r="BF836" s="9"/>
      <c r="BJ836" s="9"/>
      <c r="BQ836" s="9"/>
    </row>
    <row r="837" ht="14.25" customHeight="1">
      <c r="Y837" s="9"/>
      <c r="Z837" s="19"/>
      <c r="AA837" s="19"/>
      <c r="AB837" s="9"/>
      <c r="AH837" s="9"/>
      <c r="AT837" s="9"/>
      <c r="BF837" s="9"/>
      <c r="BJ837" s="9"/>
      <c r="BQ837" s="9"/>
    </row>
    <row r="838" ht="14.25" customHeight="1">
      <c r="Y838" s="9"/>
      <c r="Z838" s="19"/>
      <c r="AA838" s="19"/>
      <c r="AB838" s="9"/>
      <c r="AH838" s="9"/>
      <c r="AT838" s="9"/>
      <c r="BF838" s="9"/>
      <c r="BJ838" s="9"/>
      <c r="BQ838" s="9"/>
    </row>
    <row r="839" ht="14.25" customHeight="1">
      <c r="Y839" s="9"/>
      <c r="Z839" s="19"/>
      <c r="AA839" s="19"/>
      <c r="AB839" s="9"/>
      <c r="AH839" s="9"/>
      <c r="AT839" s="9"/>
      <c r="BF839" s="9"/>
      <c r="BJ839" s="9"/>
      <c r="BQ839" s="9"/>
    </row>
    <row r="840" ht="14.25" customHeight="1">
      <c r="Y840" s="9"/>
      <c r="Z840" s="19"/>
      <c r="AA840" s="19"/>
      <c r="AB840" s="9"/>
      <c r="AH840" s="9"/>
      <c r="AT840" s="9"/>
      <c r="BF840" s="9"/>
      <c r="BJ840" s="9"/>
      <c r="BQ840" s="9"/>
    </row>
    <row r="841" ht="14.25" customHeight="1">
      <c r="Y841" s="9"/>
      <c r="Z841" s="19"/>
      <c r="AA841" s="19"/>
      <c r="AB841" s="9"/>
      <c r="AH841" s="9"/>
      <c r="AT841" s="9"/>
      <c r="BF841" s="9"/>
      <c r="BJ841" s="9"/>
      <c r="BQ841" s="9"/>
    </row>
    <row r="842" ht="14.25" customHeight="1">
      <c r="Y842" s="9"/>
      <c r="Z842" s="19"/>
      <c r="AA842" s="19"/>
      <c r="AB842" s="9"/>
      <c r="AH842" s="9"/>
      <c r="AT842" s="9"/>
      <c r="BF842" s="9"/>
      <c r="BJ842" s="9"/>
      <c r="BQ842" s="9"/>
    </row>
    <row r="843" ht="14.25" customHeight="1">
      <c r="Y843" s="9"/>
      <c r="Z843" s="19"/>
      <c r="AA843" s="19"/>
      <c r="AB843" s="9"/>
      <c r="AH843" s="9"/>
      <c r="AT843" s="9"/>
      <c r="BF843" s="9"/>
      <c r="BJ843" s="9"/>
      <c r="BQ843" s="9"/>
    </row>
    <row r="844" ht="14.25" customHeight="1">
      <c r="Y844" s="9"/>
      <c r="Z844" s="19"/>
      <c r="AA844" s="19"/>
      <c r="AB844" s="9"/>
      <c r="AH844" s="9"/>
      <c r="AT844" s="9"/>
      <c r="BF844" s="9"/>
      <c r="BJ844" s="9"/>
      <c r="BQ844" s="9"/>
    </row>
    <row r="845" ht="14.25" customHeight="1">
      <c r="Y845" s="9"/>
      <c r="Z845" s="19"/>
      <c r="AA845" s="19"/>
      <c r="AB845" s="9"/>
      <c r="AH845" s="9"/>
      <c r="AT845" s="9"/>
      <c r="BF845" s="9"/>
      <c r="BJ845" s="9"/>
      <c r="BQ845" s="9"/>
    </row>
    <row r="846" ht="14.25" customHeight="1">
      <c r="Y846" s="9"/>
      <c r="Z846" s="19"/>
      <c r="AA846" s="19"/>
      <c r="AB846" s="9"/>
      <c r="AH846" s="9"/>
      <c r="AT846" s="9"/>
      <c r="BF846" s="9"/>
      <c r="BJ846" s="9"/>
      <c r="BQ846" s="9"/>
    </row>
    <row r="847" ht="14.25" customHeight="1">
      <c r="Y847" s="9"/>
      <c r="Z847" s="19"/>
      <c r="AA847" s="19"/>
      <c r="AB847" s="9"/>
      <c r="AH847" s="9"/>
      <c r="AT847" s="9"/>
      <c r="BF847" s="9"/>
      <c r="BJ847" s="9"/>
      <c r="BQ847" s="9"/>
    </row>
    <row r="848" ht="14.25" customHeight="1">
      <c r="Y848" s="9"/>
      <c r="Z848" s="19"/>
      <c r="AA848" s="19"/>
      <c r="AB848" s="9"/>
      <c r="AH848" s="9"/>
      <c r="AT848" s="9"/>
      <c r="BF848" s="9"/>
      <c r="BJ848" s="9"/>
      <c r="BQ848" s="9"/>
    </row>
    <row r="849" ht="14.25" customHeight="1">
      <c r="Y849" s="9"/>
      <c r="Z849" s="19"/>
      <c r="AA849" s="19"/>
      <c r="AB849" s="9"/>
      <c r="AH849" s="9"/>
      <c r="AT849" s="9"/>
      <c r="BF849" s="9"/>
      <c r="BJ849" s="9"/>
      <c r="BQ849" s="9"/>
    </row>
    <row r="850" ht="14.25" customHeight="1">
      <c r="Y850" s="9"/>
      <c r="Z850" s="19"/>
      <c r="AA850" s="19"/>
      <c r="AB850" s="9"/>
      <c r="AH850" s="9"/>
      <c r="AT850" s="9"/>
      <c r="BF850" s="9"/>
      <c r="BJ850" s="9"/>
      <c r="BQ850" s="9"/>
    </row>
    <row r="851" ht="14.25" customHeight="1">
      <c r="Y851" s="9"/>
      <c r="Z851" s="19"/>
      <c r="AA851" s="19"/>
      <c r="AB851" s="9"/>
      <c r="AH851" s="9"/>
      <c r="AT851" s="9"/>
      <c r="BF851" s="9"/>
      <c r="BJ851" s="9"/>
      <c r="BQ851" s="9"/>
    </row>
    <row r="852" ht="14.25" customHeight="1">
      <c r="Y852" s="9"/>
      <c r="Z852" s="19"/>
      <c r="AA852" s="19"/>
      <c r="AB852" s="9"/>
      <c r="AH852" s="9"/>
      <c r="AT852" s="9"/>
      <c r="BF852" s="9"/>
      <c r="BJ852" s="9"/>
      <c r="BQ852" s="9"/>
    </row>
    <row r="853" ht="14.25" customHeight="1">
      <c r="Y853" s="9"/>
      <c r="Z853" s="19"/>
      <c r="AA853" s="19"/>
      <c r="AB853" s="9"/>
      <c r="AH853" s="9"/>
      <c r="AT853" s="9"/>
      <c r="BF853" s="9"/>
      <c r="BJ853" s="9"/>
      <c r="BQ853" s="9"/>
    </row>
    <row r="854" ht="14.25" customHeight="1">
      <c r="Y854" s="9"/>
      <c r="Z854" s="19"/>
      <c r="AA854" s="19"/>
      <c r="AB854" s="9"/>
      <c r="AH854" s="9"/>
      <c r="AT854" s="9"/>
      <c r="BF854" s="9"/>
      <c r="BJ854" s="9"/>
      <c r="BQ854" s="9"/>
    </row>
    <row r="855" ht="14.25" customHeight="1">
      <c r="Y855" s="9"/>
      <c r="Z855" s="19"/>
      <c r="AA855" s="19"/>
      <c r="AB855" s="9"/>
      <c r="AH855" s="9"/>
      <c r="AT855" s="9"/>
      <c r="BF855" s="9"/>
      <c r="BJ855" s="9"/>
      <c r="BQ855" s="9"/>
    </row>
    <row r="856" ht="14.25" customHeight="1">
      <c r="Y856" s="9"/>
      <c r="Z856" s="19"/>
      <c r="AA856" s="19"/>
      <c r="AB856" s="9"/>
      <c r="AH856" s="9"/>
      <c r="AT856" s="9"/>
      <c r="BF856" s="9"/>
      <c r="BJ856" s="9"/>
      <c r="BQ856" s="9"/>
    </row>
    <row r="857" ht="14.25" customHeight="1">
      <c r="Y857" s="9"/>
      <c r="Z857" s="19"/>
      <c r="AA857" s="19"/>
      <c r="AB857" s="9"/>
      <c r="AH857" s="9"/>
      <c r="AT857" s="9"/>
      <c r="BF857" s="9"/>
      <c r="BJ857" s="9"/>
      <c r="BQ857" s="9"/>
    </row>
    <row r="858" ht="14.25" customHeight="1">
      <c r="Y858" s="9"/>
      <c r="Z858" s="19"/>
      <c r="AA858" s="19"/>
      <c r="AB858" s="9"/>
      <c r="AH858" s="9"/>
      <c r="AT858" s="9"/>
      <c r="BF858" s="9"/>
      <c r="BJ858" s="9"/>
      <c r="BQ858" s="9"/>
    </row>
    <row r="859" ht="14.25" customHeight="1">
      <c r="Y859" s="9"/>
      <c r="Z859" s="19"/>
      <c r="AA859" s="19"/>
      <c r="AB859" s="9"/>
      <c r="AH859" s="9"/>
      <c r="AT859" s="9"/>
      <c r="BF859" s="9"/>
      <c r="BJ859" s="9"/>
      <c r="BQ859" s="9"/>
    </row>
    <row r="860" ht="14.25" customHeight="1">
      <c r="Y860" s="9"/>
      <c r="Z860" s="19"/>
      <c r="AA860" s="19"/>
      <c r="AB860" s="9"/>
      <c r="AH860" s="9"/>
      <c r="AT860" s="9"/>
      <c r="BF860" s="9"/>
      <c r="BJ860" s="9"/>
      <c r="BQ860" s="9"/>
    </row>
    <row r="861" ht="14.25" customHeight="1">
      <c r="Y861" s="9"/>
      <c r="Z861" s="19"/>
      <c r="AA861" s="19"/>
      <c r="AB861" s="9"/>
      <c r="AH861" s="9"/>
      <c r="AT861" s="9"/>
      <c r="BF861" s="9"/>
      <c r="BJ861" s="9"/>
      <c r="BQ861" s="9"/>
    </row>
    <row r="862" ht="14.25" customHeight="1">
      <c r="Y862" s="9"/>
      <c r="Z862" s="19"/>
      <c r="AA862" s="19"/>
      <c r="AB862" s="9"/>
      <c r="AH862" s="9"/>
      <c r="AT862" s="9"/>
      <c r="BF862" s="9"/>
      <c r="BJ862" s="9"/>
      <c r="BQ862" s="9"/>
    </row>
    <row r="863" ht="14.25" customHeight="1">
      <c r="Y863" s="9"/>
      <c r="Z863" s="19"/>
      <c r="AA863" s="19"/>
      <c r="AB863" s="9"/>
      <c r="AH863" s="9"/>
      <c r="AT863" s="9"/>
      <c r="BF863" s="9"/>
      <c r="BJ863" s="9"/>
      <c r="BQ863" s="9"/>
    </row>
    <row r="864" ht="14.25" customHeight="1">
      <c r="Y864" s="9"/>
      <c r="Z864" s="19"/>
      <c r="AA864" s="19"/>
      <c r="AB864" s="9"/>
      <c r="AH864" s="9"/>
      <c r="AT864" s="9"/>
      <c r="BF864" s="9"/>
      <c r="BJ864" s="9"/>
      <c r="BQ864" s="9"/>
    </row>
    <row r="865" ht="14.25" customHeight="1">
      <c r="Y865" s="9"/>
      <c r="Z865" s="19"/>
      <c r="AA865" s="19"/>
      <c r="AB865" s="9"/>
      <c r="AH865" s="9"/>
      <c r="AT865" s="9"/>
      <c r="BF865" s="9"/>
      <c r="BJ865" s="9"/>
      <c r="BQ865" s="9"/>
    </row>
    <row r="866" ht="14.25" customHeight="1">
      <c r="Y866" s="9"/>
      <c r="Z866" s="19"/>
      <c r="AA866" s="19"/>
      <c r="AB866" s="9"/>
      <c r="AH866" s="9"/>
      <c r="AT866" s="9"/>
      <c r="BF866" s="9"/>
      <c r="BJ866" s="9"/>
      <c r="BQ866" s="9"/>
    </row>
    <row r="867" ht="14.25" customHeight="1">
      <c r="Y867" s="9"/>
      <c r="Z867" s="19"/>
      <c r="AA867" s="19"/>
      <c r="AB867" s="9"/>
      <c r="AH867" s="9"/>
      <c r="AT867" s="9"/>
      <c r="BF867" s="9"/>
      <c r="BJ867" s="9"/>
      <c r="BQ867" s="9"/>
    </row>
    <row r="868" ht="14.25" customHeight="1">
      <c r="Y868" s="9"/>
      <c r="Z868" s="19"/>
      <c r="AA868" s="19"/>
      <c r="AB868" s="9"/>
      <c r="AH868" s="9"/>
      <c r="AT868" s="9"/>
      <c r="BF868" s="9"/>
      <c r="BJ868" s="9"/>
      <c r="BQ868" s="9"/>
    </row>
    <row r="869" ht="14.25" customHeight="1">
      <c r="Y869" s="9"/>
      <c r="Z869" s="19"/>
      <c r="AA869" s="19"/>
      <c r="AB869" s="9"/>
      <c r="AH869" s="9"/>
      <c r="AT869" s="9"/>
      <c r="BF869" s="9"/>
      <c r="BJ869" s="9"/>
      <c r="BQ869" s="9"/>
    </row>
    <row r="870" ht="14.25" customHeight="1">
      <c r="Y870" s="9"/>
      <c r="Z870" s="19"/>
      <c r="AA870" s="19"/>
      <c r="AB870" s="9"/>
      <c r="AH870" s="9"/>
      <c r="AT870" s="9"/>
      <c r="BF870" s="9"/>
      <c r="BJ870" s="9"/>
      <c r="BQ870" s="9"/>
    </row>
    <row r="871" ht="14.25" customHeight="1">
      <c r="Y871" s="9"/>
      <c r="Z871" s="19"/>
      <c r="AA871" s="19"/>
      <c r="AB871" s="9"/>
      <c r="AH871" s="9"/>
      <c r="AT871" s="9"/>
      <c r="BF871" s="9"/>
      <c r="BJ871" s="9"/>
      <c r="BQ871" s="9"/>
    </row>
    <row r="872" ht="14.25" customHeight="1">
      <c r="Y872" s="9"/>
      <c r="Z872" s="19"/>
      <c r="AA872" s="19"/>
      <c r="AB872" s="9"/>
      <c r="AH872" s="9"/>
      <c r="AT872" s="9"/>
      <c r="BF872" s="9"/>
      <c r="BJ872" s="9"/>
      <c r="BQ872" s="9"/>
    </row>
    <row r="873" ht="14.25" customHeight="1">
      <c r="Y873" s="9"/>
      <c r="Z873" s="19"/>
      <c r="AA873" s="19"/>
      <c r="AB873" s="9"/>
      <c r="AH873" s="9"/>
      <c r="AT873" s="9"/>
      <c r="BF873" s="9"/>
      <c r="BJ873" s="9"/>
      <c r="BQ873" s="9"/>
    </row>
    <row r="874" ht="14.25" customHeight="1">
      <c r="Y874" s="9"/>
      <c r="Z874" s="19"/>
      <c r="AA874" s="19"/>
      <c r="AB874" s="9"/>
      <c r="AH874" s="9"/>
      <c r="AT874" s="9"/>
      <c r="BF874" s="9"/>
      <c r="BJ874" s="9"/>
      <c r="BQ874" s="9"/>
    </row>
    <row r="875" ht="14.25" customHeight="1">
      <c r="Y875" s="9"/>
      <c r="Z875" s="19"/>
      <c r="AA875" s="19"/>
      <c r="AB875" s="9"/>
      <c r="AH875" s="9"/>
      <c r="AT875" s="9"/>
      <c r="BF875" s="9"/>
      <c r="BJ875" s="9"/>
      <c r="BQ875" s="9"/>
    </row>
    <row r="876" ht="14.25" customHeight="1">
      <c r="Y876" s="9"/>
      <c r="Z876" s="19"/>
      <c r="AA876" s="19"/>
      <c r="AB876" s="9"/>
      <c r="AH876" s="9"/>
      <c r="AT876" s="9"/>
      <c r="BF876" s="9"/>
      <c r="BJ876" s="9"/>
      <c r="BQ876" s="9"/>
    </row>
    <row r="877" ht="14.25" customHeight="1">
      <c r="Y877" s="9"/>
      <c r="Z877" s="19"/>
      <c r="AA877" s="19"/>
      <c r="AB877" s="9"/>
      <c r="AH877" s="9"/>
      <c r="AT877" s="9"/>
      <c r="BF877" s="9"/>
      <c r="BJ877" s="9"/>
      <c r="BQ877" s="9"/>
    </row>
    <row r="878" ht="14.25" customHeight="1">
      <c r="Y878" s="9"/>
      <c r="Z878" s="19"/>
      <c r="AA878" s="19"/>
      <c r="AB878" s="9"/>
      <c r="AH878" s="9"/>
      <c r="AT878" s="9"/>
      <c r="BF878" s="9"/>
      <c r="BJ878" s="9"/>
      <c r="BQ878" s="9"/>
    </row>
    <row r="879" ht="14.25" customHeight="1">
      <c r="Y879" s="9"/>
      <c r="Z879" s="19"/>
      <c r="AA879" s="19"/>
      <c r="AB879" s="9"/>
      <c r="AH879" s="9"/>
      <c r="AT879" s="9"/>
      <c r="BF879" s="9"/>
      <c r="BJ879" s="9"/>
      <c r="BQ879" s="9"/>
    </row>
    <row r="880" ht="14.25" customHeight="1">
      <c r="Y880" s="9"/>
      <c r="Z880" s="19"/>
      <c r="AA880" s="19"/>
      <c r="AB880" s="9"/>
      <c r="AH880" s="9"/>
      <c r="AT880" s="9"/>
      <c r="BF880" s="9"/>
      <c r="BJ880" s="9"/>
      <c r="BQ880" s="9"/>
    </row>
    <row r="881" ht="14.25" customHeight="1">
      <c r="Y881" s="9"/>
      <c r="Z881" s="19"/>
      <c r="AA881" s="19"/>
      <c r="AB881" s="9"/>
      <c r="AH881" s="9"/>
      <c r="AT881" s="9"/>
      <c r="BF881" s="9"/>
      <c r="BJ881" s="9"/>
      <c r="BQ881" s="9"/>
    </row>
    <row r="882" ht="14.25" customHeight="1">
      <c r="Y882" s="9"/>
      <c r="Z882" s="19"/>
      <c r="AA882" s="19"/>
      <c r="AB882" s="9"/>
      <c r="AH882" s="9"/>
      <c r="AT882" s="9"/>
      <c r="BF882" s="9"/>
      <c r="BJ882" s="9"/>
      <c r="BQ882" s="9"/>
    </row>
    <row r="883" ht="14.25" customHeight="1">
      <c r="Y883" s="9"/>
      <c r="Z883" s="19"/>
      <c r="AA883" s="19"/>
      <c r="AB883" s="9"/>
      <c r="AH883" s="9"/>
      <c r="AT883" s="9"/>
      <c r="BF883" s="9"/>
      <c r="BJ883" s="9"/>
      <c r="BQ883" s="9"/>
    </row>
    <row r="884" ht="14.25" customHeight="1">
      <c r="Y884" s="9"/>
      <c r="Z884" s="19"/>
      <c r="AA884" s="19"/>
      <c r="AB884" s="9"/>
      <c r="AH884" s="9"/>
      <c r="AT884" s="9"/>
      <c r="BF884" s="9"/>
      <c r="BJ884" s="9"/>
      <c r="BQ884" s="9"/>
    </row>
    <row r="885" ht="14.25" customHeight="1">
      <c r="Y885" s="9"/>
      <c r="Z885" s="19"/>
      <c r="AA885" s="19"/>
      <c r="AB885" s="9"/>
      <c r="AH885" s="9"/>
      <c r="AT885" s="9"/>
      <c r="BF885" s="9"/>
      <c r="BJ885" s="9"/>
      <c r="BQ885" s="9"/>
    </row>
    <row r="886" ht="14.25" customHeight="1">
      <c r="Y886" s="9"/>
      <c r="Z886" s="19"/>
      <c r="AA886" s="19"/>
      <c r="AB886" s="9"/>
      <c r="AH886" s="9"/>
      <c r="AT886" s="9"/>
      <c r="BF886" s="9"/>
      <c r="BJ886" s="9"/>
      <c r="BQ886" s="9"/>
    </row>
    <row r="887" ht="14.25" customHeight="1">
      <c r="Y887" s="9"/>
      <c r="Z887" s="19"/>
      <c r="AA887" s="19"/>
      <c r="AB887" s="9"/>
      <c r="AH887" s="9"/>
      <c r="AT887" s="9"/>
      <c r="BF887" s="9"/>
      <c r="BJ887" s="9"/>
      <c r="BQ887" s="9"/>
    </row>
    <row r="888" ht="14.25" customHeight="1">
      <c r="Y888" s="9"/>
      <c r="Z888" s="19"/>
      <c r="AA888" s="19"/>
      <c r="AB888" s="9"/>
      <c r="AH888" s="9"/>
      <c r="AT888" s="9"/>
      <c r="BF888" s="9"/>
      <c r="BJ888" s="9"/>
      <c r="BQ888" s="9"/>
    </row>
    <row r="889" ht="14.25" customHeight="1">
      <c r="Y889" s="9"/>
      <c r="Z889" s="19"/>
      <c r="AA889" s="19"/>
      <c r="AB889" s="9"/>
      <c r="AH889" s="9"/>
      <c r="AT889" s="9"/>
      <c r="BF889" s="9"/>
      <c r="BJ889" s="9"/>
      <c r="BQ889" s="9"/>
    </row>
    <row r="890" ht="14.25" customHeight="1">
      <c r="Y890" s="9"/>
      <c r="Z890" s="19"/>
      <c r="AA890" s="19"/>
      <c r="AB890" s="9"/>
      <c r="AH890" s="9"/>
      <c r="AT890" s="9"/>
      <c r="BF890" s="9"/>
      <c r="BJ890" s="9"/>
      <c r="BQ890" s="9"/>
    </row>
    <row r="891" ht="14.25" customHeight="1">
      <c r="Y891" s="9"/>
      <c r="Z891" s="19"/>
      <c r="AA891" s="19"/>
      <c r="AB891" s="9"/>
      <c r="AH891" s="9"/>
      <c r="AT891" s="9"/>
      <c r="BF891" s="9"/>
      <c r="BJ891" s="9"/>
      <c r="BQ891" s="9"/>
    </row>
    <row r="892" ht="14.25" customHeight="1">
      <c r="Y892" s="9"/>
      <c r="Z892" s="19"/>
      <c r="AA892" s="19"/>
      <c r="AB892" s="9"/>
      <c r="AH892" s="9"/>
      <c r="AT892" s="9"/>
      <c r="BF892" s="9"/>
      <c r="BJ892" s="9"/>
      <c r="BQ892" s="9"/>
    </row>
    <row r="893" ht="14.25" customHeight="1">
      <c r="Y893" s="9"/>
      <c r="Z893" s="19"/>
      <c r="AA893" s="19"/>
      <c r="AB893" s="9"/>
      <c r="AH893" s="9"/>
      <c r="AT893" s="9"/>
      <c r="BF893" s="9"/>
      <c r="BJ893" s="9"/>
      <c r="BQ893" s="9"/>
    </row>
    <row r="894" ht="14.25" customHeight="1">
      <c r="Y894" s="9"/>
      <c r="Z894" s="19"/>
      <c r="AA894" s="19"/>
      <c r="AB894" s="9"/>
      <c r="AH894" s="9"/>
      <c r="AT894" s="9"/>
      <c r="BF894" s="9"/>
      <c r="BJ894" s="9"/>
      <c r="BQ894" s="9"/>
    </row>
    <row r="895" ht="14.25" customHeight="1">
      <c r="Y895" s="9"/>
      <c r="Z895" s="19"/>
      <c r="AA895" s="19"/>
      <c r="AB895" s="9"/>
      <c r="AH895" s="9"/>
      <c r="AT895" s="9"/>
      <c r="BF895" s="9"/>
      <c r="BJ895" s="9"/>
      <c r="BQ895" s="9"/>
    </row>
    <row r="896" ht="14.25" customHeight="1">
      <c r="Y896" s="9"/>
      <c r="Z896" s="19"/>
      <c r="AA896" s="19"/>
      <c r="AB896" s="9"/>
      <c r="AH896" s="9"/>
      <c r="AT896" s="9"/>
      <c r="BF896" s="9"/>
      <c r="BJ896" s="9"/>
      <c r="BQ896" s="9"/>
    </row>
    <row r="897" ht="14.25" customHeight="1">
      <c r="Y897" s="9"/>
      <c r="Z897" s="19"/>
      <c r="AA897" s="19"/>
      <c r="AB897" s="9"/>
      <c r="AH897" s="9"/>
      <c r="AT897" s="9"/>
      <c r="BF897" s="9"/>
      <c r="BJ897" s="9"/>
      <c r="BQ897" s="9"/>
    </row>
    <row r="898" ht="14.25" customHeight="1">
      <c r="Y898" s="9"/>
      <c r="Z898" s="19"/>
      <c r="AA898" s="19"/>
      <c r="AB898" s="9"/>
      <c r="AH898" s="9"/>
      <c r="AT898" s="9"/>
      <c r="BF898" s="9"/>
      <c r="BJ898" s="9"/>
      <c r="BQ898" s="9"/>
    </row>
    <row r="899" ht="14.25" customHeight="1">
      <c r="Y899" s="9"/>
      <c r="Z899" s="19"/>
      <c r="AA899" s="19"/>
      <c r="AB899" s="9"/>
      <c r="AH899" s="9"/>
      <c r="AT899" s="9"/>
      <c r="BF899" s="9"/>
      <c r="BJ899" s="9"/>
      <c r="BQ899" s="9"/>
    </row>
    <row r="900" ht="14.25" customHeight="1">
      <c r="Y900" s="9"/>
      <c r="Z900" s="19"/>
      <c r="AA900" s="19"/>
      <c r="AB900" s="9"/>
      <c r="AH900" s="9"/>
      <c r="AT900" s="9"/>
      <c r="BF900" s="9"/>
      <c r="BJ900" s="9"/>
      <c r="BQ900" s="9"/>
    </row>
    <row r="901" ht="14.25" customHeight="1">
      <c r="Y901" s="9"/>
      <c r="Z901" s="19"/>
      <c r="AA901" s="19"/>
      <c r="AB901" s="9"/>
      <c r="AH901" s="9"/>
      <c r="AT901" s="9"/>
      <c r="BF901" s="9"/>
      <c r="BJ901" s="9"/>
      <c r="BQ901" s="9"/>
    </row>
    <row r="902" ht="14.25" customHeight="1">
      <c r="Y902" s="9"/>
      <c r="Z902" s="19"/>
      <c r="AA902" s="19"/>
      <c r="AB902" s="9"/>
      <c r="AH902" s="9"/>
      <c r="AT902" s="9"/>
      <c r="BF902" s="9"/>
      <c r="BJ902" s="9"/>
      <c r="BQ902" s="9"/>
    </row>
    <row r="903" ht="14.25" customHeight="1">
      <c r="Y903" s="9"/>
      <c r="Z903" s="19"/>
      <c r="AA903" s="19"/>
      <c r="AB903" s="9"/>
      <c r="AH903" s="9"/>
      <c r="AT903" s="9"/>
      <c r="BF903" s="9"/>
      <c r="BJ903" s="9"/>
      <c r="BQ903" s="9"/>
    </row>
    <row r="904" ht="14.25" customHeight="1">
      <c r="Y904" s="9"/>
      <c r="Z904" s="19"/>
      <c r="AA904" s="19"/>
      <c r="AB904" s="9"/>
      <c r="AH904" s="9"/>
      <c r="AT904" s="9"/>
      <c r="BF904" s="9"/>
      <c r="BJ904" s="9"/>
      <c r="BQ904" s="9"/>
    </row>
    <row r="905" ht="14.25" customHeight="1">
      <c r="Y905" s="9"/>
      <c r="Z905" s="19"/>
      <c r="AA905" s="19"/>
      <c r="AB905" s="9"/>
      <c r="AH905" s="9"/>
      <c r="AT905" s="9"/>
      <c r="BF905" s="9"/>
      <c r="BJ905" s="9"/>
      <c r="BQ905" s="9"/>
    </row>
    <row r="906" ht="14.25" customHeight="1">
      <c r="Y906" s="9"/>
      <c r="Z906" s="19"/>
      <c r="AA906" s="19"/>
      <c r="AB906" s="9"/>
      <c r="AH906" s="9"/>
      <c r="AT906" s="9"/>
      <c r="BF906" s="9"/>
      <c r="BJ906" s="9"/>
      <c r="BQ906" s="9"/>
    </row>
    <row r="907" ht="14.25" customHeight="1">
      <c r="Y907" s="9"/>
      <c r="Z907" s="19"/>
      <c r="AA907" s="19"/>
      <c r="AB907" s="9"/>
      <c r="AH907" s="9"/>
      <c r="AT907" s="9"/>
      <c r="BF907" s="9"/>
      <c r="BJ907" s="9"/>
      <c r="BQ907" s="9"/>
    </row>
    <row r="908" ht="14.25" customHeight="1">
      <c r="Y908" s="9"/>
      <c r="Z908" s="19"/>
      <c r="AA908" s="19"/>
      <c r="AB908" s="9"/>
      <c r="AH908" s="9"/>
      <c r="AT908" s="9"/>
      <c r="BF908" s="9"/>
      <c r="BJ908" s="9"/>
      <c r="BQ908" s="9"/>
    </row>
    <row r="909" ht="14.25" customHeight="1">
      <c r="Y909" s="9"/>
      <c r="Z909" s="19"/>
      <c r="AA909" s="19"/>
      <c r="AB909" s="9"/>
      <c r="AH909" s="9"/>
      <c r="AT909" s="9"/>
      <c r="BF909" s="9"/>
      <c r="BJ909" s="9"/>
      <c r="BQ909" s="9"/>
    </row>
    <row r="910" ht="14.25" customHeight="1">
      <c r="Y910" s="9"/>
      <c r="Z910" s="19"/>
      <c r="AA910" s="19"/>
      <c r="AB910" s="9"/>
      <c r="AH910" s="9"/>
      <c r="AT910" s="9"/>
      <c r="BF910" s="9"/>
      <c r="BJ910" s="9"/>
      <c r="BQ910" s="9"/>
    </row>
    <row r="911" ht="14.25" customHeight="1">
      <c r="Y911" s="9"/>
      <c r="Z911" s="19"/>
      <c r="AA911" s="19"/>
      <c r="AB911" s="9"/>
      <c r="AH911" s="9"/>
      <c r="AT911" s="9"/>
      <c r="BF911" s="9"/>
      <c r="BJ911" s="9"/>
      <c r="BQ911" s="9"/>
    </row>
    <row r="912" ht="14.25" customHeight="1">
      <c r="Y912" s="9"/>
      <c r="Z912" s="19"/>
      <c r="AA912" s="19"/>
      <c r="AB912" s="9"/>
      <c r="AH912" s="9"/>
      <c r="AT912" s="9"/>
      <c r="BF912" s="9"/>
      <c r="BJ912" s="9"/>
      <c r="BQ912" s="9"/>
    </row>
    <row r="913" ht="14.25" customHeight="1">
      <c r="Y913" s="9"/>
      <c r="Z913" s="19"/>
      <c r="AA913" s="19"/>
      <c r="AB913" s="9"/>
      <c r="AH913" s="9"/>
      <c r="AT913" s="9"/>
      <c r="BF913" s="9"/>
      <c r="BJ913" s="9"/>
      <c r="BQ913" s="9"/>
    </row>
    <row r="914" ht="14.25" customHeight="1">
      <c r="Y914" s="9"/>
      <c r="Z914" s="19"/>
      <c r="AA914" s="19"/>
      <c r="AB914" s="9"/>
      <c r="AH914" s="9"/>
      <c r="AT914" s="9"/>
      <c r="BF914" s="9"/>
      <c r="BJ914" s="9"/>
      <c r="BQ914" s="9"/>
    </row>
    <row r="915" ht="14.25" customHeight="1">
      <c r="Y915" s="9"/>
      <c r="Z915" s="19"/>
      <c r="AA915" s="19"/>
      <c r="AB915" s="9"/>
      <c r="AH915" s="9"/>
      <c r="AT915" s="9"/>
      <c r="BF915" s="9"/>
      <c r="BJ915" s="9"/>
      <c r="BQ915" s="9"/>
    </row>
    <row r="916" ht="14.25" customHeight="1">
      <c r="Y916" s="9"/>
      <c r="Z916" s="19"/>
      <c r="AA916" s="19"/>
      <c r="AB916" s="9"/>
      <c r="AH916" s="9"/>
      <c r="AT916" s="9"/>
      <c r="BF916" s="9"/>
      <c r="BJ916" s="9"/>
      <c r="BQ916" s="9"/>
    </row>
    <row r="917" ht="14.25" customHeight="1">
      <c r="Y917" s="9"/>
      <c r="Z917" s="19"/>
      <c r="AA917" s="19"/>
      <c r="AB917" s="9"/>
      <c r="AH917" s="9"/>
      <c r="AT917" s="9"/>
      <c r="BF917" s="9"/>
      <c r="BJ917" s="9"/>
      <c r="BQ917" s="9"/>
    </row>
    <row r="918" ht="14.25" customHeight="1">
      <c r="Y918" s="9"/>
      <c r="Z918" s="19"/>
      <c r="AA918" s="19"/>
      <c r="AB918" s="9"/>
      <c r="AH918" s="9"/>
      <c r="AT918" s="9"/>
      <c r="BF918" s="9"/>
      <c r="BJ918" s="9"/>
      <c r="BQ918" s="9"/>
    </row>
    <row r="919" ht="14.25" customHeight="1">
      <c r="Y919" s="9"/>
      <c r="Z919" s="19"/>
      <c r="AA919" s="19"/>
      <c r="AB919" s="9"/>
      <c r="AH919" s="9"/>
      <c r="AT919" s="9"/>
      <c r="BF919" s="9"/>
      <c r="BJ919" s="9"/>
      <c r="BQ919" s="9"/>
    </row>
    <row r="920" ht="14.25" customHeight="1">
      <c r="Y920" s="9"/>
      <c r="Z920" s="19"/>
      <c r="AA920" s="19"/>
      <c r="AB920" s="9"/>
      <c r="AH920" s="9"/>
      <c r="AT920" s="9"/>
      <c r="BF920" s="9"/>
      <c r="BJ920" s="9"/>
      <c r="BQ920" s="9"/>
    </row>
    <row r="921" ht="14.25" customHeight="1">
      <c r="Y921" s="9"/>
      <c r="Z921" s="19"/>
      <c r="AA921" s="19"/>
      <c r="AB921" s="9"/>
      <c r="AH921" s="9"/>
      <c r="AT921" s="9"/>
      <c r="BF921" s="9"/>
      <c r="BJ921" s="9"/>
      <c r="BQ921" s="9"/>
    </row>
    <row r="922" ht="14.25" customHeight="1">
      <c r="Y922" s="9"/>
      <c r="Z922" s="19"/>
      <c r="AA922" s="19"/>
      <c r="AB922" s="9"/>
      <c r="AH922" s="9"/>
      <c r="AT922" s="9"/>
      <c r="BF922" s="9"/>
      <c r="BJ922" s="9"/>
      <c r="BQ922" s="9"/>
    </row>
    <row r="923" ht="14.25" customHeight="1">
      <c r="Y923" s="9"/>
      <c r="Z923" s="19"/>
      <c r="AA923" s="19"/>
      <c r="AB923" s="9"/>
      <c r="AH923" s="9"/>
      <c r="AT923" s="9"/>
      <c r="BF923" s="9"/>
      <c r="BJ923" s="9"/>
      <c r="BQ923" s="9"/>
    </row>
    <row r="924" ht="14.25" customHeight="1">
      <c r="Y924" s="9"/>
      <c r="Z924" s="19"/>
      <c r="AA924" s="19"/>
      <c r="AB924" s="9"/>
      <c r="AH924" s="9"/>
      <c r="AT924" s="9"/>
      <c r="BF924" s="9"/>
      <c r="BJ924" s="9"/>
      <c r="BQ924" s="9"/>
    </row>
    <row r="925" ht="14.25" customHeight="1">
      <c r="Y925" s="9"/>
      <c r="Z925" s="19"/>
      <c r="AA925" s="19"/>
      <c r="AB925" s="9"/>
      <c r="AH925" s="9"/>
      <c r="AT925" s="9"/>
      <c r="BF925" s="9"/>
      <c r="BJ925" s="9"/>
      <c r="BQ925" s="9"/>
    </row>
    <row r="926" ht="14.25" customHeight="1">
      <c r="Y926" s="9"/>
      <c r="Z926" s="19"/>
      <c r="AA926" s="19"/>
      <c r="AB926" s="9"/>
      <c r="AH926" s="9"/>
      <c r="AT926" s="9"/>
      <c r="BF926" s="9"/>
      <c r="BJ926" s="9"/>
      <c r="BQ926" s="9"/>
    </row>
    <row r="927" ht="14.25" customHeight="1">
      <c r="Y927" s="9"/>
      <c r="Z927" s="19"/>
      <c r="AA927" s="19"/>
      <c r="AB927" s="9"/>
      <c r="AH927" s="9"/>
      <c r="AT927" s="9"/>
      <c r="BF927" s="9"/>
      <c r="BJ927" s="9"/>
      <c r="BQ927" s="9"/>
    </row>
    <row r="928" ht="14.25" customHeight="1">
      <c r="Y928" s="9"/>
      <c r="Z928" s="19"/>
      <c r="AA928" s="19"/>
      <c r="AB928" s="9"/>
      <c r="AH928" s="9"/>
      <c r="AT928" s="9"/>
      <c r="BF928" s="9"/>
      <c r="BJ928" s="9"/>
      <c r="BQ928" s="9"/>
    </row>
    <row r="929" ht="14.25" customHeight="1">
      <c r="Y929" s="9"/>
      <c r="Z929" s="19"/>
      <c r="AA929" s="19"/>
      <c r="AB929" s="9"/>
      <c r="AH929" s="9"/>
      <c r="AT929" s="9"/>
      <c r="BF929" s="9"/>
      <c r="BJ929" s="9"/>
      <c r="BQ929" s="9"/>
    </row>
    <row r="930" ht="14.25" customHeight="1">
      <c r="Y930" s="9"/>
      <c r="Z930" s="19"/>
      <c r="AA930" s="19"/>
      <c r="AB930" s="9"/>
      <c r="AH930" s="9"/>
      <c r="AT930" s="9"/>
      <c r="BF930" s="9"/>
      <c r="BJ930" s="9"/>
      <c r="BQ930" s="9"/>
    </row>
    <row r="931" ht="14.25" customHeight="1">
      <c r="Y931" s="9"/>
      <c r="Z931" s="19"/>
      <c r="AA931" s="19"/>
      <c r="AB931" s="9"/>
      <c r="AH931" s="9"/>
      <c r="AT931" s="9"/>
      <c r="BF931" s="9"/>
      <c r="BJ931" s="9"/>
      <c r="BQ931" s="9"/>
    </row>
    <row r="932" ht="14.25" customHeight="1">
      <c r="Y932" s="9"/>
      <c r="Z932" s="19"/>
      <c r="AA932" s="19"/>
      <c r="AB932" s="9"/>
      <c r="AH932" s="9"/>
      <c r="AT932" s="9"/>
      <c r="BF932" s="9"/>
      <c r="BJ932" s="9"/>
      <c r="BQ932" s="9"/>
    </row>
    <row r="933" ht="14.25" customHeight="1">
      <c r="Y933" s="9"/>
      <c r="Z933" s="19"/>
      <c r="AA933" s="19"/>
      <c r="AB933" s="9"/>
      <c r="AH933" s="9"/>
      <c r="AT933" s="9"/>
      <c r="BF933" s="9"/>
      <c r="BJ933" s="9"/>
      <c r="BQ933" s="9"/>
    </row>
    <row r="934" ht="14.25" customHeight="1">
      <c r="Y934" s="9"/>
      <c r="Z934" s="19"/>
      <c r="AA934" s="19"/>
      <c r="AB934" s="9"/>
      <c r="AH934" s="9"/>
      <c r="AT934" s="9"/>
      <c r="BF934" s="9"/>
      <c r="BJ934" s="9"/>
      <c r="BQ934" s="9"/>
    </row>
    <row r="935" ht="14.25" customHeight="1">
      <c r="Y935" s="9"/>
      <c r="Z935" s="19"/>
      <c r="AA935" s="19"/>
      <c r="AB935" s="9"/>
      <c r="AH935" s="9"/>
      <c r="AT935" s="9"/>
      <c r="BF935" s="9"/>
      <c r="BJ935" s="9"/>
      <c r="BQ935" s="9"/>
    </row>
    <row r="936" ht="14.25" customHeight="1">
      <c r="Y936" s="9"/>
      <c r="Z936" s="19"/>
      <c r="AA936" s="19"/>
      <c r="AB936" s="9"/>
      <c r="AH936" s="9"/>
      <c r="AT936" s="9"/>
      <c r="BF936" s="9"/>
      <c r="BJ936" s="9"/>
      <c r="BQ936" s="9"/>
    </row>
    <row r="937" ht="14.25" customHeight="1">
      <c r="Y937" s="9"/>
      <c r="Z937" s="19"/>
      <c r="AA937" s="19"/>
      <c r="AB937" s="9"/>
      <c r="AH937" s="9"/>
      <c r="AT937" s="9"/>
      <c r="BF937" s="9"/>
      <c r="BJ937" s="9"/>
      <c r="BQ937" s="9"/>
    </row>
    <row r="938" ht="14.25" customHeight="1">
      <c r="Y938" s="9"/>
      <c r="Z938" s="19"/>
      <c r="AA938" s="19"/>
      <c r="AB938" s="9"/>
      <c r="AH938" s="9"/>
      <c r="AT938" s="9"/>
      <c r="BF938" s="9"/>
      <c r="BJ938" s="9"/>
      <c r="BQ938" s="9"/>
    </row>
    <row r="939" ht="14.25" customHeight="1">
      <c r="Y939" s="9"/>
      <c r="Z939" s="19"/>
      <c r="AA939" s="19"/>
      <c r="AB939" s="9"/>
      <c r="AH939" s="9"/>
      <c r="AT939" s="9"/>
      <c r="BF939" s="9"/>
      <c r="BJ939" s="9"/>
      <c r="BQ939" s="9"/>
    </row>
    <row r="940" ht="14.25" customHeight="1">
      <c r="Y940" s="9"/>
      <c r="Z940" s="19"/>
      <c r="AA940" s="19"/>
      <c r="AB940" s="9"/>
      <c r="AH940" s="9"/>
      <c r="AT940" s="9"/>
      <c r="BF940" s="9"/>
      <c r="BJ940" s="9"/>
      <c r="BQ940" s="9"/>
    </row>
    <row r="941" ht="14.25" customHeight="1">
      <c r="Y941" s="9"/>
      <c r="Z941" s="19"/>
      <c r="AA941" s="19"/>
      <c r="AB941" s="9"/>
      <c r="AH941" s="9"/>
      <c r="AT941" s="9"/>
      <c r="BF941" s="9"/>
      <c r="BJ941" s="9"/>
      <c r="BQ941" s="9"/>
    </row>
    <row r="942" ht="14.25" customHeight="1">
      <c r="Y942" s="9"/>
      <c r="Z942" s="19"/>
      <c r="AA942" s="19"/>
      <c r="AB942" s="9"/>
      <c r="AH942" s="9"/>
      <c r="AT942" s="9"/>
      <c r="BF942" s="9"/>
      <c r="BJ942" s="9"/>
      <c r="BQ942" s="9"/>
    </row>
    <row r="943" ht="14.25" customHeight="1">
      <c r="Y943" s="9"/>
      <c r="Z943" s="19"/>
      <c r="AA943" s="19"/>
      <c r="AB943" s="9"/>
      <c r="AH943" s="9"/>
      <c r="AT943" s="9"/>
      <c r="BF943" s="9"/>
      <c r="BJ943" s="9"/>
      <c r="BQ943" s="9"/>
    </row>
    <row r="944" ht="14.25" customHeight="1">
      <c r="Y944" s="9"/>
      <c r="Z944" s="19"/>
      <c r="AA944" s="19"/>
      <c r="AB944" s="9"/>
      <c r="AH944" s="9"/>
      <c r="AT944" s="9"/>
      <c r="BF944" s="9"/>
      <c r="BJ944" s="9"/>
      <c r="BQ944" s="9"/>
    </row>
    <row r="945" ht="14.25" customHeight="1">
      <c r="Y945" s="9"/>
      <c r="Z945" s="19"/>
      <c r="AA945" s="19"/>
      <c r="AB945" s="9"/>
      <c r="AH945" s="9"/>
      <c r="AT945" s="9"/>
      <c r="BF945" s="9"/>
      <c r="BJ945" s="9"/>
      <c r="BQ945" s="9"/>
    </row>
    <row r="946" ht="14.25" customHeight="1">
      <c r="Y946" s="9"/>
      <c r="Z946" s="19"/>
      <c r="AA946" s="19"/>
      <c r="AB946" s="9"/>
      <c r="AH946" s="9"/>
      <c r="AT946" s="9"/>
      <c r="BF946" s="9"/>
      <c r="BJ946" s="9"/>
      <c r="BQ946" s="9"/>
    </row>
    <row r="947" ht="14.25" customHeight="1">
      <c r="Y947" s="9"/>
      <c r="Z947" s="19"/>
      <c r="AA947" s="19"/>
      <c r="AB947" s="9"/>
      <c r="AH947" s="9"/>
      <c r="AT947" s="9"/>
      <c r="BF947" s="9"/>
      <c r="BJ947" s="9"/>
      <c r="BQ947" s="9"/>
    </row>
    <row r="948" ht="14.25" customHeight="1">
      <c r="Y948" s="9"/>
      <c r="Z948" s="19"/>
      <c r="AA948" s="19"/>
      <c r="AB948" s="9"/>
      <c r="AH948" s="9"/>
      <c r="AT948" s="9"/>
      <c r="BF948" s="9"/>
      <c r="BJ948" s="9"/>
      <c r="BQ948" s="9"/>
    </row>
    <row r="949" ht="14.25" customHeight="1">
      <c r="Y949" s="9"/>
      <c r="Z949" s="19"/>
      <c r="AA949" s="19"/>
      <c r="AB949" s="9"/>
      <c r="AH949" s="9"/>
      <c r="AT949" s="9"/>
      <c r="BF949" s="9"/>
      <c r="BJ949" s="9"/>
      <c r="BQ949" s="9"/>
    </row>
    <row r="950" ht="14.25" customHeight="1">
      <c r="Y950" s="9"/>
      <c r="Z950" s="19"/>
      <c r="AA950" s="19"/>
      <c r="AB950" s="9"/>
      <c r="AH950" s="9"/>
      <c r="AT950" s="9"/>
      <c r="BF950" s="9"/>
      <c r="BJ950" s="9"/>
      <c r="BQ950" s="9"/>
    </row>
    <row r="951" ht="14.25" customHeight="1">
      <c r="Y951" s="9"/>
      <c r="Z951" s="19"/>
      <c r="AA951" s="19"/>
      <c r="AB951" s="9"/>
      <c r="AH951" s="9"/>
      <c r="AT951" s="9"/>
      <c r="BF951" s="9"/>
      <c r="BJ951" s="9"/>
      <c r="BQ951" s="9"/>
    </row>
    <row r="952" ht="14.25" customHeight="1">
      <c r="Y952" s="9"/>
      <c r="Z952" s="19"/>
      <c r="AA952" s="19"/>
      <c r="AB952" s="9"/>
      <c r="AH952" s="9"/>
      <c r="AT952" s="9"/>
      <c r="BF952" s="9"/>
      <c r="BJ952" s="9"/>
      <c r="BQ952" s="9"/>
    </row>
    <row r="953" ht="14.25" customHeight="1">
      <c r="Y953" s="9"/>
      <c r="Z953" s="19"/>
      <c r="AA953" s="19"/>
      <c r="AB953" s="9"/>
      <c r="AH953" s="9"/>
      <c r="AT953" s="9"/>
      <c r="BF953" s="9"/>
      <c r="BJ953" s="9"/>
      <c r="BQ953" s="9"/>
    </row>
    <row r="954" ht="14.25" customHeight="1">
      <c r="Y954" s="9"/>
      <c r="Z954" s="19"/>
      <c r="AA954" s="19"/>
      <c r="AB954" s="9"/>
      <c r="AH954" s="9"/>
      <c r="AT954" s="9"/>
      <c r="BF954" s="9"/>
      <c r="BJ954" s="9"/>
      <c r="BQ954" s="9"/>
    </row>
    <row r="955" ht="14.25" customHeight="1">
      <c r="Y955" s="9"/>
      <c r="Z955" s="19"/>
      <c r="AA955" s="19"/>
      <c r="AB955" s="9"/>
      <c r="AH955" s="9"/>
      <c r="AT955" s="9"/>
      <c r="BF955" s="9"/>
      <c r="BJ955" s="9"/>
      <c r="BQ955" s="9"/>
    </row>
    <row r="956" ht="14.25" customHeight="1">
      <c r="Y956" s="9"/>
      <c r="Z956" s="19"/>
      <c r="AA956" s="19"/>
      <c r="AB956" s="9"/>
      <c r="AH956" s="9"/>
      <c r="AT956" s="9"/>
      <c r="BF956" s="9"/>
      <c r="BJ956" s="9"/>
      <c r="BQ956" s="9"/>
    </row>
    <row r="957" ht="14.25" customHeight="1">
      <c r="Y957" s="9"/>
      <c r="Z957" s="19"/>
      <c r="AA957" s="19"/>
      <c r="AB957" s="9"/>
      <c r="AH957" s="9"/>
      <c r="AT957" s="9"/>
      <c r="BF957" s="9"/>
      <c r="BJ957" s="9"/>
      <c r="BQ957" s="9"/>
    </row>
    <row r="958" ht="14.25" customHeight="1">
      <c r="Y958" s="9"/>
      <c r="Z958" s="19"/>
      <c r="AA958" s="19"/>
      <c r="AB958" s="9"/>
      <c r="AH958" s="9"/>
      <c r="AT958" s="9"/>
      <c r="BF958" s="9"/>
      <c r="BJ958" s="9"/>
      <c r="BQ958" s="9"/>
    </row>
    <row r="959" ht="14.25" customHeight="1">
      <c r="Y959" s="9"/>
      <c r="Z959" s="19"/>
      <c r="AA959" s="19"/>
      <c r="AB959" s="9"/>
      <c r="AH959" s="9"/>
      <c r="AT959" s="9"/>
      <c r="BF959" s="9"/>
      <c r="BJ959" s="9"/>
      <c r="BQ959" s="9"/>
    </row>
    <row r="960" ht="14.25" customHeight="1">
      <c r="Y960" s="9"/>
      <c r="Z960" s="19"/>
      <c r="AA960" s="19"/>
      <c r="AB960" s="9"/>
      <c r="AH960" s="9"/>
      <c r="AT960" s="9"/>
      <c r="BF960" s="9"/>
      <c r="BJ960" s="9"/>
      <c r="BQ960" s="9"/>
    </row>
    <row r="961" ht="14.25" customHeight="1">
      <c r="Y961" s="9"/>
      <c r="Z961" s="19"/>
      <c r="AA961" s="19"/>
      <c r="AB961" s="9"/>
      <c r="AH961" s="9"/>
      <c r="AT961" s="9"/>
      <c r="BF961" s="9"/>
      <c r="BJ961" s="9"/>
      <c r="BQ961" s="9"/>
    </row>
    <row r="962" ht="14.25" customHeight="1">
      <c r="Y962" s="9"/>
      <c r="Z962" s="19"/>
      <c r="AA962" s="19"/>
      <c r="AB962" s="9"/>
      <c r="AH962" s="9"/>
      <c r="AT962" s="9"/>
      <c r="BF962" s="9"/>
      <c r="BJ962" s="9"/>
      <c r="BQ962" s="9"/>
    </row>
    <row r="963" ht="14.25" customHeight="1">
      <c r="Y963" s="9"/>
      <c r="Z963" s="19"/>
      <c r="AA963" s="19"/>
      <c r="AB963" s="9"/>
      <c r="AH963" s="9"/>
      <c r="AT963" s="9"/>
      <c r="BF963" s="9"/>
      <c r="BJ963" s="9"/>
      <c r="BQ963" s="9"/>
    </row>
    <row r="964" ht="14.25" customHeight="1">
      <c r="Y964" s="9"/>
      <c r="Z964" s="19"/>
      <c r="AA964" s="19"/>
      <c r="AB964" s="9"/>
      <c r="AH964" s="9"/>
      <c r="AT964" s="9"/>
      <c r="BF964" s="9"/>
      <c r="BJ964" s="9"/>
      <c r="BQ964" s="9"/>
    </row>
    <row r="965" ht="14.25" customHeight="1">
      <c r="Y965" s="9"/>
      <c r="Z965" s="19"/>
      <c r="AA965" s="19"/>
      <c r="AB965" s="9"/>
      <c r="AH965" s="9"/>
      <c r="AT965" s="9"/>
      <c r="BF965" s="9"/>
      <c r="BJ965" s="9"/>
      <c r="BQ965" s="9"/>
    </row>
    <row r="966" ht="14.25" customHeight="1">
      <c r="Y966" s="9"/>
      <c r="Z966" s="19"/>
      <c r="AA966" s="19"/>
      <c r="AB966" s="9"/>
      <c r="AH966" s="9"/>
      <c r="AT966" s="9"/>
      <c r="BF966" s="9"/>
      <c r="BJ966" s="9"/>
      <c r="BQ966" s="9"/>
    </row>
    <row r="967" ht="14.25" customHeight="1">
      <c r="Y967" s="9"/>
      <c r="Z967" s="19"/>
      <c r="AA967" s="19"/>
      <c r="AB967" s="9"/>
      <c r="AH967" s="9"/>
      <c r="AT967" s="9"/>
      <c r="BF967" s="9"/>
      <c r="BJ967" s="9"/>
      <c r="BQ967" s="9"/>
    </row>
    <row r="968" ht="14.25" customHeight="1">
      <c r="Y968" s="9"/>
      <c r="Z968" s="19"/>
      <c r="AA968" s="19"/>
      <c r="AB968" s="9"/>
      <c r="AH968" s="9"/>
      <c r="AT968" s="9"/>
      <c r="BF968" s="9"/>
      <c r="BJ968" s="9"/>
      <c r="BQ968" s="9"/>
    </row>
    <row r="969" ht="14.25" customHeight="1">
      <c r="Y969" s="9"/>
      <c r="Z969" s="19"/>
      <c r="AA969" s="19"/>
      <c r="AB969" s="9"/>
      <c r="AH969" s="9"/>
      <c r="AT969" s="9"/>
      <c r="BF969" s="9"/>
      <c r="BJ969" s="9"/>
      <c r="BQ969" s="9"/>
    </row>
    <row r="970" ht="14.25" customHeight="1">
      <c r="Y970" s="9"/>
      <c r="Z970" s="19"/>
      <c r="AA970" s="19"/>
      <c r="AB970" s="9"/>
      <c r="AH970" s="9"/>
      <c r="AT970" s="9"/>
      <c r="BF970" s="9"/>
      <c r="BJ970" s="9"/>
      <c r="BQ970" s="9"/>
    </row>
    <row r="971" ht="14.25" customHeight="1">
      <c r="Y971" s="9"/>
      <c r="Z971" s="19"/>
      <c r="AA971" s="19"/>
      <c r="AB971" s="9"/>
      <c r="AH971" s="9"/>
      <c r="AT971" s="9"/>
      <c r="BF971" s="9"/>
      <c r="BJ971" s="9"/>
      <c r="BQ971" s="9"/>
    </row>
    <row r="972" ht="14.25" customHeight="1">
      <c r="Y972" s="9"/>
      <c r="Z972" s="19"/>
      <c r="AA972" s="19"/>
      <c r="AB972" s="9"/>
      <c r="AH972" s="9"/>
      <c r="AT972" s="9"/>
      <c r="BF972" s="9"/>
      <c r="BJ972" s="9"/>
      <c r="BQ972" s="9"/>
    </row>
    <row r="973" ht="14.25" customHeight="1">
      <c r="Y973" s="9"/>
      <c r="Z973" s="19"/>
      <c r="AA973" s="19"/>
      <c r="AB973" s="9"/>
      <c r="AH973" s="9"/>
      <c r="AT973" s="9"/>
      <c r="BF973" s="9"/>
      <c r="BJ973" s="9"/>
      <c r="BQ973" s="9"/>
    </row>
    <row r="974" ht="14.25" customHeight="1">
      <c r="Y974" s="9"/>
      <c r="Z974" s="19"/>
      <c r="AA974" s="19"/>
      <c r="AB974" s="9"/>
      <c r="AH974" s="9"/>
      <c r="AT974" s="9"/>
      <c r="BF974" s="9"/>
      <c r="BJ974" s="9"/>
      <c r="BQ974" s="9"/>
    </row>
    <row r="975" ht="14.25" customHeight="1">
      <c r="Y975" s="9"/>
      <c r="Z975" s="19"/>
      <c r="AA975" s="19"/>
      <c r="AB975" s="9"/>
      <c r="AH975" s="9"/>
      <c r="AT975" s="9"/>
      <c r="BF975" s="9"/>
      <c r="BJ975" s="9"/>
      <c r="BQ975" s="9"/>
    </row>
    <row r="976" ht="14.25" customHeight="1">
      <c r="Y976" s="9"/>
      <c r="Z976" s="19"/>
      <c r="AA976" s="19"/>
      <c r="AB976" s="9"/>
      <c r="AH976" s="9"/>
      <c r="AT976" s="9"/>
      <c r="BF976" s="9"/>
      <c r="BJ976" s="9"/>
      <c r="BQ976" s="9"/>
    </row>
    <row r="977" ht="14.25" customHeight="1">
      <c r="Y977" s="9"/>
      <c r="Z977" s="19"/>
      <c r="AA977" s="19"/>
      <c r="AB977" s="9"/>
      <c r="AH977" s="9"/>
      <c r="AT977" s="9"/>
      <c r="BF977" s="9"/>
      <c r="BJ977" s="9"/>
      <c r="BQ977" s="9"/>
    </row>
    <row r="978" ht="14.25" customHeight="1">
      <c r="Y978" s="9"/>
      <c r="Z978" s="19"/>
      <c r="AA978" s="19"/>
      <c r="AB978" s="9"/>
      <c r="AH978" s="9"/>
      <c r="AT978" s="9"/>
      <c r="BF978" s="9"/>
      <c r="BJ978" s="9"/>
      <c r="BQ978" s="9"/>
    </row>
    <row r="979" ht="14.25" customHeight="1">
      <c r="Y979" s="9"/>
      <c r="Z979" s="19"/>
      <c r="AA979" s="19"/>
      <c r="AB979" s="9"/>
      <c r="AH979" s="9"/>
      <c r="AT979" s="9"/>
      <c r="BF979" s="9"/>
      <c r="BJ979" s="9"/>
      <c r="BQ979" s="9"/>
    </row>
    <row r="980" ht="14.25" customHeight="1">
      <c r="Y980" s="9"/>
      <c r="Z980" s="19"/>
      <c r="AA980" s="19"/>
      <c r="AB980" s="9"/>
      <c r="AH980" s="9"/>
      <c r="AT980" s="9"/>
      <c r="BF980" s="9"/>
      <c r="BJ980" s="9"/>
      <c r="BQ980" s="9"/>
    </row>
    <row r="981" ht="14.25" customHeight="1">
      <c r="Y981" s="9"/>
      <c r="Z981" s="19"/>
      <c r="AA981" s="19"/>
      <c r="AB981" s="9"/>
      <c r="AH981" s="9"/>
      <c r="AT981" s="9"/>
      <c r="BF981" s="9"/>
      <c r="BJ981" s="9"/>
      <c r="BQ981" s="9"/>
    </row>
    <row r="982" ht="14.25" customHeight="1">
      <c r="Y982" s="9"/>
      <c r="Z982" s="19"/>
      <c r="AA982" s="19"/>
      <c r="AB982" s="9"/>
      <c r="AH982" s="9"/>
      <c r="AT982" s="9"/>
      <c r="BF982" s="9"/>
      <c r="BJ982" s="9"/>
      <c r="BQ982" s="9"/>
    </row>
    <row r="983" ht="14.25" customHeight="1">
      <c r="Y983" s="9"/>
      <c r="Z983" s="19"/>
      <c r="AA983" s="19"/>
      <c r="AB983" s="9"/>
      <c r="AH983" s="9"/>
      <c r="AT983" s="9"/>
      <c r="BF983" s="9"/>
      <c r="BJ983" s="9"/>
      <c r="BQ983" s="9"/>
    </row>
    <row r="984" ht="14.25" customHeight="1">
      <c r="Y984" s="9"/>
      <c r="Z984" s="19"/>
      <c r="AA984" s="19"/>
      <c r="AB984" s="9"/>
      <c r="AH984" s="9"/>
      <c r="AT984" s="9"/>
      <c r="BF984" s="9"/>
      <c r="BJ984" s="9"/>
      <c r="BQ984" s="9"/>
    </row>
    <row r="985" ht="14.25" customHeight="1">
      <c r="Y985" s="9"/>
      <c r="Z985" s="19"/>
      <c r="AA985" s="19"/>
      <c r="AB985" s="9"/>
      <c r="AH985" s="9"/>
      <c r="AT985" s="9"/>
      <c r="BF985" s="9"/>
      <c r="BJ985" s="9"/>
      <c r="BQ985" s="9"/>
    </row>
    <row r="986" ht="14.25" customHeight="1">
      <c r="Y986" s="9"/>
      <c r="Z986" s="19"/>
      <c r="AA986" s="19"/>
      <c r="AB986" s="9"/>
      <c r="AH986" s="9"/>
      <c r="AT986" s="9"/>
      <c r="BF986" s="9"/>
      <c r="BJ986" s="9"/>
      <c r="BQ986" s="9"/>
    </row>
    <row r="987" ht="14.25" customHeight="1">
      <c r="Y987" s="9"/>
      <c r="Z987" s="19"/>
      <c r="AA987" s="19"/>
      <c r="AB987" s="9"/>
      <c r="AH987" s="9"/>
      <c r="AT987" s="9"/>
      <c r="BF987" s="9"/>
      <c r="BJ987" s="9"/>
      <c r="BQ987" s="9"/>
    </row>
    <row r="988" ht="14.25" customHeight="1">
      <c r="Y988" s="9"/>
      <c r="Z988" s="19"/>
      <c r="AA988" s="19"/>
      <c r="AB988" s="9"/>
      <c r="AH988" s="9"/>
      <c r="AT988" s="9"/>
      <c r="BF988" s="9"/>
      <c r="BJ988" s="9"/>
      <c r="BQ988" s="9"/>
    </row>
    <row r="989" ht="14.25" customHeight="1">
      <c r="Y989" s="9"/>
      <c r="Z989" s="19"/>
      <c r="AA989" s="19"/>
      <c r="AB989" s="9"/>
      <c r="AH989" s="9"/>
      <c r="AT989" s="9"/>
      <c r="BF989" s="9"/>
      <c r="BJ989" s="9"/>
      <c r="BQ989" s="9"/>
    </row>
    <row r="990" ht="14.25" customHeight="1">
      <c r="Y990" s="9"/>
      <c r="Z990" s="19"/>
      <c r="AA990" s="19"/>
      <c r="AB990" s="9"/>
      <c r="AH990" s="9"/>
      <c r="AT990" s="9"/>
      <c r="BF990" s="9"/>
      <c r="BJ990" s="9"/>
      <c r="BQ990" s="9"/>
    </row>
    <row r="991" ht="14.25" customHeight="1">
      <c r="Y991" s="9"/>
      <c r="Z991" s="19"/>
      <c r="AA991" s="19"/>
      <c r="AB991" s="9"/>
      <c r="AH991" s="9"/>
      <c r="AT991" s="9"/>
      <c r="BF991" s="9"/>
      <c r="BJ991" s="9"/>
      <c r="BQ991" s="9"/>
    </row>
    <row r="992" ht="14.25" customHeight="1">
      <c r="Y992" s="9"/>
      <c r="Z992" s="19"/>
      <c r="AA992" s="19"/>
      <c r="AB992" s="9"/>
      <c r="AH992" s="9"/>
      <c r="AT992" s="9"/>
      <c r="BF992" s="9"/>
      <c r="BJ992" s="9"/>
      <c r="BQ992" s="9"/>
    </row>
    <row r="993" ht="14.25" customHeight="1">
      <c r="Y993" s="9"/>
      <c r="Z993" s="19"/>
      <c r="AA993" s="19"/>
      <c r="AB993" s="9"/>
      <c r="AH993" s="9"/>
      <c r="AT993" s="9"/>
      <c r="BF993" s="9"/>
      <c r="BJ993" s="9"/>
      <c r="BQ993" s="9"/>
    </row>
    <row r="994" ht="14.25" customHeight="1">
      <c r="Y994" s="9"/>
      <c r="Z994" s="19"/>
      <c r="AA994" s="19"/>
      <c r="AB994" s="9"/>
      <c r="AH994" s="9"/>
      <c r="AT994" s="9"/>
      <c r="BF994" s="9"/>
      <c r="BJ994" s="9"/>
      <c r="BQ994" s="9"/>
    </row>
    <row r="995" ht="14.25" customHeight="1">
      <c r="Y995" s="9"/>
      <c r="Z995" s="19"/>
      <c r="AA995" s="19"/>
      <c r="AB995" s="9"/>
      <c r="AH995" s="9"/>
      <c r="AT995" s="9"/>
      <c r="BF995" s="9"/>
      <c r="BJ995" s="9"/>
      <c r="BQ995" s="9"/>
    </row>
    <row r="996" ht="14.25" customHeight="1">
      <c r="Y996" s="9"/>
      <c r="Z996" s="19"/>
      <c r="AA996" s="19"/>
      <c r="AB996" s="9"/>
      <c r="AH996" s="9"/>
      <c r="AT996" s="9"/>
      <c r="BF996" s="9"/>
      <c r="BJ996" s="9"/>
      <c r="BQ996" s="9"/>
    </row>
    <row r="997" ht="14.25" customHeight="1">
      <c r="Y997" s="9"/>
      <c r="Z997" s="19"/>
      <c r="AA997" s="19"/>
      <c r="AB997" s="9"/>
      <c r="AH997" s="9"/>
      <c r="AT997" s="9"/>
      <c r="BF997" s="9"/>
      <c r="BJ997" s="9"/>
      <c r="BQ997" s="9"/>
    </row>
    <row r="998" ht="14.25" customHeight="1">
      <c r="Y998" s="9"/>
      <c r="Z998" s="19"/>
      <c r="AA998" s="19"/>
      <c r="AB998" s="9"/>
      <c r="AH998" s="9"/>
      <c r="AT998" s="9"/>
      <c r="BF998" s="9"/>
      <c r="BJ998" s="9"/>
      <c r="BQ998" s="9"/>
    </row>
    <row r="999" ht="14.25" customHeight="1">
      <c r="Y999" s="9"/>
      <c r="Z999" s="19"/>
      <c r="AA999" s="19"/>
      <c r="AB999" s="9"/>
      <c r="AH999" s="9"/>
      <c r="AT999" s="9"/>
      <c r="BF999" s="9"/>
      <c r="BJ999" s="9"/>
      <c r="BQ999" s="9"/>
    </row>
    <row r="1000" ht="14.25" customHeight="1">
      <c r="Y1000" s="9"/>
      <c r="Z1000" s="19"/>
      <c r="AA1000" s="19"/>
      <c r="AB1000" s="9"/>
      <c r="AH1000" s="9"/>
      <c r="AT1000" s="9"/>
      <c r="BF1000" s="9"/>
      <c r="BJ1000" s="9"/>
      <c r="BQ1000" s="9"/>
    </row>
  </sheetData>
  <autoFilter ref="$A$3:$X$64"/>
  <mergeCells count="2">
    <mergeCell ref="A1:AA1"/>
    <mergeCell ref="AC1:BP1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9.86"/>
    <col customWidth="1" min="3" max="3" width="11.86"/>
    <col customWidth="1" min="4" max="4" width="12.86"/>
    <col customWidth="1" min="5" max="5" width="30.71"/>
    <col customWidth="1" min="6" max="6" width="29.71"/>
    <col customWidth="1" min="7" max="10" width="28.14"/>
    <col customWidth="1" min="11" max="14" width="29.14"/>
    <col customWidth="1" min="15" max="15" width="0.86"/>
    <col customWidth="1" min="16" max="16" width="23.43"/>
    <col customWidth="1" min="17" max="17" width="16.43"/>
    <col customWidth="1" min="18" max="18" width="15.86"/>
    <col customWidth="1" min="19" max="19" width="12.86"/>
    <col customWidth="1" min="20" max="20" width="22.29"/>
    <col customWidth="1" min="21" max="21" width="0.86"/>
    <col customWidth="1" min="22" max="22" width="23.43"/>
    <col customWidth="1" min="23" max="32" width="8.71"/>
    <col customWidth="1" min="33" max="33" width="0.86"/>
    <col customWidth="1" min="34" max="44" width="8.71"/>
    <col customWidth="1" min="45" max="45" width="0.86"/>
    <col customWidth="1" min="46" max="47" width="8.71"/>
    <col customWidth="1" min="48" max="48" width="20.57"/>
    <col customWidth="1" min="49" max="49" width="0.86"/>
    <col customWidth="1" min="50" max="50" width="8.71"/>
    <col customWidth="1" min="51" max="51" width="10.86"/>
    <col customWidth="1" min="52" max="55" width="8.71"/>
    <col customWidth="1" min="56" max="56" width="0.86"/>
    <col customWidth="1" min="57" max="57" width="11.86"/>
  </cols>
  <sheetData>
    <row r="1" ht="14.25" customHeight="1">
      <c r="A1" s="6" t="s">
        <v>302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9"/>
      <c r="P1" s="10" t="s">
        <v>303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8"/>
      <c r="BD1" s="9"/>
      <c r="BE1" s="21" t="s">
        <v>304</v>
      </c>
    </row>
    <row r="2" ht="14.25" customHeight="1">
      <c r="O2" s="9"/>
      <c r="U2" s="9"/>
      <c r="AG2" s="9"/>
      <c r="AS2" s="9"/>
      <c r="AW2" s="9"/>
      <c r="BD2" s="9"/>
    </row>
    <row r="3" ht="14.25" customHeight="1">
      <c r="A3" s="12" t="s">
        <v>0</v>
      </c>
      <c r="B3" s="12" t="s">
        <v>1</v>
      </c>
      <c r="C3" s="12" t="s">
        <v>7</v>
      </c>
      <c r="D3" s="12" t="s">
        <v>8</v>
      </c>
      <c r="E3" s="12" t="s">
        <v>224</v>
      </c>
      <c r="F3" s="12" t="s">
        <v>225</v>
      </c>
      <c r="G3" s="12" t="s">
        <v>226</v>
      </c>
      <c r="H3" s="12" t="s">
        <v>227</v>
      </c>
      <c r="I3" s="12" t="s">
        <v>228</v>
      </c>
      <c r="J3" s="12" t="s">
        <v>229</v>
      </c>
      <c r="K3" s="12" t="s">
        <v>230</v>
      </c>
      <c r="L3" s="12" t="s">
        <v>231</v>
      </c>
      <c r="M3" s="12" t="s">
        <v>232</v>
      </c>
      <c r="N3" s="12" t="s">
        <v>233</v>
      </c>
      <c r="O3" s="9"/>
      <c r="P3" s="13" t="s">
        <v>322</v>
      </c>
      <c r="Q3" s="13" t="s">
        <v>327</v>
      </c>
      <c r="R3" s="13" t="s">
        <v>328</v>
      </c>
      <c r="S3" s="13" t="s">
        <v>305</v>
      </c>
      <c r="T3" s="13" t="s">
        <v>324</v>
      </c>
      <c r="U3" s="9"/>
      <c r="V3" s="16" t="s">
        <v>329</v>
      </c>
      <c r="W3" s="13">
        <f t="array" ref="W3:AF3">TRANSPOSE(V4:V13)</f>
        <v>0.25</v>
      </c>
      <c r="X3" s="13">
        <v>0.5</v>
      </c>
      <c r="Y3" s="13">
        <v>1.0</v>
      </c>
      <c r="Z3" s="13">
        <v>2.0</v>
      </c>
      <c r="AA3" s="13">
        <v>3.0</v>
      </c>
      <c r="AB3" s="13">
        <v>5.0</v>
      </c>
      <c r="AC3" s="13">
        <v>10.0</v>
      </c>
      <c r="AD3" s="13">
        <v>15.0</v>
      </c>
      <c r="AE3" s="13">
        <v>20.0</v>
      </c>
      <c r="AF3" s="13">
        <v>30.0</v>
      </c>
      <c r="AG3" s="9"/>
      <c r="AH3" s="16" t="s">
        <v>138</v>
      </c>
      <c r="AI3" s="13">
        <f t="array" ref="AI3:AR3">TRANSPOSE(AH4:AH13)</f>
        <v>0.25</v>
      </c>
      <c r="AJ3" s="13">
        <v>0.5</v>
      </c>
      <c r="AK3" s="13">
        <v>1.0</v>
      </c>
      <c r="AL3" s="13">
        <v>2.0</v>
      </c>
      <c r="AM3" s="13">
        <v>3.0</v>
      </c>
      <c r="AN3" s="13">
        <v>5.0</v>
      </c>
      <c r="AO3" s="13">
        <v>10.0</v>
      </c>
      <c r="AP3" s="13">
        <v>15.0</v>
      </c>
      <c r="AQ3" s="13">
        <v>20.0</v>
      </c>
      <c r="AR3" s="13">
        <v>30.0</v>
      </c>
      <c r="AS3" s="9"/>
      <c r="AT3" s="13" t="s">
        <v>322</v>
      </c>
      <c r="AU3" s="13" t="s">
        <v>330</v>
      </c>
      <c r="AV3" s="13" t="s">
        <v>325</v>
      </c>
      <c r="AW3" s="9"/>
      <c r="AX3" s="13"/>
      <c r="AY3" s="13" t="str">
        <f t="array" ref="AY3:BC3">TRANSPOSE(AX4:AX8)</f>
        <v>USD</v>
      </c>
      <c r="AZ3" s="13" t="s">
        <v>142</v>
      </c>
      <c r="BA3" s="13" t="s">
        <v>149</v>
      </c>
      <c r="BB3" s="13" t="s">
        <v>153</v>
      </c>
      <c r="BC3" s="13" t="s">
        <v>168</v>
      </c>
      <c r="BD3" s="9"/>
      <c r="BE3" s="14" t="s">
        <v>333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STG_INSTRUMENT_CONTRACT_MASTER!H2</f>
        <v>VND</v>
      </c>
      <c r="D4" s="1" t="str">
        <f>STG_INSTRUMENT_CONTRACT_MASTER!I2</f>
        <v/>
      </c>
      <c r="E4" s="1" t="str">
        <f>STG_SENSITIVITIES_GIRR!Z2</f>
        <v/>
      </c>
      <c r="F4" s="1" t="str">
        <f>STG_SENSITIVITIES_GIRR!AA2</f>
        <v/>
      </c>
      <c r="G4" s="1" t="str">
        <f>STG_SENSITIVITIES_GIRR!AB2</f>
        <v/>
      </c>
      <c r="H4" s="1" t="str">
        <f>STG_SENSITIVITIES_GIRR!AC2</f>
        <v/>
      </c>
      <c r="I4" s="1" t="str">
        <f>STG_SENSITIVITIES_GIRR!AD2</f>
        <v/>
      </c>
      <c r="J4" s="1" t="str">
        <f>STG_SENSITIVITIES_GIRR!AE2</f>
        <v/>
      </c>
      <c r="K4" s="1" t="str">
        <f>STG_SENSITIVITIES_GIRR!AF2</f>
        <v/>
      </c>
      <c r="L4" s="1" t="str">
        <f>STG_SENSITIVITIES_GIRR!AG2</f>
        <v/>
      </c>
      <c r="M4" s="1" t="str">
        <f>STG_SENSITIVITIES_GIRR!AH2</f>
        <v/>
      </c>
      <c r="N4" s="1" t="str">
        <f>STG_SENSITIVITIES_GIRR!AI2</f>
        <v/>
      </c>
      <c r="O4" s="9"/>
      <c r="P4" s="1" t="s">
        <v>138</v>
      </c>
      <c r="Q4" s="1">
        <v>0.5</v>
      </c>
      <c r="R4" s="1">
        <f>SUMIF(C:C,$P4,E:E)+SUMIF(D:D,$P4,J:J)</f>
        <v>0</v>
      </c>
      <c r="S4" s="17">
        <v>1.0</v>
      </c>
      <c r="T4" s="1">
        <f t="shared" ref="T4:T28" si="4">R4*S4</f>
        <v>0</v>
      </c>
      <c r="U4" s="9"/>
      <c r="V4" s="13">
        <v>0.25</v>
      </c>
      <c r="W4" s="1">
        <f t="shared" ref="W4:AF4" si="1">IF(W$3=$V4,1,MIN(EXP(-3%*ABS($V4-W$3)/MIN($V4,W$3)),1))</f>
        <v>1</v>
      </c>
      <c r="X4" s="1">
        <f t="shared" si="1"/>
        <v>0.9704455335</v>
      </c>
      <c r="Y4" s="1">
        <f t="shared" si="1"/>
        <v>0.9139311853</v>
      </c>
      <c r="Z4" s="1">
        <f t="shared" si="1"/>
        <v>0.810584246</v>
      </c>
      <c r="AA4" s="1">
        <f t="shared" si="1"/>
        <v>0.7189237334</v>
      </c>
      <c r="AB4" s="1">
        <f t="shared" si="1"/>
        <v>0.5655254387</v>
      </c>
      <c r="AC4" s="1">
        <f t="shared" si="1"/>
        <v>0.3103669413</v>
      </c>
      <c r="AD4" s="1">
        <f t="shared" si="1"/>
        <v>0.1703329888</v>
      </c>
      <c r="AE4" s="1">
        <f t="shared" si="1"/>
        <v>0.09348072628</v>
      </c>
      <c r="AF4" s="1">
        <f t="shared" si="1"/>
        <v>0.02815585368</v>
      </c>
      <c r="AG4" s="9"/>
      <c r="AH4" s="13">
        <v>0.25</v>
      </c>
      <c r="AI4" s="1">
        <f t="shared" ref="AI4:AR4" si="2">SUMIFS($T:$T,$P:$P,$AH$3,$Q:$Q,$AH4)*SUMIFS($T:$T,$P:$P,$AH$3,$Q:$Q,AI$3)*W4</f>
        <v>0</v>
      </c>
      <c r="AJ4" s="1">
        <f t="shared" si="2"/>
        <v>0</v>
      </c>
      <c r="AK4" s="1">
        <f t="shared" si="2"/>
        <v>0</v>
      </c>
      <c r="AL4" s="1">
        <f t="shared" si="2"/>
        <v>0</v>
      </c>
      <c r="AM4" s="1">
        <f t="shared" si="2"/>
        <v>0</v>
      </c>
      <c r="AN4" s="1">
        <f t="shared" si="2"/>
        <v>0</v>
      </c>
      <c r="AO4" s="1">
        <f t="shared" si="2"/>
        <v>0</v>
      </c>
      <c r="AP4" s="1">
        <f t="shared" si="2"/>
        <v>0</v>
      </c>
      <c r="AQ4" s="1">
        <f t="shared" si="2"/>
        <v>0</v>
      </c>
      <c r="AR4" s="1">
        <f t="shared" si="2"/>
        <v>0</v>
      </c>
      <c r="AS4" s="9"/>
      <c r="AT4" s="19" t="s">
        <v>138</v>
      </c>
      <c r="AU4" s="1">
        <f>SQRT(SUM(AI4:AR13))</f>
        <v>0.4013823302</v>
      </c>
      <c r="AV4" s="1">
        <v>0.6</v>
      </c>
      <c r="AW4" s="9"/>
      <c r="AX4" s="13" t="s">
        <v>138</v>
      </c>
      <c r="AY4" s="1">
        <f t="shared" ref="AY4:BC4" si="3">INDEX($AU:$AU,MATCH($AX4,$AT:$AT,0))*INDEX($AU:$AU,MATCH(AY$3,$AT:$AT,0))*IF($AX4=AY$3,1,$AV$4)</f>
        <v>0.161107775</v>
      </c>
      <c r="AZ4" s="1">
        <f t="shared" si="3"/>
        <v>0.00007040668823</v>
      </c>
      <c r="BA4" s="1">
        <f t="shared" si="3"/>
        <v>0</v>
      </c>
      <c r="BB4" s="1">
        <f t="shared" si="3"/>
        <v>0</v>
      </c>
      <c r="BC4" s="1">
        <f t="shared" si="3"/>
        <v>0</v>
      </c>
      <c r="BD4" s="9"/>
      <c r="BE4" s="5">
        <f>SQRT(SUM(AY4:BC8))</f>
        <v>0.4015578088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STG_INSTRUMENT_CONTRACT_MASTER!H3</f>
        <v>VND</v>
      </c>
      <c r="D5" s="1" t="str">
        <f>STG_INSTRUMENT_CONTRACT_MASTER!I3</f>
        <v/>
      </c>
      <c r="E5" s="1" t="str">
        <f>STG_SENSITIVITIES_GIRR!Z3</f>
        <v/>
      </c>
      <c r="F5" s="1" t="str">
        <f>STG_SENSITIVITIES_GIRR!AA3</f>
        <v/>
      </c>
      <c r="G5" s="1" t="str">
        <f>STG_SENSITIVITIES_GIRR!AB3</f>
        <v/>
      </c>
      <c r="H5" s="1" t="str">
        <f>STG_SENSITIVITIES_GIRR!AC3</f>
        <v/>
      </c>
      <c r="I5" s="1" t="str">
        <f>STG_SENSITIVITIES_GIRR!AD3</f>
        <v/>
      </c>
      <c r="J5" s="1" t="str">
        <f>STG_SENSITIVITIES_GIRR!AE3</f>
        <v/>
      </c>
      <c r="K5" s="1" t="str">
        <f>STG_SENSITIVITIES_GIRR!AF3</f>
        <v/>
      </c>
      <c r="L5" s="1" t="str">
        <f>STG_SENSITIVITIES_GIRR!AG3</f>
        <v/>
      </c>
      <c r="M5" s="1" t="str">
        <f>STG_SENSITIVITIES_GIRR!AH3</f>
        <v/>
      </c>
      <c r="N5" s="1" t="str">
        <f>STG_SENSITIVITIES_GIRR!AI3</f>
        <v/>
      </c>
      <c r="O5" s="9"/>
      <c r="P5" s="1" t="s">
        <v>138</v>
      </c>
      <c r="Q5" s="1">
        <v>1.0</v>
      </c>
      <c r="R5" s="1">
        <f>SUMIF(C:C,$P5,F:F)+SUMIF(D:D,$P5,K:K)</f>
        <v>0</v>
      </c>
      <c r="S5" s="17">
        <v>1.0</v>
      </c>
      <c r="T5" s="1">
        <f t="shared" si="4"/>
        <v>0</v>
      </c>
      <c r="U5" s="9"/>
      <c r="V5" s="13">
        <v>0.5</v>
      </c>
      <c r="W5" s="1">
        <f t="shared" ref="W5:AF5" si="5">IF(W$3=$V5,1,MIN(EXP(-3%*ABS($V5-W$3)/MIN($V5,W$3)),1))</f>
        <v>0.9704455335</v>
      </c>
      <c r="X5" s="1">
        <f t="shared" si="5"/>
        <v>1</v>
      </c>
      <c r="Y5" s="1">
        <f t="shared" si="5"/>
        <v>0.9704455335</v>
      </c>
      <c r="Z5" s="1">
        <f t="shared" si="5"/>
        <v>0.9139311853</v>
      </c>
      <c r="AA5" s="1">
        <f t="shared" si="5"/>
        <v>0.8607079764</v>
      </c>
      <c r="AB5" s="1">
        <f t="shared" si="5"/>
        <v>0.7633794943</v>
      </c>
      <c r="AC5" s="1">
        <f t="shared" si="5"/>
        <v>0.5655254387</v>
      </c>
      <c r="AD5" s="1">
        <f t="shared" si="5"/>
        <v>0.4189515492</v>
      </c>
      <c r="AE5" s="1">
        <f t="shared" si="5"/>
        <v>0.3103669413</v>
      </c>
      <c r="AF5" s="1">
        <f t="shared" si="5"/>
        <v>0.1703329888</v>
      </c>
      <c r="AG5" s="9"/>
      <c r="AH5" s="13">
        <v>0.5</v>
      </c>
      <c r="AI5" s="1">
        <f t="shared" ref="AI5:AR5" si="6">SUMIFS($T:$T,$P:$P,$AH$3,$Q:$Q,$AH5)*SUMIFS($T:$T,$P:$P,$AH$3,$Q:$Q,AI$3)*W5</f>
        <v>0</v>
      </c>
      <c r="AJ5" s="1">
        <f t="shared" si="6"/>
        <v>0</v>
      </c>
      <c r="AK5" s="1">
        <f t="shared" si="6"/>
        <v>0</v>
      </c>
      <c r="AL5" s="1">
        <f t="shared" si="6"/>
        <v>0</v>
      </c>
      <c r="AM5" s="1">
        <f t="shared" si="6"/>
        <v>0</v>
      </c>
      <c r="AN5" s="1">
        <f t="shared" si="6"/>
        <v>0</v>
      </c>
      <c r="AO5" s="1">
        <f t="shared" si="6"/>
        <v>0</v>
      </c>
      <c r="AP5" s="1">
        <f t="shared" si="6"/>
        <v>0</v>
      </c>
      <c r="AQ5" s="1">
        <f t="shared" si="6"/>
        <v>0</v>
      </c>
      <c r="AR5" s="1">
        <f t="shared" si="6"/>
        <v>0</v>
      </c>
      <c r="AS5" s="9"/>
      <c r="AT5" s="19" t="s">
        <v>142</v>
      </c>
      <c r="AU5" s="1">
        <f>SQRT(SUM(AI16:AR25))</f>
        <v>0.0002923508873</v>
      </c>
      <c r="AW5" s="9"/>
      <c r="AX5" s="13" t="s">
        <v>142</v>
      </c>
      <c r="AY5" s="1">
        <f t="shared" ref="AY5:BC5" si="7">INDEX($AU:$AU,MATCH($AX5,$AT:$AT,0))*INDEX($AU:$AU,MATCH(AY$3,$AT:$AT,0))*IF($AX5=AY$3,1,$AV$4)</f>
        <v>0.00007040668823</v>
      </c>
      <c r="AZ5" s="1">
        <f t="shared" si="7"/>
        <v>0.00000008546904132</v>
      </c>
      <c r="BA5" s="1">
        <f t="shared" si="7"/>
        <v>0</v>
      </c>
      <c r="BB5" s="1">
        <f t="shared" si="7"/>
        <v>0</v>
      </c>
      <c r="BC5" s="1">
        <f t="shared" si="7"/>
        <v>0</v>
      </c>
      <c r="BD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STG_INSTRUMENT_CONTRACT_MASTER!H4</f>
        <v>VND</v>
      </c>
      <c r="D6" s="1" t="str">
        <f>STG_INSTRUMENT_CONTRACT_MASTER!I4</f>
        <v/>
      </c>
      <c r="E6" s="1" t="str">
        <f>STG_SENSITIVITIES_GIRR!Z4</f>
        <v/>
      </c>
      <c r="F6" s="1" t="str">
        <f>STG_SENSITIVITIES_GIRR!AA4</f>
        <v/>
      </c>
      <c r="G6" s="1" t="str">
        <f>STG_SENSITIVITIES_GIRR!AB4</f>
        <v/>
      </c>
      <c r="H6" s="1" t="str">
        <f>STG_SENSITIVITIES_GIRR!AC4</f>
        <v/>
      </c>
      <c r="I6" s="1" t="str">
        <f>STG_SENSITIVITIES_GIRR!AD4</f>
        <v/>
      </c>
      <c r="J6" s="1" t="str">
        <f>STG_SENSITIVITIES_GIRR!AE4</f>
        <v/>
      </c>
      <c r="K6" s="1" t="str">
        <f>STG_SENSITIVITIES_GIRR!AF4</f>
        <v/>
      </c>
      <c r="L6" s="1" t="str">
        <f>STG_SENSITIVITIES_GIRR!AG4</f>
        <v/>
      </c>
      <c r="M6" s="1" t="str">
        <f>STG_SENSITIVITIES_GIRR!AH4</f>
        <v/>
      </c>
      <c r="N6" s="1" t="str">
        <f>STG_SENSITIVITIES_GIRR!AI4</f>
        <v/>
      </c>
      <c r="O6" s="9"/>
      <c r="P6" s="1" t="s">
        <v>138</v>
      </c>
      <c r="Q6" s="1">
        <v>3.0</v>
      </c>
      <c r="R6" s="1">
        <f>SUMIF(C:C,$P6,G:G)+SUMIF(D:D,$P6,L:L)</f>
        <v>0</v>
      </c>
      <c r="S6" s="17">
        <v>1.0</v>
      </c>
      <c r="T6" s="1">
        <f t="shared" si="4"/>
        <v>0</v>
      </c>
      <c r="U6" s="9"/>
      <c r="V6" s="13">
        <v>1.0</v>
      </c>
      <c r="W6" s="1">
        <f t="shared" ref="W6:AF6" si="8">IF(W$3=$V6,1,MIN(EXP(-3%*ABS($V6-W$3)/MIN($V6,W$3)),1))</f>
        <v>0.9139311853</v>
      </c>
      <c r="X6" s="1">
        <f t="shared" si="8"/>
        <v>0.9704455335</v>
      </c>
      <c r="Y6" s="1">
        <f t="shared" si="8"/>
        <v>1</v>
      </c>
      <c r="Z6" s="1">
        <f t="shared" si="8"/>
        <v>0.9704455335</v>
      </c>
      <c r="AA6" s="1">
        <f t="shared" si="8"/>
        <v>0.9417645336</v>
      </c>
      <c r="AB6" s="1">
        <f t="shared" si="8"/>
        <v>0.8869204367</v>
      </c>
      <c r="AC6" s="1">
        <f t="shared" si="8"/>
        <v>0.7633794943</v>
      </c>
      <c r="AD6" s="1">
        <f t="shared" si="8"/>
        <v>0.6570468198</v>
      </c>
      <c r="AE6" s="1">
        <f t="shared" si="8"/>
        <v>0.5655254387</v>
      </c>
      <c r="AF6" s="1">
        <f t="shared" si="8"/>
        <v>0.4189515492</v>
      </c>
      <c r="AG6" s="9"/>
      <c r="AH6" s="13">
        <v>1.0</v>
      </c>
      <c r="AI6" s="1">
        <f t="shared" ref="AI6:AR6" si="9">SUMIFS($T:$T,$P:$P,$AH$3,$Q:$Q,$AH6)*SUMIFS($T:$T,$P:$P,$AH$3,$Q:$Q,AI$3)*W6</f>
        <v>0</v>
      </c>
      <c r="AJ6" s="1">
        <f t="shared" si="9"/>
        <v>0</v>
      </c>
      <c r="AK6" s="1">
        <f t="shared" si="9"/>
        <v>0</v>
      </c>
      <c r="AL6" s="1">
        <f t="shared" si="9"/>
        <v>0</v>
      </c>
      <c r="AM6" s="1">
        <f t="shared" si="9"/>
        <v>0</v>
      </c>
      <c r="AN6" s="1">
        <f t="shared" si="9"/>
        <v>0</v>
      </c>
      <c r="AO6" s="1">
        <f t="shared" si="9"/>
        <v>0</v>
      </c>
      <c r="AP6" s="1">
        <f t="shared" si="9"/>
        <v>0</v>
      </c>
      <c r="AQ6" s="1">
        <f t="shared" si="9"/>
        <v>0</v>
      </c>
      <c r="AR6" s="1">
        <f t="shared" si="9"/>
        <v>0</v>
      </c>
      <c r="AS6" s="9"/>
      <c r="AT6" s="19" t="s">
        <v>149</v>
      </c>
      <c r="AU6" s="1">
        <f>SQRT(SUM(AI28:AR37))</f>
        <v>0</v>
      </c>
      <c r="AW6" s="9"/>
      <c r="AX6" s="13" t="s">
        <v>149</v>
      </c>
      <c r="AY6" s="1">
        <f t="shared" ref="AY6:BC6" si="10">INDEX($AU:$AU,MATCH($AX6,$AT:$AT,0))*INDEX($AU:$AU,MATCH(AY$3,$AT:$AT,0))*IF($AX6=AY$3,1,$AV$4)</f>
        <v>0</v>
      </c>
      <c r="AZ6" s="1">
        <f t="shared" si="10"/>
        <v>0</v>
      </c>
      <c r="BA6" s="1">
        <f t="shared" si="10"/>
        <v>0</v>
      </c>
      <c r="BB6" s="1">
        <f t="shared" si="10"/>
        <v>0</v>
      </c>
      <c r="BC6" s="1">
        <f t="shared" si="10"/>
        <v>0</v>
      </c>
      <c r="BD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STG_INSTRUMENT_CONTRACT_MASTER!H5</f>
        <v>VND</v>
      </c>
      <c r="D7" s="1" t="str">
        <f>STG_INSTRUMENT_CONTRACT_MASTER!I5</f>
        <v/>
      </c>
      <c r="E7" s="1" t="str">
        <f>STG_SENSITIVITIES_GIRR!Z5</f>
        <v/>
      </c>
      <c r="F7" s="1" t="str">
        <f>STG_SENSITIVITIES_GIRR!AA5</f>
        <v/>
      </c>
      <c r="G7" s="1" t="str">
        <f>STG_SENSITIVITIES_GIRR!AB5</f>
        <v/>
      </c>
      <c r="H7" s="1" t="str">
        <f>STG_SENSITIVITIES_GIRR!AC5</f>
        <v/>
      </c>
      <c r="I7" s="1" t="str">
        <f>STG_SENSITIVITIES_GIRR!AD5</f>
        <v/>
      </c>
      <c r="J7" s="1" t="str">
        <f>STG_SENSITIVITIES_GIRR!AE5</f>
        <v/>
      </c>
      <c r="K7" s="1" t="str">
        <f>STG_SENSITIVITIES_GIRR!AF5</f>
        <v/>
      </c>
      <c r="L7" s="1" t="str">
        <f>STG_SENSITIVITIES_GIRR!AG5</f>
        <v/>
      </c>
      <c r="M7" s="1" t="str">
        <f>STG_SENSITIVITIES_GIRR!AH5</f>
        <v/>
      </c>
      <c r="N7" s="1" t="str">
        <f>STG_SENSITIVITIES_GIRR!AI5</f>
        <v/>
      </c>
      <c r="O7" s="9"/>
      <c r="P7" s="1" t="s">
        <v>138</v>
      </c>
      <c r="Q7" s="1">
        <v>5.0</v>
      </c>
      <c r="R7" s="1">
        <f>SUMIF(C:C,$P7,H:H)+SUMIF(D:D,$P7,M:M)</f>
        <v>0.4013823302</v>
      </c>
      <c r="S7" s="17">
        <v>1.0</v>
      </c>
      <c r="T7" s="1">
        <f t="shared" si="4"/>
        <v>0.4013823302</v>
      </c>
      <c r="U7" s="9"/>
      <c r="V7" s="13">
        <v>2.0</v>
      </c>
      <c r="W7" s="1">
        <f t="shared" ref="W7:AF7" si="11">IF(W$3=$V7,1,MIN(EXP(-3%*ABS($V7-W$3)/MIN($V7,W$3)),1))</f>
        <v>0.810584246</v>
      </c>
      <c r="X7" s="1">
        <f t="shared" si="11"/>
        <v>0.9139311853</v>
      </c>
      <c r="Y7" s="1">
        <f t="shared" si="11"/>
        <v>0.9704455335</v>
      </c>
      <c r="Z7" s="1">
        <f t="shared" si="11"/>
        <v>1</v>
      </c>
      <c r="AA7" s="1">
        <f t="shared" si="11"/>
        <v>0.9851119396</v>
      </c>
      <c r="AB7" s="1">
        <f t="shared" si="11"/>
        <v>0.9559974818</v>
      </c>
      <c r="AC7" s="1">
        <f t="shared" si="11"/>
        <v>0.8869204367</v>
      </c>
      <c r="AD7" s="1">
        <f t="shared" si="11"/>
        <v>0.8228346581</v>
      </c>
      <c r="AE7" s="1">
        <f t="shared" si="11"/>
        <v>0.7633794943</v>
      </c>
      <c r="AF7" s="1">
        <f t="shared" si="11"/>
        <v>0.6570468198</v>
      </c>
      <c r="AG7" s="9"/>
      <c r="AH7" s="13">
        <v>2.0</v>
      </c>
      <c r="AI7" s="1">
        <f t="shared" ref="AI7:AR7" si="12">SUMIFS($T:$T,$P:$P,$AH$3,$Q:$Q,$AH7)*SUMIFS($T:$T,$P:$P,$AH$3,$Q:$Q,AI$3)*W7</f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9"/>
      <c r="AT7" s="19" t="s">
        <v>153</v>
      </c>
      <c r="AU7" s="1">
        <f>SQRT(SUM(AI40:AR49))</f>
        <v>0</v>
      </c>
      <c r="AW7" s="9"/>
      <c r="AX7" s="13" t="s">
        <v>153</v>
      </c>
      <c r="AY7" s="1">
        <f t="shared" ref="AY7:BC7" si="13">INDEX($AU:$AU,MATCH($AX7,$AT:$AT,0))*INDEX($AU:$AU,MATCH(AY$3,$AT:$AT,0))*IF($AX7=AY$3,1,$AV$4)</f>
        <v>0</v>
      </c>
      <c r="AZ7" s="1">
        <f t="shared" si="13"/>
        <v>0</v>
      </c>
      <c r="BA7" s="1">
        <f t="shared" si="13"/>
        <v>0</v>
      </c>
      <c r="BB7" s="1">
        <f t="shared" si="13"/>
        <v>0</v>
      </c>
      <c r="BC7" s="1">
        <f t="shared" si="13"/>
        <v>0</v>
      </c>
      <c r="BD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STG_INSTRUMENT_CONTRACT_MASTER!H6</f>
        <v>VND</v>
      </c>
      <c r="D8" s="1" t="str">
        <f>STG_INSTRUMENT_CONTRACT_MASTER!I6</f>
        <v/>
      </c>
      <c r="E8" s="1" t="str">
        <f>STG_SENSITIVITIES_GIRR!Z6</f>
        <v/>
      </c>
      <c r="F8" s="1" t="str">
        <f>STG_SENSITIVITIES_GIRR!AA6</f>
        <v/>
      </c>
      <c r="G8" s="1" t="str">
        <f>STG_SENSITIVITIES_GIRR!AB6</f>
        <v/>
      </c>
      <c r="H8" s="1" t="str">
        <f>STG_SENSITIVITIES_GIRR!AC6</f>
        <v/>
      </c>
      <c r="I8" s="1" t="str">
        <f>STG_SENSITIVITIES_GIRR!AD6</f>
        <v/>
      </c>
      <c r="J8" s="1" t="str">
        <f>STG_SENSITIVITIES_GIRR!AE6</f>
        <v/>
      </c>
      <c r="K8" s="1" t="str">
        <f>STG_SENSITIVITIES_GIRR!AF6</f>
        <v/>
      </c>
      <c r="L8" s="1" t="str">
        <f>STG_SENSITIVITIES_GIRR!AG6</f>
        <v/>
      </c>
      <c r="M8" s="1" t="str">
        <f>STG_SENSITIVITIES_GIRR!AH6</f>
        <v/>
      </c>
      <c r="N8" s="1" t="str">
        <f>STG_SENSITIVITIES_GIRR!AI6</f>
        <v/>
      </c>
      <c r="O8" s="9"/>
      <c r="P8" s="1" t="s">
        <v>138</v>
      </c>
      <c r="Q8" s="1">
        <v>10.0</v>
      </c>
      <c r="R8" s="1">
        <f>SUMIF(C:C,$P8,I:I)+SUMIF(D:D,$P8,N:N)</f>
        <v>0</v>
      </c>
      <c r="S8" s="17">
        <v>1.0</v>
      </c>
      <c r="T8" s="1">
        <f t="shared" si="4"/>
        <v>0</v>
      </c>
      <c r="U8" s="9"/>
      <c r="V8" s="13">
        <v>3.0</v>
      </c>
      <c r="W8" s="1">
        <f t="shared" ref="W8:AF8" si="14">IF(W$3=$V8,1,MIN(EXP(-3%*ABS($V8-W$3)/MIN($V8,W$3)),1))</f>
        <v>0.7189237334</v>
      </c>
      <c r="X8" s="1">
        <f t="shared" si="14"/>
        <v>0.8607079764</v>
      </c>
      <c r="Y8" s="1">
        <f t="shared" si="14"/>
        <v>0.9417645336</v>
      </c>
      <c r="Z8" s="1">
        <f t="shared" si="14"/>
        <v>0.9851119396</v>
      </c>
      <c r="AA8" s="1">
        <f t="shared" si="14"/>
        <v>1</v>
      </c>
      <c r="AB8" s="1">
        <f t="shared" si="14"/>
        <v>0.9801986733</v>
      </c>
      <c r="AC8" s="1">
        <f t="shared" si="14"/>
        <v>0.9323938199</v>
      </c>
      <c r="AD8" s="1">
        <f t="shared" si="14"/>
        <v>0.8869204367</v>
      </c>
      <c r="AE8" s="1">
        <f t="shared" si="14"/>
        <v>0.8436648166</v>
      </c>
      <c r="AF8" s="1">
        <f t="shared" si="14"/>
        <v>0.7633794943</v>
      </c>
      <c r="AG8" s="9"/>
      <c r="AH8" s="13">
        <v>3.0</v>
      </c>
      <c r="AI8" s="1">
        <f t="shared" ref="AI8:AR8" si="15">SUMIFS($T:$T,$P:$P,$AH$3,$Q:$Q,$AH8)*SUMIFS($T:$T,$P:$P,$AH$3,$Q:$Q,AI$3)*W8</f>
        <v>0</v>
      </c>
      <c r="AJ8" s="1">
        <f t="shared" si="15"/>
        <v>0</v>
      </c>
      <c r="AK8" s="1">
        <f t="shared" si="15"/>
        <v>0</v>
      </c>
      <c r="AL8" s="1">
        <f t="shared" si="15"/>
        <v>0</v>
      </c>
      <c r="AM8" s="1">
        <f t="shared" si="15"/>
        <v>0</v>
      </c>
      <c r="AN8" s="1">
        <f t="shared" si="15"/>
        <v>0</v>
      </c>
      <c r="AO8" s="1">
        <f t="shared" si="15"/>
        <v>0</v>
      </c>
      <c r="AP8" s="1">
        <f t="shared" si="15"/>
        <v>0</v>
      </c>
      <c r="AQ8" s="1">
        <f t="shared" si="15"/>
        <v>0</v>
      </c>
      <c r="AR8" s="1">
        <f t="shared" si="15"/>
        <v>0</v>
      </c>
      <c r="AS8" s="9"/>
      <c r="AT8" s="19" t="s">
        <v>168</v>
      </c>
      <c r="AU8" s="1">
        <f>SQRT(SUM(AI52:AR61))</f>
        <v>0</v>
      </c>
      <c r="AW8" s="9"/>
      <c r="AX8" s="13" t="s">
        <v>168</v>
      </c>
      <c r="AY8" s="1">
        <f t="shared" ref="AY8:BC8" si="16">INDEX($AU:$AU,MATCH($AX8,$AT:$AT,0))*INDEX($AU:$AU,MATCH(AY$3,$AT:$AT,0))*IF($AX8=AY$3,1,$AV$4)</f>
        <v>0</v>
      </c>
      <c r="AZ8" s="1">
        <f t="shared" si="16"/>
        <v>0</v>
      </c>
      <c r="BA8" s="1">
        <f t="shared" si="16"/>
        <v>0</v>
      </c>
      <c r="BB8" s="1">
        <f t="shared" si="16"/>
        <v>0</v>
      </c>
      <c r="BC8" s="1">
        <f t="shared" si="16"/>
        <v>0</v>
      </c>
      <c r="BD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STG_INSTRUMENT_CONTRACT_MASTER!H7</f>
        <v>VND</v>
      </c>
      <c r="D9" s="1" t="str">
        <f>STG_INSTRUMENT_CONTRACT_MASTER!I7</f>
        <v/>
      </c>
      <c r="E9" s="1" t="str">
        <f>STG_SENSITIVITIES_GIRR!Z7</f>
        <v/>
      </c>
      <c r="F9" s="1" t="str">
        <f>STG_SENSITIVITIES_GIRR!AA7</f>
        <v/>
      </c>
      <c r="G9" s="1" t="str">
        <f>STG_SENSITIVITIES_GIRR!AB7</f>
        <v/>
      </c>
      <c r="H9" s="1" t="str">
        <f>STG_SENSITIVITIES_GIRR!AC7</f>
        <v/>
      </c>
      <c r="I9" s="1" t="str">
        <f>STG_SENSITIVITIES_GIRR!AD7</f>
        <v/>
      </c>
      <c r="J9" s="1" t="str">
        <f>STG_SENSITIVITIES_GIRR!AE7</f>
        <v/>
      </c>
      <c r="K9" s="1" t="str">
        <f>STG_SENSITIVITIES_GIRR!AF7</f>
        <v/>
      </c>
      <c r="L9" s="1" t="str">
        <f>STG_SENSITIVITIES_GIRR!AG7</f>
        <v/>
      </c>
      <c r="M9" s="1" t="str">
        <f>STG_SENSITIVITIES_GIRR!AH7</f>
        <v/>
      </c>
      <c r="N9" s="1" t="str">
        <f>STG_SENSITIVITIES_GIRR!AI7</f>
        <v/>
      </c>
      <c r="O9" s="9"/>
      <c r="P9" s="1" t="s">
        <v>142</v>
      </c>
      <c r="Q9" s="1">
        <v>0.5</v>
      </c>
      <c r="R9" s="1">
        <f>SUMIF(C:C,$P9,E:E)+SUMIF(D:D,$P9,J:J)</f>
        <v>0</v>
      </c>
      <c r="S9" s="17">
        <v>1.0</v>
      </c>
      <c r="T9" s="1">
        <f t="shared" si="4"/>
        <v>0</v>
      </c>
      <c r="U9" s="9"/>
      <c r="V9" s="13">
        <v>5.0</v>
      </c>
      <c r="W9" s="1">
        <f t="shared" ref="W9:AF9" si="17">IF(W$3=$V9,1,MIN(EXP(-3%*ABS($V9-W$3)/MIN($V9,W$3)),1))</f>
        <v>0.5655254387</v>
      </c>
      <c r="X9" s="1">
        <f t="shared" si="17"/>
        <v>0.7633794943</v>
      </c>
      <c r="Y9" s="1">
        <f t="shared" si="17"/>
        <v>0.8869204367</v>
      </c>
      <c r="Z9" s="1">
        <f t="shared" si="17"/>
        <v>0.9559974818</v>
      </c>
      <c r="AA9" s="1">
        <f t="shared" si="17"/>
        <v>0.9801986733</v>
      </c>
      <c r="AB9" s="1">
        <f t="shared" si="17"/>
        <v>1</v>
      </c>
      <c r="AC9" s="1">
        <f t="shared" si="17"/>
        <v>0.9704455335</v>
      </c>
      <c r="AD9" s="1">
        <f t="shared" si="17"/>
        <v>0.9417645336</v>
      </c>
      <c r="AE9" s="1">
        <f t="shared" si="17"/>
        <v>0.9139311853</v>
      </c>
      <c r="AF9" s="1">
        <f t="shared" si="17"/>
        <v>0.8607079764</v>
      </c>
      <c r="AG9" s="9"/>
      <c r="AH9" s="13">
        <v>5.0</v>
      </c>
      <c r="AI9" s="1">
        <f t="shared" ref="AI9:AR9" si="18">SUMIFS($T:$T,$P:$P,$AH$3,$Q:$Q,$AH9)*SUMIFS($T:$T,$P:$P,$AH$3,$Q:$Q,AI$3)*W9</f>
        <v>0</v>
      </c>
      <c r="AJ9" s="1">
        <f t="shared" si="18"/>
        <v>0</v>
      </c>
      <c r="AK9" s="1">
        <f t="shared" si="18"/>
        <v>0</v>
      </c>
      <c r="AL9" s="1">
        <f t="shared" si="18"/>
        <v>0</v>
      </c>
      <c r="AM9" s="1">
        <f t="shared" si="18"/>
        <v>0</v>
      </c>
      <c r="AN9" s="1">
        <f t="shared" si="18"/>
        <v>0.161107775</v>
      </c>
      <c r="AO9" s="1">
        <f t="shared" si="18"/>
        <v>0</v>
      </c>
      <c r="AP9" s="1">
        <f t="shared" si="18"/>
        <v>0</v>
      </c>
      <c r="AQ9" s="1">
        <f t="shared" si="18"/>
        <v>0</v>
      </c>
      <c r="AR9" s="1">
        <f t="shared" si="18"/>
        <v>0</v>
      </c>
      <c r="AS9" s="9"/>
      <c r="AW9" s="9"/>
      <c r="BD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STG_INSTRUMENT_CONTRACT_MASTER!H8</f>
        <v>VND</v>
      </c>
      <c r="D10" s="1" t="str">
        <f>STG_INSTRUMENT_CONTRACT_MASTER!I8</f>
        <v/>
      </c>
      <c r="E10" s="1" t="str">
        <f>STG_SENSITIVITIES_GIRR!Z8</f>
        <v/>
      </c>
      <c r="F10" s="1" t="str">
        <f>STG_SENSITIVITIES_GIRR!AA8</f>
        <v/>
      </c>
      <c r="G10" s="1" t="str">
        <f>STG_SENSITIVITIES_GIRR!AB8</f>
        <v/>
      </c>
      <c r="H10" s="1" t="str">
        <f>STG_SENSITIVITIES_GIRR!AC8</f>
        <v/>
      </c>
      <c r="I10" s="1" t="str">
        <f>STG_SENSITIVITIES_GIRR!AD8</f>
        <v/>
      </c>
      <c r="J10" s="1" t="str">
        <f>STG_SENSITIVITIES_GIRR!AE8</f>
        <v/>
      </c>
      <c r="K10" s="1" t="str">
        <f>STG_SENSITIVITIES_GIRR!AF8</f>
        <v/>
      </c>
      <c r="L10" s="1" t="str">
        <f>STG_SENSITIVITIES_GIRR!AG8</f>
        <v/>
      </c>
      <c r="M10" s="1" t="str">
        <f>STG_SENSITIVITIES_GIRR!AH8</f>
        <v/>
      </c>
      <c r="N10" s="1" t="str">
        <f>STG_SENSITIVITIES_GIRR!AI8</f>
        <v/>
      </c>
      <c r="O10" s="9"/>
      <c r="P10" s="1" t="s">
        <v>142</v>
      </c>
      <c r="Q10" s="1">
        <v>1.0</v>
      </c>
      <c r="R10" s="1">
        <f>SUMIF(C:C,$P10,F:F)+SUMIF(D:D,$P10,K:K)</f>
        <v>0</v>
      </c>
      <c r="S10" s="17">
        <v>1.0</v>
      </c>
      <c r="T10" s="1">
        <f t="shared" si="4"/>
        <v>0</v>
      </c>
      <c r="U10" s="9"/>
      <c r="V10" s="13">
        <v>10.0</v>
      </c>
      <c r="W10" s="1">
        <f t="shared" ref="W10:AF10" si="19">IF(W$3=$V10,1,MIN(EXP(-3%*ABS($V10-W$3)/MIN($V10,W$3)),1))</f>
        <v>0.3103669413</v>
      </c>
      <c r="X10" s="1">
        <f t="shared" si="19"/>
        <v>0.5655254387</v>
      </c>
      <c r="Y10" s="1">
        <f t="shared" si="19"/>
        <v>0.7633794943</v>
      </c>
      <c r="Z10" s="1">
        <f t="shared" si="19"/>
        <v>0.8869204367</v>
      </c>
      <c r="AA10" s="1">
        <f t="shared" si="19"/>
        <v>0.9323938199</v>
      </c>
      <c r="AB10" s="1">
        <f t="shared" si="19"/>
        <v>0.9704455335</v>
      </c>
      <c r="AC10" s="1">
        <f t="shared" si="19"/>
        <v>1</v>
      </c>
      <c r="AD10" s="1">
        <f t="shared" si="19"/>
        <v>0.9851119396</v>
      </c>
      <c r="AE10" s="1">
        <f t="shared" si="19"/>
        <v>0.9704455335</v>
      </c>
      <c r="AF10" s="1">
        <f t="shared" si="19"/>
        <v>0.9417645336</v>
      </c>
      <c r="AG10" s="9"/>
      <c r="AH10" s="13">
        <v>10.0</v>
      </c>
      <c r="AI10" s="1">
        <f t="shared" ref="AI10:AR10" si="20">SUMIFS($T:$T,$P:$P,$AH$3,$Q:$Q,$AH10)*SUMIFS($T:$T,$P:$P,$AH$3,$Q:$Q,AI$3)*W10</f>
        <v>0</v>
      </c>
      <c r="AJ10" s="1">
        <f t="shared" si="20"/>
        <v>0</v>
      </c>
      <c r="AK10" s="1">
        <f t="shared" si="20"/>
        <v>0</v>
      </c>
      <c r="AL10" s="1">
        <f t="shared" si="20"/>
        <v>0</v>
      </c>
      <c r="AM10" s="1">
        <f t="shared" si="20"/>
        <v>0</v>
      </c>
      <c r="AN10" s="1">
        <f t="shared" si="20"/>
        <v>0</v>
      </c>
      <c r="AO10" s="1">
        <f t="shared" si="20"/>
        <v>0</v>
      </c>
      <c r="AP10" s="1">
        <f t="shared" si="20"/>
        <v>0</v>
      </c>
      <c r="AQ10" s="1">
        <f t="shared" si="20"/>
        <v>0</v>
      </c>
      <c r="AR10" s="1">
        <f t="shared" si="20"/>
        <v>0</v>
      </c>
      <c r="AS10" s="9"/>
      <c r="AW10" s="9"/>
      <c r="BD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STG_INSTRUMENT_CONTRACT_MASTER!H9</f>
        <v>VND</v>
      </c>
      <c r="D11" s="1" t="str">
        <f>STG_INSTRUMENT_CONTRACT_MASTER!I9</f>
        <v/>
      </c>
      <c r="E11" s="1" t="str">
        <f>STG_SENSITIVITIES_GIRR!Z9</f>
        <v/>
      </c>
      <c r="F11" s="1" t="str">
        <f>STG_SENSITIVITIES_GIRR!AA9</f>
        <v/>
      </c>
      <c r="G11" s="1" t="str">
        <f>STG_SENSITIVITIES_GIRR!AB9</f>
        <v/>
      </c>
      <c r="H11" s="1" t="str">
        <f>STG_SENSITIVITIES_GIRR!AC9</f>
        <v/>
      </c>
      <c r="I11" s="1" t="str">
        <f>STG_SENSITIVITIES_GIRR!AD9</f>
        <v/>
      </c>
      <c r="J11" s="1" t="str">
        <f>STG_SENSITIVITIES_GIRR!AE9</f>
        <v/>
      </c>
      <c r="K11" s="1" t="str">
        <f>STG_SENSITIVITIES_GIRR!AF9</f>
        <v/>
      </c>
      <c r="L11" s="1" t="str">
        <f>STG_SENSITIVITIES_GIRR!AG9</f>
        <v/>
      </c>
      <c r="M11" s="1" t="str">
        <f>STG_SENSITIVITIES_GIRR!AH9</f>
        <v/>
      </c>
      <c r="N11" s="1" t="str">
        <f>STG_SENSITIVITIES_GIRR!AI9</f>
        <v/>
      </c>
      <c r="O11" s="9"/>
      <c r="P11" s="1" t="s">
        <v>142</v>
      </c>
      <c r="Q11" s="1">
        <v>3.0</v>
      </c>
      <c r="R11" s="1">
        <f>SUMIF(C:C,$P11,G:G)+SUMIF(D:D,$P11,L:L)</f>
        <v>0</v>
      </c>
      <c r="S11" s="17">
        <v>1.0</v>
      </c>
      <c r="T11" s="1">
        <f t="shared" si="4"/>
        <v>0</v>
      </c>
      <c r="U11" s="9"/>
      <c r="V11" s="13">
        <v>15.0</v>
      </c>
      <c r="W11" s="1">
        <f t="shared" ref="W11:AF11" si="21">IF(W$3=$V11,1,MIN(EXP(-3%*ABS($V11-W$3)/MIN($V11,W$3)),1))</f>
        <v>0.1703329888</v>
      </c>
      <c r="X11" s="1">
        <f t="shared" si="21"/>
        <v>0.4189515492</v>
      </c>
      <c r="Y11" s="1">
        <f t="shared" si="21"/>
        <v>0.6570468198</v>
      </c>
      <c r="Z11" s="1">
        <f t="shared" si="21"/>
        <v>0.8228346581</v>
      </c>
      <c r="AA11" s="1">
        <f t="shared" si="21"/>
        <v>0.8869204367</v>
      </c>
      <c r="AB11" s="1">
        <f t="shared" si="21"/>
        <v>0.9417645336</v>
      </c>
      <c r="AC11" s="1">
        <f t="shared" si="21"/>
        <v>0.9851119396</v>
      </c>
      <c r="AD11" s="1">
        <f t="shared" si="21"/>
        <v>1</v>
      </c>
      <c r="AE11" s="1">
        <f t="shared" si="21"/>
        <v>0.9900498337</v>
      </c>
      <c r="AF11" s="1">
        <f t="shared" si="21"/>
        <v>0.9704455335</v>
      </c>
      <c r="AG11" s="9"/>
      <c r="AH11" s="13">
        <v>15.0</v>
      </c>
      <c r="AI11" s="1">
        <f t="shared" ref="AI11:AR11" si="22">SUMIFS($T:$T,$P:$P,$AH$3,$Q:$Q,$AH11)*SUMIFS($T:$T,$P:$P,$AH$3,$Q:$Q,AI$3)*W11</f>
        <v>0</v>
      </c>
      <c r="AJ11" s="1">
        <f t="shared" si="22"/>
        <v>0</v>
      </c>
      <c r="AK11" s="1">
        <f t="shared" si="22"/>
        <v>0</v>
      </c>
      <c r="AL11" s="1">
        <f t="shared" si="22"/>
        <v>0</v>
      </c>
      <c r="AM11" s="1">
        <f t="shared" si="22"/>
        <v>0</v>
      </c>
      <c r="AN11" s="1">
        <f t="shared" si="22"/>
        <v>0</v>
      </c>
      <c r="AO11" s="1">
        <f t="shared" si="22"/>
        <v>0</v>
      </c>
      <c r="AP11" s="1">
        <f t="shared" si="22"/>
        <v>0</v>
      </c>
      <c r="AQ11" s="1">
        <f t="shared" si="22"/>
        <v>0</v>
      </c>
      <c r="AR11" s="1">
        <f t="shared" si="22"/>
        <v>0</v>
      </c>
      <c r="AS11" s="9"/>
      <c r="AW11" s="9"/>
      <c r="BD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STG_INSTRUMENT_CONTRACT_MASTER!H10</f>
        <v>VND</v>
      </c>
      <c r="D12" s="1" t="str">
        <f>STG_INSTRUMENT_CONTRACT_MASTER!I10</f>
        <v/>
      </c>
      <c r="E12" s="1" t="str">
        <f>STG_SENSITIVITIES_GIRR!Z10</f>
        <v/>
      </c>
      <c r="F12" s="1" t="str">
        <f>STG_SENSITIVITIES_GIRR!AA10</f>
        <v/>
      </c>
      <c r="G12" s="1" t="str">
        <f>STG_SENSITIVITIES_GIRR!AB10</f>
        <v/>
      </c>
      <c r="H12" s="1" t="str">
        <f>STG_SENSITIVITIES_GIRR!AC10</f>
        <v/>
      </c>
      <c r="I12" s="1" t="str">
        <f>STG_SENSITIVITIES_GIRR!AD10</f>
        <v/>
      </c>
      <c r="J12" s="1" t="str">
        <f>STG_SENSITIVITIES_GIRR!AE10</f>
        <v/>
      </c>
      <c r="K12" s="1" t="str">
        <f>STG_SENSITIVITIES_GIRR!AF10</f>
        <v/>
      </c>
      <c r="L12" s="1" t="str">
        <f>STG_SENSITIVITIES_GIRR!AG10</f>
        <v/>
      </c>
      <c r="M12" s="1" t="str">
        <f>STG_SENSITIVITIES_GIRR!AH10</f>
        <v/>
      </c>
      <c r="N12" s="1" t="str">
        <f>STG_SENSITIVITIES_GIRR!AI10</f>
        <v/>
      </c>
      <c r="O12" s="9"/>
      <c r="P12" s="1" t="s">
        <v>142</v>
      </c>
      <c r="Q12" s="1">
        <v>5.0</v>
      </c>
      <c r="R12" s="1">
        <f>SUMIF(C:C,$P12,H:H)+SUMIF(D:D,$P12,M:M)</f>
        <v>0.0002923508873</v>
      </c>
      <c r="S12" s="17">
        <v>1.0</v>
      </c>
      <c r="T12" s="1">
        <f t="shared" si="4"/>
        <v>0.0002923508873</v>
      </c>
      <c r="U12" s="9"/>
      <c r="V12" s="13">
        <v>20.0</v>
      </c>
      <c r="W12" s="1">
        <f t="shared" ref="W12:AF12" si="23">IF(W$3=$V12,1,MIN(EXP(-3%*ABS($V12-W$3)/MIN($V12,W$3)),1))</f>
        <v>0.09348072628</v>
      </c>
      <c r="X12" s="1">
        <f t="shared" si="23"/>
        <v>0.3103669413</v>
      </c>
      <c r="Y12" s="1">
        <f t="shared" si="23"/>
        <v>0.5655254387</v>
      </c>
      <c r="Z12" s="1">
        <f t="shared" si="23"/>
        <v>0.7633794943</v>
      </c>
      <c r="AA12" s="1">
        <f t="shared" si="23"/>
        <v>0.8436648166</v>
      </c>
      <c r="AB12" s="1">
        <f t="shared" si="23"/>
        <v>0.9139311853</v>
      </c>
      <c r="AC12" s="1">
        <f t="shared" si="23"/>
        <v>0.9704455335</v>
      </c>
      <c r="AD12" s="1">
        <f t="shared" si="23"/>
        <v>0.9900498337</v>
      </c>
      <c r="AE12" s="1">
        <f t="shared" si="23"/>
        <v>1</v>
      </c>
      <c r="AF12" s="1">
        <f t="shared" si="23"/>
        <v>0.9851119396</v>
      </c>
      <c r="AG12" s="9"/>
      <c r="AH12" s="13">
        <v>20.0</v>
      </c>
      <c r="AI12" s="1">
        <f t="shared" ref="AI12:AR12" si="24">SUMIFS($T:$T,$P:$P,$AH$3,$Q:$Q,$AH12)*SUMIFS($T:$T,$P:$P,$AH$3,$Q:$Q,AI$3)*W12</f>
        <v>0</v>
      </c>
      <c r="AJ12" s="1">
        <f t="shared" si="24"/>
        <v>0</v>
      </c>
      <c r="AK12" s="1">
        <f t="shared" si="24"/>
        <v>0</v>
      </c>
      <c r="AL12" s="1">
        <f t="shared" si="24"/>
        <v>0</v>
      </c>
      <c r="AM12" s="1">
        <f t="shared" si="24"/>
        <v>0</v>
      </c>
      <c r="AN12" s="1">
        <f t="shared" si="24"/>
        <v>0</v>
      </c>
      <c r="AO12" s="1">
        <f t="shared" si="24"/>
        <v>0</v>
      </c>
      <c r="AP12" s="1">
        <f t="shared" si="24"/>
        <v>0</v>
      </c>
      <c r="AQ12" s="1">
        <f t="shared" si="24"/>
        <v>0</v>
      </c>
      <c r="AR12" s="1">
        <f t="shared" si="24"/>
        <v>0</v>
      </c>
      <c r="AS12" s="9"/>
      <c r="AW12" s="9"/>
      <c r="BD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STG_INSTRUMENT_CONTRACT_MASTER!H11</f>
        <v>VND</v>
      </c>
      <c r="D13" s="1" t="str">
        <f>STG_INSTRUMENT_CONTRACT_MASTER!I11</f>
        <v/>
      </c>
      <c r="E13" s="1" t="str">
        <f>STG_SENSITIVITIES_GIRR!Z11</f>
        <v/>
      </c>
      <c r="F13" s="1" t="str">
        <f>STG_SENSITIVITIES_GIRR!AA11</f>
        <v/>
      </c>
      <c r="G13" s="1" t="str">
        <f>STG_SENSITIVITIES_GIRR!AB11</f>
        <v/>
      </c>
      <c r="H13" s="1" t="str">
        <f>STG_SENSITIVITIES_GIRR!AC11</f>
        <v/>
      </c>
      <c r="I13" s="1" t="str">
        <f>STG_SENSITIVITIES_GIRR!AD11</f>
        <v/>
      </c>
      <c r="J13" s="1" t="str">
        <f>STG_SENSITIVITIES_GIRR!AE11</f>
        <v/>
      </c>
      <c r="K13" s="1" t="str">
        <f>STG_SENSITIVITIES_GIRR!AF11</f>
        <v/>
      </c>
      <c r="L13" s="1" t="str">
        <f>STG_SENSITIVITIES_GIRR!AG11</f>
        <v/>
      </c>
      <c r="M13" s="1" t="str">
        <f>STG_SENSITIVITIES_GIRR!AH11</f>
        <v/>
      </c>
      <c r="N13" s="1" t="str">
        <f>STG_SENSITIVITIES_GIRR!AI11</f>
        <v/>
      </c>
      <c r="O13" s="9"/>
      <c r="P13" s="1" t="s">
        <v>142</v>
      </c>
      <c r="Q13" s="1">
        <v>10.0</v>
      </c>
      <c r="R13" s="1">
        <f>SUMIF(C:C,$P13,I:I)+SUMIF(D:D,$P13,N:N)</f>
        <v>0</v>
      </c>
      <c r="S13" s="17">
        <v>1.0</v>
      </c>
      <c r="T13" s="1">
        <f t="shared" si="4"/>
        <v>0</v>
      </c>
      <c r="U13" s="9"/>
      <c r="V13" s="13">
        <v>30.0</v>
      </c>
      <c r="W13" s="1">
        <f t="shared" ref="W13:AF13" si="25">IF(W$3=$V13,1,MIN(EXP(-3%*ABS($V13-W$3)/MIN($V13,W$3)),1))</f>
        <v>0.02815585368</v>
      </c>
      <c r="X13" s="1">
        <f t="shared" si="25"/>
        <v>0.1703329888</v>
      </c>
      <c r="Y13" s="1">
        <f t="shared" si="25"/>
        <v>0.4189515492</v>
      </c>
      <c r="Z13" s="1">
        <f t="shared" si="25"/>
        <v>0.6570468198</v>
      </c>
      <c r="AA13" s="1">
        <f t="shared" si="25"/>
        <v>0.7633794943</v>
      </c>
      <c r="AB13" s="1">
        <f t="shared" si="25"/>
        <v>0.8607079764</v>
      </c>
      <c r="AC13" s="1">
        <f t="shared" si="25"/>
        <v>0.9417645336</v>
      </c>
      <c r="AD13" s="1">
        <f t="shared" si="25"/>
        <v>0.9704455335</v>
      </c>
      <c r="AE13" s="1">
        <f t="shared" si="25"/>
        <v>0.9851119396</v>
      </c>
      <c r="AF13" s="1">
        <f t="shared" si="25"/>
        <v>1</v>
      </c>
      <c r="AG13" s="9"/>
      <c r="AH13" s="13">
        <v>30.0</v>
      </c>
      <c r="AI13" s="1">
        <f t="shared" ref="AI13:AR13" si="26">SUMIFS($T:$T,$P:$P,$AH$3,$Q:$Q,$AH13)*SUMIFS($T:$T,$P:$P,$AH$3,$Q:$Q,AI$3)*W13</f>
        <v>0</v>
      </c>
      <c r="AJ13" s="1">
        <f t="shared" si="26"/>
        <v>0</v>
      </c>
      <c r="AK13" s="1">
        <f t="shared" si="26"/>
        <v>0</v>
      </c>
      <c r="AL13" s="1">
        <f t="shared" si="26"/>
        <v>0</v>
      </c>
      <c r="AM13" s="1">
        <f t="shared" si="26"/>
        <v>0</v>
      </c>
      <c r="AN13" s="1">
        <f t="shared" si="26"/>
        <v>0</v>
      </c>
      <c r="AO13" s="1">
        <f t="shared" si="26"/>
        <v>0</v>
      </c>
      <c r="AP13" s="1">
        <f t="shared" si="26"/>
        <v>0</v>
      </c>
      <c r="AQ13" s="1">
        <f t="shared" si="26"/>
        <v>0</v>
      </c>
      <c r="AR13" s="1">
        <f t="shared" si="26"/>
        <v>0</v>
      </c>
      <c r="AS13" s="9"/>
      <c r="AW13" s="9"/>
      <c r="BD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STG_INSTRUMENT_CONTRACT_MASTER!H12</f>
        <v>VND</v>
      </c>
      <c r="D14" s="1" t="str">
        <f>STG_INSTRUMENT_CONTRACT_MASTER!I12</f>
        <v/>
      </c>
      <c r="E14" s="1" t="str">
        <f>STG_SENSITIVITIES_GIRR!Z12</f>
        <v/>
      </c>
      <c r="F14" s="1" t="str">
        <f>STG_SENSITIVITIES_GIRR!AA12</f>
        <v/>
      </c>
      <c r="G14" s="1" t="str">
        <f>STG_SENSITIVITIES_GIRR!AB12</f>
        <v/>
      </c>
      <c r="H14" s="1" t="str">
        <f>STG_SENSITIVITIES_GIRR!AC12</f>
        <v/>
      </c>
      <c r="I14" s="1" t="str">
        <f>STG_SENSITIVITIES_GIRR!AD12</f>
        <v/>
      </c>
      <c r="J14" s="1" t="str">
        <f>STG_SENSITIVITIES_GIRR!AE12</f>
        <v/>
      </c>
      <c r="K14" s="1" t="str">
        <f>STG_SENSITIVITIES_GIRR!AF12</f>
        <v/>
      </c>
      <c r="L14" s="1" t="str">
        <f>STG_SENSITIVITIES_GIRR!AG12</f>
        <v/>
      </c>
      <c r="M14" s="1" t="str">
        <f>STG_SENSITIVITIES_GIRR!AH12</f>
        <v/>
      </c>
      <c r="N14" s="1" t="str">
        <f>STG_SENSITIVITIES_GIRR!AI12</f>
        <v/>
      </c>
      <c r="O14" s="9"/>
      <c r="P14" s="1" t="s">
        <v>149</v>
      </c>
      <c r="Q14" s="1">
        <v>0.5</v>
      </c>
      <c r="R14" s="1">
        <f>SUMIF(C:C,$P14,E:E)+SUMIF(D:D,$P14,J:J)</f>
        <v>0</v>
      </c>
      <c r="S14" s="17">
        <v>1.0</v>
      </c>
      <c r="T14" s="1">
        <f t="shared" si="4"/>
        <v>0</v>
      </c>
      <c r="U14" s="9"/>
      <c r="AG14" s="9"/>
      <c r="AS14" s="9"/>
      <c r="AW14" s="9"/>
      <c r="BD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STG_INSTRUMENT_CONTRACT_MASTER!H13</f>
        <v>VND</v>
      </c>
      <c r="D15" s="1" t="str">
        <f>STG_INSTRUMENT_CONTRACT_MASTER!I13</f>
        <v/>
      </c>
      <c r="E15" s="1" t="str">
        <f>STG_SENSITIVITIES_GIRR!Z13</f>
        <v/>
      </c>
      <c r="F15" s="1" t="str">
        <f>STG_SENSITIVITIES_GIRR!AA13</f>
        <v/>
      </c>
      <c r="G15" s="1" t="str">
        <f>STG_SENSITIVITIES_GIRR!AB13</f>
        <v/>
      </c>
      <c r="H15" s="1" t="str">
        <f>STG_SENSITIVITIES_GIRR!AC13</f>
        <v/>
      </c>
      <c r="I15" s="1" t="str">
        <f>STG_SENSITIVITIES_GIRR!AD13</f>
        <v/>
      </c>
      <c r="J15" s="1" t="str">
        <f>STG_SENSITIVITIES_GIRR!AE13</f>
        <v/>
      </c>
      <c r="K15" s="1" t="str">
        <f>STG_SENSITIVITIES_GIRR!AF13</f>
        <v/>
      </c>
      <c r="L15" s="1" t="str">
        <f>STG_SENSITIVITIES_GIRR!AG13</f>
        <v/>
      </c>
      <c r="M15" s="1" t="str">
        <f>STG_SENSITIVITIES_GIRR!AH13</f>
        <v/>
      </c>
      <c r="N15" s="1" t="str">
        <f>STG_SENSITIVITIES_GIRR!AI13</f>
        <v/>
      </c>
      <c r="O15" s="9"/>
      <c r="P15" s="1" t="s">
        <v>149</v>
      </c>
      <c r="Q15" s="1">
        <v>1.0</v>
      </c>
      <c r="R15" s="1">
        <f>SUMIF(C:C,$P15,F:F)+SUMIF(D:D,$P15,K:K)</f>
        <v>0</v>
      </c>
      <c r="S15" s="17">
        <v>1.0</v>
      </c>
      <c r="T15" s="1">
        <f t="shared" si="4"/>
        <v>0</v>
      </c>
      <c r="U15" s="9"/>
      <c r="AG15" s="9"/>
      <c r="AH15" s="16" t="s">
        <v>142</v>
      </c>
      <c r="AI15" s="13">
        <f t="array" ref="AI15:AR15">TRANSPOSE(AH16:AH25)</f>
        <v>0.25</v>
      </c>
      <c r="AJ15" s="13">
        <v>0.5</v>
      </c>
      <c r="AK15" s="13">
        <v>1.0</v>
      </c>
      <c r="AL15" s="13">
        <v>2.0</v>
      </c>
      <c r="AM15" s="13">
        <v>3.0</v>
      </c>
      <c r="AN15" s="13">
        <v>5.0</v>
      </c>
      <c r="AO15" s="13">
        <v>10.0</v>
      </c>
      <c r="AP15" s="13">
        <v>15.0</v>
      </c>
      <c r="AQ15" s="13">
        <v>20.0</v>
      </c>
      <c r="AR15" s="13">
        <v>30.0</v>
      </c>
      <c r="AS15" s="9"/>
      <c r="AW15" s="9"/>
      <c r="BD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STG_INSTRUMENT_CONTRACT_MASTER!H14</f>
        <v>VND</v>
      </c>
      <c r="D16" s="1" t="str">
        <f>STG_INSTRUMENT_CONTRACT_MASTER!I14</f>
        <v/>
      </c>
      <c r="E16" s="1" t="str">
        <f>STG_SENSITIVITIES_GIRR!Z14</f>
        <v/>
      </c>
      <c r="F16" s="1" t="str">
        <f>STG_SENSITIVITIES_GIRR!AA14</f>
        <v/>
      </c>
      <c r="G16" s="1" t="str">
        <f>STG_SENSITIVITIES_GIRR!AB14</f>
        <v/>
      </c>
      <c r="H16" s="1" t="str">
        <f>STG_SENSITIVITIES_GIRR!AC14</f>
        <v/>
      </c>
      <c r="I16" s="1" t="str">
        <f>STG_SENSITIVITIES_GIRR!AD14</f>
        <v/>
      </c>
      <c r="J16" s="1" t="str">
        <f>STG_SENSITIVITIES_GIRR!AE14</f>
        <v/>
      </c>
      <c r="K16" s="1" t="str">
        <f>STG_SENSITIVITIES_GIRR!AF14</f>
        <v/>
      </c>
      <c r="L16" s="1" t="str">
        <f>STG_SENSITIVITIES_GIRR!AG14</f>
        <v/>
      </c>
      <c r="M16" s="1" t="str">
        <f>STG_SENSITIVITIES_GIRR!AH14</f>
        <v/>
      </c>
      <c r="N16" s="1" t="str">
        <f>STG_SENSITIVITIES_GIRR!AI14</f>
        <v/>
      </c>
      <c r="O16" s="9"/>
      <c r="P16" s="1" t="s">
        <v>149</v>
      </c>
      <c r="Q16" s="1">
        <v>3.0</v>
      </c>
      <c r="R16" s="1">
        <f>SUMIF(C:C,$P16,G:G)+SUMIF(D:D,$P16,L:L)</f>
        <v>0</v>
      </c>
      <c r="S16" s="17">
        <v>1.0</v>
      </c>
      <c r="T16" s="1">
        <f t="shared" si="4"/>
        <v>0</v>
      </c>
      <c r="U16" s="9"/>
      <c r="AG16" s="9"/>
      <c r="AH16" s="13">
        <v>0.25</v>
      </c>
      <c r="AI16" s="1">
        <f t="shared" ref="AI16:AR16" si="27">SUMIFS($T:$T,$P:$P,$AH$15,$Q:$Q,$AH16)*SUMIFS($T:$T,$P:$P,$AH$15,$Q:$Q,AI$15)*W4</f>
        <v>0</v>
      </c>
      <c r="AJ16" s="1">
        <f t="shared" si="27"/>
        <v>0</v>
      </c>
      <c r="AK16" s="1">
        <f t="shared" si="27"/>
        <v>0</v>
      </c>
      <c r="AL16" s="1">
        <f t="shared" si="27"/>
        <v>0</v>
      </c>
      <c r="AM16" s="1">
        <f t="shared" si="27"/>
        <v>0</v>
      </c>
      <c r="AN16" s="1">
        <f t="shared" si="27"/>
        <v>0</v>
      </c>
      <c r="AO16" s="1">
        <f t="shared" si="27"/>
        <v>0</v>
      </c>
      <c r="AP16" s="1">
        <f t="shared" si="27"/>
        <v>0</v>
      </c>
      <c r="AQ16" s="1">
        <f t="shared" si="27"/>
        <v>0</v>
      </c>
      <c r="AR16" s="1">
        <f t="shared" si="27"/>
        <v>0</v>
      </c>
      <c r="AS16" s="9"/>
      <c r="AW16" s="9"/>
      <c r="BD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STG_INSTRUMENT_CONTRACT_MASTER!H15</f>
        <v>VND</v>
      </c>
      <c r="D17" s="1" t="str">
        <f>STG_INSTRUMENT_CONTRACT_MASTER!I15</f>
        <v/>
      </c>
      <c r="E17" s="1" t="str">
        <f>STG_SENSITIVITIES_GIRR!Z15</f>
        <v/>
      </c>
      <c r="F17" s="1" t="str">
        <f>STG_SENSITIVITIES_GIRR!AA15</f>
        <v/>
      </c>
      <c r="G17" s="1" t="str">
        <f>STG_SENSITIVITIES_GIRR!AB15</f>
        <v/>
      </c>
      <c r="H17" s="1" t="str">
        <f>STG_SENSITIVITIES_GIRR!AC15</f>
        <v/>
      </c>
      <c r="I17" s="1" t="str">
        <f>STG_SENSITIVITIES_GIRR!AD15</f>
        <v/>
      </c>
      <c r="J17" s="1" t="str">
        <f>STG_SENSITIVITIES_GIRR!AE15</f>
        <v/>
      </c>
      <c r="K17" s="1" t="str">
        <f>STG_SENSITIVITIES_GIRR!AF15</f>
        <v/>
      </c>
      <c r="L17" s="1" t="str">
        <f>STG_SENSITIVITIES_GIRR!AG15</f>
        <v/>
      </c>
      <c r="M17" s="1" t="str">
        <f>STG_SENSITIVITIES_GIRR!AH15</f>
        <v/>
      </c>
      <c r="N17" s="1" t="str">
        <f>STG_SENSITIVITIES_GIRR!AI15</f>
        <v/>
      </c>
      <c r="O17" s="9"/>
      <c r="P17" s="1" t="s">
        <v>149</v>
      </c>
      <c r="Q17" s="1">
        <v>5.0</v>
      </c>
      <c r="R17" s="1">
        <f>SUMIF(C:C,$P17,H:H)+SUMIF(D:D,$P17,M:M)</f>
        <v>0</v>
      </c>
      <c r="S17" s="17">
        <v>1.0</v>
      </c>
      <c r="T17" s="1">
        <f t="shared" si="4"/>
        <v>0</v>
      </c>
      <c r="U17" s="9"/>
      <c r="AG17" s="9"/>
      <c r="AH17" s="13">
        <v>0.5</v>
      </c>
      <c r="AI17" s="1">
        <f t="shared" ref="AI17:AR17" si="28">SUMIFS($T:$T,$P:$P,$AH$15,$Q:$Q,$AH17)*SUMIFS($T:$T,$P:$P,$AH$15,$Q:$Q,AI$15)*W5</f>
        <v>0</v>
      </c>
      <c r="AJ17" s="1">
        <f t="shared" si="28"/>
        <v>0</v>
      </c>
      <c r="AK17" s="1">
        <f t="shared" si="28"/>
        <v>0</v>
      </c>
      <c r="AL17" s="1">
        <f t="shared" si="28"/>
        <v>0</v>
      </c>
      <c r="AM17" s="1">
        <f t="shared" si="28"/>
        <v>0</v>
      </c>
      <c r="AN17" s="1">
        <f t="shared" si="28"/>
        <v>0</v>
      </c>
      <c r="AO17" s="1">
        <f t="shared" si="28"/>
        <v>0</v>
      </c>
      <c r="AP17" s="1">
        <f t="shared" si="28"/>
        <v>0</v>
      </c>
      <c r="AQ17" s="1">
        <f t="shared" si="28"/>
        <v>0</v>
      </c>
      <c r="AR17" s="1">
        <f t="shared" si="28"/>
        <v>0</v>
      </c>
      <c r="AS17" s="9"/>
      <c r="AW17" s="9"/>
      <c r="BD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STG_INSTRUMENT_CONTRACT_MASTER!H16</f>
        <v>VND</v>
      </c>
      <c r="D18" s="1" t="str">
        <f>STG_INSTRUMENT_CONTRACT_MASTER!I16</f>
        <v/>
      </c>
      <c r="E18" s="1" t="str">
        <f>STG_SENSITIVITIES_GIRR!Z16</f>
        <v/>
      </c>
      <c r="F18" s="1" t="str">
        <f>STG_SENSITIVITIES_GIRR!AA16</f>
        <v/>
      </c>
      <c r="G18" s="1" t="str">
        <f>STG_SENSITIVITIES_GIRR!AB16</f>
        <v/>
      </c>
      <c r="H18" s="1" t="str">
        <f>STG_SENSITIVITIES_GIRR!AC16</f>
        <v/>
      </c>
      <c r="I18" s="1" t="str">
        <f>STG_SENSITIVITIES_GIRR!AD16</f>
        <v/>
      </c>
      <c r="J18" s="1" t="str">
        <f>STG_SENSITIVITIES_GIRR!AE16</f>
        <v/>
      </c>
      <c r="K18" s="1" t="str">
        <f>STG_SENSITIVITIES_GIRR!AF16</f>
        <v/>
      </c>
      <c r="L18" s="1" t="str">
        <f>STG_SENSITIVITIES_GIRR!AG16</f>
        <v/>
      </c>
      <c r="M18" s="1" t="str">
        <f>STG_SENSITIVITIES_GIRR!AH16</f>
        <v/>
      </c>
      <c r="N18" s="1" t="str">
        <f>STG_SENSITIVITIES_GIRR!AI16</f>
        <v/>
      </c>
      <c r="O18" s="9"/>
      <c r="P18" s="1" t="s">
        <v>149</v>
      </c>
      <c r="Q18" s="1">
        <v>10.0</v>
      </c>
      <c r="R18" s="1">
        <f>SUMIF(C:C,$P18,I:I)+SUMIF(D:D,$P18,N:N)</f>
        <v>0</v>
      </c>
      <c r="S18" s="17">
        <v>1.0</v>
      </c>
      <c r="T18" s="1">
        <f t="shared" si="4"/>
        <v>0</v>
      </c>
      <c r="U18" s="9"/>
      <c r="AG18" s="9"/>
      <c r="AH18" s="13">
        <v>1.0</v>
      </c>
      <c r="AI18" s="1">
        <f t="shared" ref="AI18:AR18" si="29">SUMIFS($T:$T,$P:$P,$AH$15,$Q:$Q,$AH18)*SUMIFS($T:$T,$P:$P,$AH$15,$Q:$Q,AI$15)*W6</f>
        <v>0</v>
      </c>
      <c r="AJ18" s="1">
        <f t="shared" si="29"/>
        <v>0</v>
      </c>
      <c r="AK18" s="1">
        <f t="shared" si="29"/>
        <v>0</v>
      </c>
      <c r="AL18" s="1">
        <f t="shared" si="29"/>
        <v>0</v>
      </c>
      <c r="AM18" s="1">
        <f t="shared" si="29"/>
        <v>0</v>
      </c>
      <c r="AN18" s="1">
        <f t="shared" si="29"/>
        <v>0</v>
      </c>
      <c r="AO18" s="1">
        <f t="shared" si="29"/>
        <v>0</v>
      </c>
      <c r="AP18" s="1">
        <f t="shared" si="29"/>
        <v>0</v>
      </c>
      <c r="AQ18" s="1">
        <f t="shared" si="29"/>
        <v>0</v>
      </c>
      <c r="AR18" s="1">
        <f t="shared" si="29"/>
        <v>0</v>
      </c>
      <c r="AS18" s="9"/>
      <c r="AW18" s="9"/>
      <c r="BD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STG_INSTRUMENT_CONTRACT_MASTER!H17</f>
        <v>VND</v>
      </c>
      <c r="D19" s="1" t="str">
        <f>STG_INSTRUMENT_CONTRACT_MASTER!I17</f>
        <v/>
      </c>
      <c r="E19" s="1" t="str">
        <f>STG_SENSITIVITIES_GIRR!Z17</f>
        <v/>
      </c>
      <c r="F19" s="1" t="str">
        <f>STG_SENSITIVITIES_GIRR!AA17</f>
        <v/>
      </c>
      <c r="G19" s="1" t="str">
        <f>STG_SENSITIVITIES_GIRR!AB17</f>
        <v/>
      </c>
      <c r="H19" s="1" t="str">
        <f>STG_SENSITIVITIES_GIRR!AC17</f>
        <v/>
      </c>
      <c r="I19" s="1" t="str">
        <f>STG_SENSITIVITIES_GIRR!AD17</f>
        <v/>
      </c>
      <c r="J19" s="1" t="str">
        <f>STG_SENSITIVITIES_GIRR!AE17</f>
        <v/>
      </c>
      <c r="K19" s="1" t="str">
        <f>STG_SENSITIVITIES_GIRR!AF17</f>
        <v/>
      </c>
      <c r="L19" s="1" t="str">
        <f>STG_SENSITIVITIES_GIRR!AG17</f>
        <v/>
      </c>
      <c r="M19" s="1" t="str">
        <f>STG_SENSITIVITIES_GIRR!AH17</f>
        <v/>
      </c>
      <c r="N19" s="1" t="str">
        <f>STG_SENSITIVITIES_GIRR!AI17</f>
        <v/>
      </c>
      <c r="O19" s="9"/>
      <c r="P19" s="1" t="s">
        <v>153</v>
      </c>
      <c r="Q19" s="1">
        <v>0.5</v>
      </c>
      <c r="R19" s="1">
        <f>SUMIF(C:C,$P19,E:E)+SUMIF(D:D,$P19,J:J)</f>
        <v>0</v>
      </c>
      <c r="S19" s="17">
        <v>1.0</v>
      </c>
      <c r="T19" s="1">
        <f t="shared" si="4"/>
        <v>0</v>
      </c>
      <c r="U19" s="9"/>
      <c r="AG19" s="9"/>
      <c r="AH19" s="13">
        <v>2.0</v>
      </c>
      <c r="AI19" s="1">
        <f t="shared" ref="AI19:AR19" si="30">SUMIFS($T:$T,$P:$P,$AH$15,$Q:$Q,$AH19)*SUMIFS($T:$T,$P:$P,$AH$15,$Q:$Q,AI$15)*W7</f>
        <v>0</v>
      </c>
      <c r="AJ19" s="1">
        <f t="shared" si="30"/>
        <v>0</v>
      </c>
      <c r="AK19" s="1">
        <f t="shared" si="30"/>
        <v>0</v>
      </c>
      <c r="AL19" s="1">
        <f t="shared" si="30"/>
        <v>0</v>
      </c>
      <c r="AM19" s="1">
        <f t="shared" si="30"/>
        <v>0</v>
      </c>
      <c r="AN19" s="1">
        <f t="shared" si="30"/>
        <v>0</v>
      </c>
      <c r="AO19" s="1">
        <f t="shared" si="30"/>
        <v>0</v>
      </c>
      <c r="AP19" s="1">
        <f t="shared" si="30"/>
        <v>0</v>
      </c>
      <c r="AQ19" s="1">
        <f t="shared" si="30"/>
        <v>0</v>
      </c>
      <c r="AR19" s="1">
        <f t="shared" si="30"/>
        <v>0</v>
      </c>
      <c r="AS19" s="9"/>
      <c r="AW19" s="9"/>
      <c r="BD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STG_INSTRUMENT_CONTRACT_MASTER!H18</f>
        <v>VND</v>
      </c>
      <c r="D20" s="1" t="str">
        <f>STG_INSTRUMENT_CONTRACT_MASTER!I18</f>
        <v/>
      </c>
      <c r="E20" s="1" t="str">
        <f>STG_SENSITIVITIES_GIRR!Z18</f>
        <v/>
      </c>
      <c r="F20" s="1" t="str">
        <f>STG_SENSITIVITIES_GIRR!AA18</f>
        <v/>
      </c>
      <c r="G20" s="1" t="str">
        <f>STG_SENSITIVITIES_GIRR!AB18</f>
        <v/>
      </c>
      <c r="H20" s="1" t="str">
        <f>STG_SENSITIVITIES_GIRR!AC18</f>
        <v/>
      </c>
      <c r="I20" s="1" t="str">
        <f>STG_SENSITIVITIES_GIRR!AD18</f>
        <v/>
      </c>
      <c r="J20" s="1" t="str">
        <f>STG_SENSITIVITIES_GIRR!AE18</f>
        <v/>
      </c>
      <c r="K20" s="1" t="str">
        <f>STG_SENSITIVITIES_GIRR!AF18</f>
        <v/>
      </c>
      <c r="L20" s="1" t="str">
        <f>STG_SENSITIVITIES_GIRR!AG18</f>
        <v/>
      </c>
      <c r="M20" s="1" t="str">
        <f>STG_SENSITIVITIES_GIRR!AH18</f>
        <v/>
      </c>
      <c r="N20" s="1" t="str">
        <f>STG_SENSITIVITIES_GIRR!AI18</f>
        <v/>
      </c>
      <c r="O20" s="9"/>
      <c r="P20" s="1" t="s">
        <v>153</v>
      </c>
      <c r="Q20" s="1">
        <v>1.0</v>
      </c>
      <c r="R20" s="1">
        <f>SUMIF(C:C,$P20,F:F)+SUMIF(D:D,$P20,K:K)</f>
        <v>0</v>
      </c>
      <c r="S20" s="17">
        <v>1.0</v>
      </c>
      <c r="T20" s="1">
        <f t="shared" si="4"/>
        <v>0</v>
      </c>
      <c r="U20" s="9"/>
      <c r="AG20" s="9"/>
      <c r="AH20" s="13">
        <v>3.0</v>
      </c>
      <c r="AI20" s="1">
        <f t="shared" ref="AI20:AR20" si="31">SUMIFS($T:$T,$P:$P,$AH$15,$Q:$Q,$AH20)*SUMIFS($T:$T,$P:$P,$AH$15,$Q:$Q,AI$15)*W8</f>
        <v>0</v>
      </c>
      <c r="AJ20" s="1">
        <f t="shared" si="31"/>
        <v>0</v>
      </c>
      <c r="AK20" s="1">
        <f t="shared" si="31"/>
        <v>0</v>
      </c>
      <c r="AL20" s="1">
        <f t="shared" si="31"/>
        <v>0</v>
      </c>
      <c r="AM20" s="1">
        <f t="shared" si="31"/>
        <v>0</v>
      </c>
      <c r="AN20" s="1">
        <f t="shared" si="31"/>
        <v>0</v>
      </c>
      <c r="AO20" s="1">
        <f t="shared" si="31"/>
        <v>0</v>
      </c>
      <c r="AP20" s="1">
        <f t="shared" si="31"/>
        <v>0</v>
      </c>
      <c r="AQ20" s="1">
        <f t="shared" si="31"/>
        <v>0</v>
      </c>
      <c r="AR20" s="1">
        <f t="shared" si="31"/>
        <v>0</v>
      </c>
      <c r="AS20" s="9"/>
      <c r="AW20" s="9"/>
      <c r="BD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STG_INSTRUMENT_CONTRACT_MASTER!H19</f>
        <v>VND</v>
      </c>
      <c r="D21" s="1" t="str">
        <f>STG_INSTRUMENT_CONTRACT_MASTER!I19</f>
        <v/>
      </c>
      <c r="E21" s="1" t="str">
        <f>STG_SENSITIVITIES_GIRR!Z19</f>
        <v/>
      </c>
      <c r="F21" s="1" t="str">
        <f>STG_SENSITIVITIES_GIRR!AA19</f>
        <v/>
      </c>
      <c r="G21" s="1" t="str">
        <f>STG_SENSITIVITIES_GIRR!AB19</f>
        <v/>
      </c>
      <c r="H21" s="1" t="str">
        <f>STG_SENSITIVITIES_GIRR!AC19</f>
        <v/>
      </c>
      <c r="I21" s="1" t="str">
        <f>STG_SENSITIVITIES_GIRR!AD19</f>
        <v/>
      </c>
      <c r="J21" s="1" t="str">
        <f>STG_SENSITIVITIES_GIRR!AE19</f>
        <v/>
      </c>
      <c r="K21" s="1" t="str">
        <f>STG_SENSITIVITIES_GIRR!AF19</f>
        <v/>
      </c>
      <c r="L21" s="1" t="str">
        <f>STG_SENSITIVITIES_GIRR!AG19</f>
        <v/>
      </c>
      <c r="M21" s="1" t="str">
        <f>STG_SENSITIVITIES_GIRR!AH19</f>
        <v/>
      </c>
      <c r="N21" s="1" t="str">
        <f>STG_SENSITIVITIES_GIRR!AI19</f>
        <v/>
      </c>
      <c r="O21" s="9"/>
      <c r="P21" s="1" t="s">
        <v>153</v>
      </c>
      <c r="Q21" s="1">
        <v>3.0</v>
      </c>
      <c r="R21" s="1">
        <f>SUMIF(C:C,$P21,G:G)+SUMIF(D:D,$P21,L:L)</f>
        <v>0</v>
      </c>
      <c r="S21" s="17">
        <v>1.0</v>
      </c>
      <c r="T21" s="1">
        <f t="shared" si="4"/>
        <v>0</v>
      </c>
      <c r="U21" s="9"/>
      <c r="AG21" s="9"/>
      <c r="AH21" s="13">
        <v>5.0</v>
      </c>
      <c r="AI21" s="1">
        <f t="shared" ref="AI21:AR21" si="32">SUMIFS($T:$T,$P:$P,$AH$15,$Q:$Q,$AH21)*SUMIFS($T:$T,$P:$P,$AH$15,$Q:$Q,AI$15)*W9</f>
        <v>0</v>
      </c>
      <c r="AJ21" s="1">
        <f t="shared" si="32"/>
        <v>0</v>
      </c>
      <c r="AK21" s="1">
        <f t="shared" si="32"/>
        <v>0</v>
      </c>
      <c r="AL21" s="1">
        <f t="shared" si="32"/>
        <v>0</v>
      </c>
      <c r="AM21" s="1">
        <f t="shared" si="32"/>
        <v>0</v>
      </c>
      <c r="AN21" s="1">
        <f t="shared" si="32"/>
        <v>0.00000008546904132</v>
      </c>
      <c r="AO21" s="1">
        <f t="shared" si="32"/>
        <v>0</v>
      </c>
      <c r="AP21" s="1">
        <f t="shared" si="32"/>
        <v>0</v>
      </c>
      <c r="AQ21" s="1">
        <f t="shared" si="32"/>
        <v>0</v>
      </c>
      <c r="AR21" s="1">
        <f t="shared" si="32"/>
        <v>0</v>
      </c>
      <c r="AS21" s="9"/>
      <c r="AW21" s="9"/>
      <c r="BD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STG_INSTRUMENT_CONTRACT_MASTER!H20</f>
        <v>VND</v>
      </c>
      <c r="D22" s="1" t="str">
        <f>STG_INSTRUMENT_CONTRACT_MASTER!I20</f>
        <v/>
      </c>
      <c r="E22" s="1" t="str">
        <f>STG_SENSITIVITIES_GIRR!Z20</f>
        <v/>
      </c>
      <c r="F22" s="1" t="str">
        <f>STG_SENSITIVITIES_GIRR!AA20</f>
        <v/>
      </c>
      <c r="G22" s="1" t="str">
        <f>STG_SENSITIVITIES_GIRR!AB20</f>
        <v/>
      </c>
      <c r="H22" s="1" t="str">
        <f>STG_SENSITIVITIES_GIRR!AC20</f>
        <v/>
      </c>
      <c r="I22" s="1" t="str">
        <f>STG_SENSITIVITIES_GIRR!AD20</f>
        <v/>
      </c>
      <c r="J22" s="1" t="str">
        <f>STG_SENSITIVITIES_GIRR!AE20</f>
        <v/>
      </c>
      <c r="K22" s="1" t="str">
        <f>STG_SENSITIVITIES_GIRR!AF20</f>
        <v/>
      </c>
      <c r="L22" s="1" t="str">
        <f>STG_SENSITIVITIES_GIRR!AG20</f>
        <v/>
      </c>
      <c r="M22" s="1" t="str">
        <f>STG_SENSITIVITIES_GIRR!AH20</f>
        <v/>
      </c>
      <c r="N22" s="1" t="str">
        <f>STG_SENSITIVITIES_GIRR!AI20</f>
        <v/>
      </c>
      <c r="O22" s="9"/>
      <c r="P22" s="1" t="s">
        <v>153</v>
      </c>
      <c r="Q22" s="1">
        <v>5.0</v>
      </c>
      <c r="R22" s="1">
        <f>SUMIF(C:C,$P22,H:H)+SUMIF(D:D,$P22,M:M)</f>
        <v>0</v>
      </c>
      <c r="S22" s="17">
        <v>1.0</v>
      </c>
      <c r="T22" s="1">
        <f t="shared" si="4"/>
        <v>0</v>
      </c>
      <c r="U22" s="9"/>
      <c r="AG22" s="9"/>
      <c r="AH22" s="13">
        <v>10.0</v>
      </c>
      <c r="AI22" s="1">
        <f t="shared" ref="AI22:AR22" si="33">SUMIFS($T:$T,$P:$P,$AH$15,$Q:$Q,$AH22)*SUMIFS($T:$T,$P:$P,$AH$15,$Q:$Q,AI$15)*W10</f>
        <v>0</v>
      </c>
      <c r="AJ22" s="1">
        <f t="shared" si="33"/>
        <v>0</v>
      </c>
      <c r="AK22" s="1">
        <f t="shared" si="33"/>
        <v>0</v>
      </c>
      <c r="AL22" s="1">
        <f t="shared" si="33"/>
        <v>0</v>
      </c>
      <c r="AM22" s="1">
        <f t="shared" si="33"/>
        <v>0</v>
      </c>
      <c r="AN22" s="1">
        <f t="shared" si="33"/>
        <v>0</v>
      </c>
      <c r="AO22" s="1">
        <f t="shared" si="33"/>
        <v>0</v>
      </c>
      <c r="AP22" s="1">
        <f t="shared" si="33"/>
        <v>0</v>
      </c>
      <c r="AQ22" s="1">
        <f t="shared" si="33"/>
        <v>0</v>
      </c>
      <c r="AR22" s="1">
        <f t="shared" si="33"/>
        <v>0</v>
      </c>
      <c r="AS22" s="9"/>
      <c r="AW22" s="9"/>
      <c r="BD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STG_INSTRUMENT_CONTRACT_MASTER!H21</f>
        <v>VND</v>
      </c>
      <c r="D23" s="1" t="str">
        <f>STG_INSTRUMENT_CONTRACT_MASTER!I21</f>
        <v/>
      </c>
      <c r="E23" s="1" t="str">
        <f>STG_SENSITIVITIES_GIRR!Z21</f>
        <v/>
      </c>
      <c r="F23" s="1" t="str">
        <f>STG_SENSITIVITIES_GIRR!AA21</f>
        <v/>
      </c>
      <c r="G23" s="1" t="str">
        <f>STG_SENSITIVITIES_GIRR!AB21</f>
        <v/>
      </c>
      <c r="H23" s="1" t="str">
        <f>STG_SENSITIVITIES_GIRR!AC21</f>
        <v/>
      </c>
      <c r="I23" s="1" t="str">
        <f>STG_SENSITIVITIES_GIRR!AD21</f>
        <v/>
      </c>
      <c r="J23" s="1" t="str">
        <f>STG_SENSITIVITIES_GIRR!AE21</f>
        <v/>
      </c>
      <c r="K23" s="1" t="str">
        <f>STG_SENSITIVITIES_GIRR!AF21</f>
        <v/>
      </c>
      <c r="L23" s="1" t="str">
        <f>STG_SENSITIVITIES_GIRR!AG21</f>
        <v/>
      </c>
      <c r="M23" s="1" t="str">
        <f>STG_SENSITIVITIES_GIRR!AH21</f>
        <v/>
      </c>
      <c r="N23" s="1" t="str">
        <f>STG_SENSITIVITIES_GIRR!AI21</f>
        <v/>
      </c>
      <c r="O23" s="9"/>
      <c r="P23" s="1" t="s">
        <v>153</v>
      </c>
      <c r="Q23" s="1">
        <v>10.0</v>
      </c>
      <c r="R23" s="1">
        <f>SUMIF(C:C,$P23,I:I)+SUMIF(D:D,$P23,N:N)</f>
        <v>0</v>
      </c>
      <c r="S23" s="17">
        <v>1.0</v>
      </c>
      <c r="T23" s="1">
        <f t="shared" si="4"/>
        <v>0</v>
      </c>
      <c r="U23" s="9"/>
      <c r="AG23" s="9"/>
      <c r="AH23" s="13">
        <v>15.0</v>
      </c>
      <c r="AI23" s="1">
        <f t="shared" ref="AI23:AR23" si="34">SUMIFS($T:$T,$P:$P,$AH$15,$Q:$Q,$AH23)*SUMIFS($T:$T,$P:$P,$AH$15,$Q:$Q,AI$15)*W11</f>
        <v>0</v>
      </c>
      <c r="AJ23" s="1">
        <f t="shared" si="34"/>
        <v>0</v>
      </c>
      <c r="AK23" s="1">
        <f t="shared" si="34"/>
        <v>0</v>
      </c>
      <c r="AL23" s="1">
        <f t="shared" si="34"/>
        <v>0</v>
      </c>
      <c r="AM23" s="1">
        <f t="shared" si="34"/>
        <v>0</v>
      </c>
      <c r="AN23" s="1">
        <f t="shared" si="34"/>
        <v>0</v>
      </c>
      <c r="AO23" s="1">
        <f t="shared" si="34"/>
        <v>0</v>
      </c>
      <c r="AP23" s="1">
        <f t="shared" si="34"/>
        <v>0</v>
      </c>
      <c r="AQ23" s="1">
        <f t="shared" si="34"/>
        <v>0</v>
      </c>
      <c r="AR23" s="1">
        <f t="shared" si="34"/>
        <v>0</v>
      </c>
      <c r="AS23" s="9"/>
      <c r="AW23" s="9"/>
      <c r="BD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STG_INSTRUMENT_CONTRACT_MASTER!H22</f>
        <v>VND</v>
      </c>
      <c r="D24" s="1" t="str">
        <f>STG_INSTRUMENT_CONTRACT_MASTER!I22</f>
        <v/>
      </c>
      <c r="E24" s="1" t="str">
        <f>STG_SENSITIVITIES_GIRR!Z22</f>
        <v/>
      </c>
      <c r="F24" s="1" t="str">
        <f>STG_SENSITIVITIES_GIRR!AA22</f>
        <v/>
      </c>
      <c r="G24" s="1" t="str">
        <f>STG_SENSITIVITIES_GIRR!AB22</f>
        <v/>
      </c>
      <c r="H24" s="1" t="str">
        <f>STG_SENSITIVITIES_GIRR!AC22</f>
        <v/>
      </c>
      <c r="I24" s="1" t="str">
        <f>STG_SENSITIVITIES_GIRR!AD22</f>
        <v/>
      </c>
      <c r="J24" s="1" t="str">
        <f>STG_SENSITIVITIES_GIRR!AE22</f>
        <v/>
      </c>
      <c r="K24" s="1" t="str">
        <f>STG_SENSITIVITIES_GIRR!AF22</f>
        <v/>
      </c>
      <c r="L24" s="1" t="str">
        <f>STG_SENSITIVITIES_GIRR!AG22</f>
        <v/>
      </c>
      <c r="M24" s="1" t="str">
        <f>STG_SENSITIVITIES_GIRR!AH22</f>
        <v/>
      </c>
      <c r="N24" s="1" t="str">
        <f>STG_SENSITIVITIES_GIRR!AI22</f>
        <v/>
      </c>
      <c r="O24" s="9"/>
      <c r="P24" s="1" t="s">
        <v>168</v>
      </c>
      <c r="Q24" s="1">
        <v>0.5</v>
      </c>
      <c r="R24" s="1">
        <f>SUMIF(C:C,$P24,E:E)+SUMIF(D:D,$P24,J:J)</f>
        <v>0</v>
      </c>
      <c r="S24" s="17">
        <v>1.0</v>
      </c>
      <c r="T24" s="1">
        <f t="shared" si="4"/>
        <v>0</v>
      </c>
      <c r="U24" s="9"/>
      <c r="AG24" s="9"/>
      <c r="AH24" s="13">
        <v>20.0</v>
      </c>
      <c r="AI24" s="1">
        <f t="shared" ref="AI24:AR24" si="35">SUMIFS($T:$T,$P:$P,$AH$15,$Q:$Q,$AH24)*SUMIFS($T:$T,$P:$P,$AH$15,$Q:$Q,AI$15)*W12</f>
        <v>0</v>
      </c>
      <c r="AJ24" s="1">
        <f t="shared" si="35"/>
        <v>0</v>
      </c>
      <c r="AK24" s="1">
        <f t="shared" si="35"/>
        <v>0</v>
      </c>
      <c r="AL24" s="1">
        <f t="shared" si="35"/>
        <v>0</v>
      </c>
      <c r="AM24" s="1">
        <f t="shared" si="35"/>
        <v>0</v>
      </c>
      <c r="AN24" s="1">
        <f t="shared" si="35"/>
        <v>0</v>
      </c>
      <c r="AO24" s="1">
        <f t="shared" si="35"/>
        <v>0</v>
      </c>
      <c r="AP24" s="1">
        <f t="shared" si="35"/>
        <v>0</v>
      </c>
      <c r="AQ24" s="1">
        <f t="shared" si="35"/>
        <v>0</v>
      </c>
      <c r="AR24" s="1">
        <f t="shared" si="35"/>
        <v>0</v>
      </c>
      <c r="AS24" s="9"/>
      <c r="AW24" s="9"/>
      <c r="BD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STG_INSTRUMENT_CONTRACT_MASTER!H23</f>
        <v>VND</v>
      </c>
      <c r="D25" s="1" t="str">
        <f>STG_INSTRUMENT_CONTRACT_MASTER!I23</f>
        <v/>
      </c>
      <c r="E25" s="1" t="str">
        <f>STG_SENSITIVITIES_GIRR!Z23</f>
        <v/>
      </c>
      <c r="F25" s="1" t="str">
        <f>STG_SENSITIVITIES_GIRR!AA23</f>
        <v/>
      </c>
      <c r="G25" s="1" t="str">
        <f>STG_SENSITIVITIES_GIRR!AB23</f>
        <v/>
      </c>
      <c r="H25" s="1" t="str">
        <f>STG_SENSITIVITIES_GIRR!AC23</f>
        <v/>
      </c>
      <c r="I25" s="1" t="str">
        <f>STG_SENSITIVITIES_GIRR!AD23</f>
        <v/>
      </c>
      <c r="J25" s="1" t="str">
        <f>STG_SENSITIVITIES_GIRR!AE23</f>
        <v/>
      </c>
      <c r="K25" s="1" t="str">
        <f>STG_SENSITIVITIES_GIRR!AF23</f>
        <v/>
      </c>
      <c r="L25" s="1" t="str">
        <f>STG_SENSITIVITIES_GIRR!AG23</f>
        <v/>
      </c>
      <c r="M25" s="1" t="str">
        <f>STG_SENSITIVITIES_GIRR!AH23</f>
        <v/>
      </c>
      <c r="N25" s="1" t="str">
        <f>STG_SENSITIVITIES_GIRR!AI23</f>
        <v/>
      </c>
      <c r="O25" s="9"/>
      <c r="P25" s="1" t="s">
        <v>168</v>
      </c>
      <c r="Q25" s="1">
        <v>1.0</v>
      </c>
      <c r="R25" s="1">
        <f>SUMIF(C:C,$P25,F:F)+SUMIF(D:D,$P25,K:K)</f>
        <v>0</v>
      </c>
      <c r="S25" s="17">
        <v>1.0</v>
      </c>
      <c r="T25" s="1">
        <f t="shared" si="4"/>
        <v>0</v>
      </c>
      <c r="U25" s="9"/>
      <c r="AG25" s="9"/>
      <c r="AH25" s="13">
        <v>30.0</v>
      </c>
      <c r="AI25" s="1">
        <f t="shared" ref="AI25:AR25" si="36">SUMIFS($T:$T,$P:$P,$AH$15,$Q:$Q,$AH25)*SUMIFS($T:$T,$P:$P,$AH$15,$Q:$Q,AI$15)*W13</f>
        <v>0</v>
      </c>
      <c r="AJ25" s="1">
        <f t="shared" si="36"/>
        <v>0</v>
      </c>
      <c r="AK25" s="1">
        <f t="shared" si="36"/>
        <v>0</v>
      </c>
      <c r="AL25" s="1">
        <f t="shared" si="36"/>
        <v>0</v>
      </c>
      <c r="AM25" s="1">
        <f t="shared" si="36"/>
        <v>0</v>
      </c>
      <c r="AN25" s="1">
        <f t="shared" si="36"/>
        <v>0</v>
      </c>
      <c r="AO25" s="1">
        <f t="shared" si="36"/>
        <v>0</v>
      </c>
      <c r="AP25" s="1">
        <f t="shared" si="36"/>
        <v>0</v>
      </c>
      <c r="AQ25" s="1">
        <f t="shared" si="36"/>
        <v>0</v>
      </c>
      <c r="AR25" s="1">
        <f t="shared" si="36"/>
        <v>0</v>
      </c>
      <c r="AS25" s="9"/>
      <c r="AW25" s="9"/>
      <c r="BD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STG_INSTRUMENT_CONTRACT_MASTER!H24</f>
        <v>VND</v>
      </c>
      <c r="D26" s="1" t="str">
        <f>STG_INSTRUMENT_CONTRACT_MASTER!I24</f>
        <v/>
      </c>
      <c r="E26" s="1" t="str">
        <f>STG_SENSITIVITIES_GIRR!Z24</f>
        <v/>
      </c>
      <c r="F26" s="1" t="str">
        <f>STG_SENSITIVITIES_GIRR!AA24</f>
        <v/>
      </c>
      <c r="G26" s="1" t="str">
        <f>STG_SENSITIVITIES_GIRR!AB24</f>
        <v/>
      </c>
      <c r="H26" s="1" t="str">
        <f>STG_SENSITIVITIES_GIRR!AC24</f>
        <v/>
      </c>
      <c r="I26" s="1" t="str">
        <f>STG_SENSITIVITIES_GIRR!AD24</f>
        <v/>
      </c>
      <c r="J26" s="1" t="str">
        <f>STG_SENSITIVITIES_GIRR!AE24</f>
        <v/>
      </c>
      <c r="K26" s="1" t="str">
        <f>STG_SENSITIVITIES_GIRR!AF24</f>
        <v/>
      </c>
      <c r="L26" s="1" t="str">
        <f>STG_SENSITIVITIES_GIRR!AG24</f>
        <v/>
      </c>
      <c r="M26" s="1" t="str">
        <f>STG_SENSITIVITIES_GIRR!AH24</f>
        <v/>
      </c>
      <c r="N26" s="1" t="str">
        <f>STG_SENSITIVITIES_GIRR!AI24</f>
        <v/>
      </c>
      <c r="O26" s="9"/>
      <c r="P26" s="1" t="s">
        <v>168</v>
      </c>
      <c r="Q26" s="1">
        <v>3.0</v>
      </c>
      <c r="R26" s="1">
        <f>SUMIF(C:C,$P26,G:G)+SUMIF(D:D,$P26,L:L)</f>
        <v>0</v>
      </c>
      <c r="S26" s="17">
        <v>1.0</v>
      </c>
      <c r="T26" s="1">
        <f t="shared" si="4"/>
        <v>0</v>
      </c>
      <c r="U26" s="9"/>
      <c r="AG26" s="9"/>
      <c r="AS26" s="9"/>
      <c r="AW26" s="9"/>
      <c r="BD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STG_INSTRUMENT_CONTRACT_MASTER!H25</f>
        <v>VND</v>
      </c>
      <c r="D27" s="1" t="str">
        <f>STG_INSTRUMENT_CONTRACT_MASTER!I25</f>
        <v/>
      </c>
      <c r="E27" s="1" t="str">
        <f>STG_SENSITIVITIES_GIRR!Z25</f>
        <v/>
      </c>
      <c r="F27" s="1" t="str">
        <f>STG_SENSITIVITIES_GIRR!AA25</f>
        <v/>
      </c>
      <c r="G27" s="1" t="str">
        <f>STG_SENSITIVITIES_GIRR!AB25</f>
        <v/>
      </c>
      <c r="H27" s="1" t="str">
        <f>STG_SENSITIVITIES_GIRR!AC25</f>
        <v/>
      </c>
      <c r="I27" s="1" t="str">
        <f>STG_SENSITIVITIES_GIRR!AD25</f>
        <v/>
      </c>
      <c r="J27" s="1" t="str">
        <f>STG_SENSITIVITIES_GIRR!AE25</f>
        <v/>
      </c>
      <c r="K27" s="1" t="str">
        <f>STG_SENSITIVITIES_GIRR!AF25</f>
        <v/>
      </c>
      <c r="L27" s="1" t="str">
        <f>STG_SENSITIVITIES_GIRR!AG25</f>
        <v/>
      </c>
      <c r="M27" s="1" t="str">
        <f>STG_SENSITIVITIES_GIRR!AH25</f>
        <v/>
      </c>
      <c r="N27" s="1" t="str">
        <f>STG_SENSITIVITIES_GIRR!AI25</f>
        <v/>
      </c>
      <c r="O27" s="9"/>
      <c r="P27" s="1" t="s">
        <v>168</v>
      </c>
      <c r="Q27" s="1">
        <v>5.0</v>
      </c>
      <c r="R27" s="1">
        <f>SUMIF(C:C,$P27,H:H)+SUMIF(D:D,$P27,M:M)</f>
        <v>0</v>
      </c>
      <c r="S27" s="17">
        <v>1.0</v>
      </c>
      <c r="T27" s="1">
        <f t="shared" si="4"/>
        <v>0</v>
      </c>
      <c r="U27" s="9"/>
      <c r="AG27" s="9"/>
      <c r="AH27" s="16" t="s">
        <v>149</v>
      </c>
      <c r="AI27" s="13">
        <f t="array" ref="AI27:AR27">TRANSPOSE(AH28:AH37)</f>
        <v>0.25</v>
      </c>
      <c r="AJ27" s="13">
        <v>0.5</v>
      </c>
      <c r="AK27" s="13">
        <v>1.0</v>
      </c>
      <c r="AL27" s="13">
        <v>2.0</v>
      </c>
      <c r="AM27" s="13">
        <v>3.0</v>
      </c>
      <c r="AN27" s="13">
        <v>5.0</v>
      </c>
      <c r="AO27" s="13">
        <v>10.0</v>
      </c>
      <c r="AP27" s="13">
        <v>15.0</v>
      </c>
      <c r="AQ27" s="13">
        <v>20.0</v>
      </c>
      <c r="AR27" s="13">
        <v>30.0</v>
      </c>
      <c r="AS27" s="9"/>
      <c r="AW27" s="9"/>
      <c r="BD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STG_INSTRUMENT_CONTRACT_MASTER!H26</f>
        <v>VND</v>
      </c>
      <c r="D28" s="1" t="str">
        <f>STG_INSTRUMENT_CONTRACT_MASTER!I26</f>
        <v/>
      </c>
      <c r="E28" s="1" t="str">
        <f>STG_SENSITIVITIES_GIRR!Z26</f>
        <v/>
      </c>
      <c r="F28" s="1" t="str">
        <f>STG_SENSITIVITIES_GIRR!AA26</f>
        <v/>
      </c>
      <c r="G28" s="1" t="str">
        <f>STG_SENSITIVITIES_GIRR!AB26</f>
        <v/>
      </c>
      <c r="H28" s="1" t="str">
        <f>STG_SENSITIVITIES_GIRR!AC26</f>
        <v/>
      </c>
      <c r="I28" s="1" t="str">
        <f>STG_SENSITIVITIES_GIRR!AD26</f>
        <v/>
      </c>
      <c r="J28" s="1" t="str">
        <f>STG_SENSITIVITIES_GIRR!AE26</f>
        <v/>
      </c>
      <c r="K28" s="1" t="str">
        <f>STG_SENSITIVITIES_GIRR!AF26</f>
        <v/>
      </c>
      <c r="L28" s="1" t="str">
        <f>STG_SENSITIVITIES_GIRR!AG26</f>
        <v/>
      </c>
      <c r="M28" s="1" t="str">
        <f>STG_SENSITIVITIES_GIRR!AH26</f>
        <v/>
      </c>
      <c r="N28" s="1" t="str">
        <f>STG_SENSITIVITIES_GIRR!AI26</f>
        <v/>
      </c>
      <c r="O28" s="9"/>
      <c r="P28" s="1" t="s">
        <v>168</v>
      </c>
      <c r="Q28" s="1">
        <v>10.0</v>
      </c>
      <c r="R28" s="1">
        <f>SUMIF(C:C,$P28,I:I)+SUMIF(D:D,$P28,N:N)</f>
        <v>0</v>
      </c>
      <c r="S28" s="17">
        <v>1.0</v>
      </c>
      <c r="T28" s="1">
        <f t="shared" si="4"/>
        <v>0</v>
      </c>
      <c r="U28" s="9"/>
      <c r="AG28" s="9"/>
      <c r="AH28" s="13">
        <v>0.25</v>
      </c>
      <c r="AI28" s="1">
        <f t="shared" ref="AI28:AR28" si="37">SUMIFS($T:$T,$P:$P,$AH$27,$Q:$Q,$AH28)*SUMIFS($T:$T,$P:$P,$AH$27,$Q:$Q,AI$27)*W4</f>
        <v>0</v>
      </c>
      <c r="AJ28" s="1">
        <f t="shared" si="37"/>
        <v>0</v>
      </c>
      <c r="AK28" s="1">
        <f t="shared" si="37"/>
        <v>0</v>
      </c>
      <c r="AL28" s="1">
        <f t="shared" si="37"/>
        <v>0</v>
      </c>
      <c r="AM28" s="1">
        <f t="shared" si="37"/>
        <v>0</v>
      </c>
      <c r="AN28" s="1">
        <f t="shared" si="37"/>
        <v>0</v>
      </c>
      <c r="AO28" s="1">
        <f t="shared" si="37"/>
        <v>0</v>
      </c>
      <c r="AP28" s="1">
        <f t="shared" si="37"/>
        <v>0</v>
      </c>
      <c r="AQ28" s="1">
        <f t="shared" si="37"/>
        <v>0</v>
      </c>
      <c r="AR28" s="1">
        <f t="shared" si="37"/>
        <v>0</v>
      </c>
      <c r="AS28" s="9"/>
      <c r="AW28" s="9"/>
      <c r="BD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STG_INSTRUMENT_CONTRACT_MASTER!H27</f>
        <v>VND</v>
      </c>
      <c r="D29" s="1" t="str">
        <f>STG_INSTRUMENT_CONTRACT_MASTER!I27</f>
        <v/>
      </c>
      <c r="E29" s="1" t="str">
        <f>STG_SENSITIVITIES_GIRR!Z27</f>
        <v/>
      </c>
      <c r="F29" s="1" t="str">
        <f>STG_SENSITIVITIES_GIRR!AA27</f>
        <v/>
      </c>
      <c r="G29" s="1" t="str">
        <f>STG_SENSITIVITIES_GIRR!AB27</f>
        <v/>
      </c>
      <c r="H29" s="1" t="str">
        <f>STG_SENSITIVITIES_GIRR!AC27</f>
        <v/>
      </c>
      <c r="I29" s="1" t="str">
        <f>STG_SENSITIVITIES_GIRR!AD27</f>
        <v/>
      </c>
      <c r="J29" s="1" t="str">
        <f>STG_SENSITIVITIES_GIRR!AE27</f>
        <v/>
      </c>
      <c r="K29" s="1" t="str">
        <f>STG_SENSITIVITIES_GIRR!AF27</f>
        <v/>
      </c>
      <c r="L29" s="1" t="str">
        <f>STG_SENSITIVITIES_GIRR!AG27</f>
        <v/>
      </c>
      <c r="M29" s="1" t="str">
        <f>STG_SENSITIVITIES_GIRR!AH27</f>
        <v/>
      </c>
      <c r="N29" s="1" t="str">
        <f>STG_SENSITIVITIES_GIRR!AI27</f>
        <v/>
      </c>
      <c r="O29" s="9"/>
      <c r="U29" s="9"/>
      <c r="AG29" s="9"/>
      <c r="AH29" s="13">
        <v>0.5</v>
      </c>
      <c r="AI29" s="1">
        <f t="shared" ref="AI29:AR29" si="38">SUMIFS($T:$T,$P:$P,$AH$27,$Q:$Q,$AH29)*SUMIFS($T:$T,$P:$P,$AH$27,$Q:$Q,AI$27)*W5</f>
        <v>0</v>
      </c>
      <c r="AJ29" s="1">
        <f t="shared" si="38"/>
        <v>0</v>
      </c>
      <c r="AK29" s="1">
        <f t="shared" si="38"/>
        <v>0</v>
      </c>
      <c r="AL29" s="1">
        <f t="shared" si="38"/>
        <v>0</v>
      </c>
      <c r="AM29" s="1">
        <f t="shared" si="38"/>
        <v>0</v>
      </c>
      <c r="AN29" s="1">
        <f t="shared" si="38"/>
        <v>0</v>
      </c>
      <c r="AO29" s="1">
        <f t="shared" si="38"/>
        <v>0</v>
      </c>
      <c r="AP29" s="1">
        <f t="shared" si="38"/>
        <v>0</v>
      </c>
      <c r="AQ29" s="1">
        <f t="shared" si="38"/>
        <v>0</v>
      </c>
      <c r="AR29" s="1">
        <f t="shared" si="38"/>
        <v>0</v>
      </c>
      <c r="AS29" s="9"/>
      <c r="AW29" s="9"/>
      <c r="BD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STG_INSTRUMENT_CONTRACT_MASTER!H28</f>
        <v>VND</v>
      </c>
      <c r="D30" s="1" t="str">
        <f>STG_INSTRUMENT_CONTRACT_MASTER!I28</f>
        <v/>
      </c>
      <c r="E30" s="1" t="str">
        <f>STG_SENSITIVITIES_GIRR!Z28</f>
        <v/>
      </c>
      <c r="F30" s="1" t="str">
        <f>STG_SENSITIVITIES_GIRR!AA28</f>
        <v/>
      </c>
      <c r="G30" s="1" t="str">
        <f>STG_SENSITIVITIES_GIRR!AB28</f>
        <v/>
      </c>
      <c r="H30" s="1" t="str">
        <f>STG_SENSITIVITIES_GIRR!AC28</f>
        <v/>
      </c>
      <c r="I30" s="1" t="str">
        <f>STG_SENSITIVITIES_GIRR!AD28</f>
        <v/>
      </c>
      <c r="J30" s="1" t="str">
        <f>STG_SENSITIVITIES_GIRR!AE28</f>
        <v/>
      </c>
      <c r="K30" s="1" t="str">
        <f>STG_SENSITIVITIES_GIRR!AF28</f>
        <v/>
      </c>
      <c r="L30" s="1" t="str">
        <f>STG_SENSITIVITIES_GIRR!AG28</f>
        <v/>
      </c>
      <c r="M30" s="1" t="str">
        <f>STG_SENSITIVITIES_GIRR!AH28</f>
        <v/>
      </c>
      <c r="N30" s="1" t="str">
        <f>STG_SENSITIVITIES_GIRR!AI28</f>
        <v/>
      </c>
      <c r="O30" s="9"/>
      <c r="U30" s="9"/>
      <c r="AG30" s="9"/>
      <c r="AH30" s="13">
        <v>1.0</v>
      </c>
      <c r="AI30" s="1">
        <f t="shared" ref="AI30:AR30" si="39">SUMIFS($T:$T,$P:$P,$AH$27,$Q:$Q,$AH30)*SUMIFS($T:$T,$P:$P,$AH$27,$Q:$Q,AI$27)*W6</f>
        <v>0</v>
      </c>
      <c r="AJ30" s="1">
        <f t="shared" si="39"/>
        <v>0</v>
      </c>
      <c r="AK30" s="1">
        <f t="shared" si="39"/>
        <v>0</v>
      </c>
      <c r="AL30" s="1">
        <f t="shared" si="39"/>
        <v>0</v>
      </c>
      <c r="AM30" s="1">
        <f t="shared" si="39"/>
        <v>0</v>
      </c>
      <c r="AN30" s="1">
        <f t="shared" si="39"/>
        <v>0</v>
      </c>
      <c r="AO30" s="1">
        <f t="shared" si="39"/>
        <v>0</v>
      </c>
      <c r="AP30" s="1">
        <f t="shared" si="39"/>
        <v>0</v>
      </c>
      <c r="AQ30" s="1">
        <f t="shared" si="39"/>
        <v>0</v>
      </c>
      <c r="AR30" s="1">
        <f t="shared" si="39"/>
        <v>0</v>
      </c>
      <c r="AS30" s="9"/>
      <c r="AW30" s="9"/>
      <c r="BD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STG_INSTRUMENT_CONTRACT_MASTER!H29</f>
        <v>VND</v>
      </c>
      <c r="D31" s="1" t="str">
        <f>STG_INSTRUMENT_CONTRACT_MASTER!I29</f>
        <v/>
      </c>
      <c r="E31" s="1" t="str">
        <f>STG_SENSITIVITIES_GIRR!Z29</f>
        <v/>
      </c>
      <c r="F31" s="1" t="str">
        <f>STG_SENSITIVITIES_GIRR!AA29</f>
        <v/>
      </c>
      <c r="G31" s="1" t="str">
        <f>STG_SENSITIVITIES_GIRR!AB29</f>
        <v/>
      </c>
      <c r="H31" s="1" t="str">
        <f>STG_SENSITIVITIES_GIRR!AC29</f>
        <v/>
      </c>
      <c r="I31" s="1" t="str">
        <f>STG_SENSITIVITIES_GIRR!AD29</f>
        <v/>
      </c>
      <c r="J31" s="1" t="str">
        <f>STG_SENSITIVITIES_GIRR!AE29</f>
        <v/>
      </c>
      <c r="K31" s="1" t="str">
        <f>STG_SENSITIVITIES_GIRR!AF29</f>
        <v/>
      </c>
      <c r="L31" s="1" t="str">
        <f>STG_SENSITIVITIES_GIRR!AG29</f>
        <v/>
      </c>
      <c r="M31" s="1" t="str">
        <f>STG_SENSITIVITIES_GIRR!AH29</f>
        <v/>
      </c>
      <c r="N31" s="1" t="str">
        <f>STG_SENSITIVITIES_GIRR!AI29</f>
        <v/>
      </c>
      <c r="O31" s="9"/>
      <c r="U31" s="9"/>
      <c r="AG31" s="9"/>
      <c r="AH31" s="13">
        <v>2.0</v>
      </c>
      <c r="AI31" s="1">
        <f t="shared" ref="AI31:AR31" si="40">SUMIFS($T:$T,$P:$P,$AH$27,$Q:$Q,$AH31)*SUMIFS($T:$T,$P:$P,$AH$27,$Q:$Q,AI$27)*W7</f>
        <v>0</v>
      </c>
      <c r="AJ31" s="1">
        <f t="shared" si="40"/>
        <v>0</v>
      </c>
      <c r="AK31" s="1">
        <f t="shared" si="40"/>
        <v>0</v>
      </c>
      <c r="AL31" s="1">
        <f t="shared" si="40"/>
        <v>0</v>
      </c>
      <c r="AM31" s="1">
        <f t="shared" si="40"/>
        <v>0</v>
      </c>
      <c r="AN31" s="1">
        <f t="shared" si="40"/>
        <v>0</v>
      </c>
      <c r="AO31" s="1">
        <f t="shared" si="40"/>
        <v>0</v>
      </c>
      <c r="AP31" s="1">
        <f t="shared" si="40"/>
        <v>0</v>
      </c>
      <c r="AQ31" s="1">
        <f t="shared" si="40"/>
        <v>0</v>
      </c>
      <c r="AR31" s="1">
        <f t="shared" si="40"/>
        <v>0</v>
      </c>
      <c r="AS31" s="9"/>
      <c r="AW31" s="9"/>
      <c r="BD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STG_INSTRUMENT_CONTRACT_MASTER!H30</f>
        <v>VND</v>
      </c>
      <c r="D32" s="1" t="str">
        <f>STG_INSTRUMENT_CONTRACT_MASTER!I30</f>
        <v/>
      </c>
      <c r="E32" s="1" t="str">
        <f>STG_SENSITIVITIES_GIRR!Z30</f>
        <v/>
      </c>
      <c r="F32" s="1" t="str">
        <f>STG_SENSITIVITIES_GIRR!AA30</f>
        <v/>
      </c>
      <c r="G32" s="1" t="str">
        <f>STG_SENSITIVITIES_GIRR!AB30</f>
        <v/>
      </c>
      <c r="H32" s="1" t="str">
        <f>STG_SENSITIVITIES_GIRR!AC30</f>
        <v/>
      </c>
      <c r="I32" s="1" t="str">
        <f>STG_SENSITIVITIES_GIRR!AD30</f>
        <v/>
      </c>
      <c r="J32" s="1" t="str">
        <f>STG_SENSITIVITIES_GIRR!AE30</f>
        <v/>
      </c>
      <c r="K32" s="1" t="str">
        <f>STG_SENSITIVITIES_GIRR!AF30</f>
        <v/>
      </c>
      <c r="L32" s="1" t="str">
        <f>STG_SENSITIVITIES_GIRR!AG30</f>
        <v/>
      </c>
      <c r="M32" s="1" t="str">
        <f>STG_SENSITIVITIES_GIRR!AH30</f>
        <v/>
      </c>
      <c r="N32" s="1" t="str">
        <f>STG_SENSITIVITIES_GIRR!AI30</f>
        <v/>
      </c>
      <c r="O32" s="9"/>
      <c r="U32" s="9"/>
      <c r="AG32" s="9"/>
      <c r="AH32" s="13">
        <v>3.0</v>
      </c>
      <c r="AI32" s="1">
        <f t="shared" ref="AI32:AR32" si="41">SUMIFS($T:$T,$P:$P,$AH$27,$Q:$Q,$AH32)*SUMIFS($T:$T,$P:$P,$AH$27,$Q:$Q,AI$27)*W8</f>
        <v>0</v>
      </c>
      <c r="AJ32" s="1">
        <f t="shared" si="41"/>
        <v>0</v>
      </c>
      <c r="AK32" s="1">
        <f t="shared" si="41"/>
        <v>0</v>
      </c>
      <c r="AL32" s="1">
        <f t="shared" si="41"/>
        <v>0</v>
      </c>
      <c r="AM32" s="1">
        <f t="shared" si="41"/>
        <v>0</v>
      </c>
      <c r="AN32" s="1">
        <f t="shared" si="41"/>
        <v>0</v>
      </c>
      <c r="AO32" s="1">
        <f t="shared" si="41"/>
        <v>0</v>
      </c>
      <c r="AP32" s="1">
        <f t="shared" si="41"/>
        <v>0</v>
      </c>
      <c r="AQ32" s="1">
        <f t="shared" si="41"/>
        <v>0</v>
      </c>
      <c r="AR32" s="1">
        <f t="shared" si="41"/>
        <v>0</v>
      </c>
      <c r="AS32" s="9"/>
      <c r="AW32" s="9"/>
      <c r="BD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STG_INSTRUMENT_CONTRACT_MASTER!H31</f>
        <v>VND</v>
      </c>
      <c r="D33" s="1" t="str">
        <f>STG_INSTRUMENT_CONTRACT_MASTER!I31</f>
        <v/>
      </c>
      <c r="E33" s="1" t="str">
        <f>STG_SENSITIVITIES_GIRR!Z31</f>
        <v/>
      </c>
      <c r="F33" s="1" t="str">
        <f>STG_SENSITIVITIES_GIRR!AA31</f>
        <v/>
      </c>
      <c r="G33" s="1" t="str">
        <f>STG_SENSITIVITIES_GIRR!AB31</f>
        <v/>
      </c>
      <c r="H33" s="1" t="str">
        <f>STG_SENSITIVITIES_GIRR!AC31</f>
        <v/>
      </c>
      <c r="I33" s="1" t="str">
        <f>STG_SENSITIVITIES_GIRR!AD31</f>
        <v/>
      </c>
      <c r="J33" s="1" t="str">
        <f>STG_SENSITIVITIES_GIRR!AE31</f>
        <v/>
      </c>
      <c r="K33" s="1" t="str">
        <f>STG_SENSITIVITIES_GIRR!AF31</f>
        <v/>
      </c>
      <c r="L33" s="1" t="str">
        <f>STG_SENSITIVITIES_GIRR!AG31</f>
        <v/>
      </c>
      <c r="M33" s="1" t="str">
        <f>STG_SENSITIVITIES_GIRR!AH31</f>
        <v/>
      </c>
      <c r="N33" s="1" t="str">
        <f>STG_SENSITIVITIES_GIRR!AI31</f>
        <v/>
      </c>
      <c r="O33" s="9"/>
      <c r="U33" s="9"/>
      <c r="AG33" s="9"/>
      <c r="AH33" s="13">
        <v>5.0</v>
      </c>
      <c r="AI33" s="1">
        <f t="shared" ref="AI33:AR33" si="42">SUMIFS($T:$T,$P:$P,$AH$27,$Q:$Q,$AH33)*SUMIFS($T:$T,$P:$P,$AH$27,$Q:$Q,AI$27)*W9</f>
        <v>0</v>
      </c>
      <c r="AJ33" s="1">
        <f t="shared" si="42"/>
        <v>0</v>
      </c>
      <c r="AK33" s="1">
        <f t="shared" si="42"/>
        <v>0</v>
      </c>
      <c r="AL33" s="1">
        <f t="shared" si="42"/>
        <v>0</v>
      </c>
      <c r="AM33" s="1">
        <f t="shared" si="42"/>
        <v>0</v>
      </c>
      <c r="AN33" s="1">
        <f t="shared" si="42"/>
        <v>0</v>
      </c>
      <c r="AO33" s="1">
        <f t="shared" si="42"/>
        <v>0</v>
      </c>
      <c r="AP33" s="1">
        <f t="shared" si="42"/>
        <v>0</v>
      </c>
      <c r="AQ33" s="1">
        <f t="shared" si="42"/>
        <v>0</v>
      </c>
      <c r="AR33" s="1">
        <f t="shared" si="42"/>
        <v>0</v>
      </c>
      <c r="AS33" s="9"/>
      <c r="AW33" s="9"/>
      <c r="BD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STG_INSTRUMENT_CONTRACT_MASTER!H32</f>
        <v>VND</v>
      </c>
      <c r="D34" s="1" t="str">
        <f>STG_INSTRUMENT_CONTRACT_MASTER!I32</f>
        <v/>
      </c>
      <c r="E34" s="1" t="str">
        <f>STG_SENSITIVITIES_GIRR!Z32</f>
        <v/>
      </c>
      <c r="F34" s="1" t="str">
        <f>STG_SENSITIVITIES_GIRR!AA32</f>
        <v/>
      </c>
      <c r="G34" s="1" t="str">
        <f>STG_SENSITIVITIES_GIRR!AB32</f>
        <v/>
      </c>
      <c r="H34" s="1" t="str">
        <f>STG_SENSITIVITIES_GIRR!AC32</f>
        <v/>
      </c>
      <c r="I34" s="1" t="str">
        <f>STG_SENSITIVITIES_GIRR!AD32</f>
        <v/>
      </c>
      <c r="J34" s="1" t="str">
        <f>STG_SENSITIVITIES_GIRR!AE32</f>
        <v/>
      </c>
      <c r="K34" s="1" t="str">
        <f>STG_SENSITIVITIES_GIRR!AF32</f>
        <v/>
      </c>
      <c r="L34" s="1" t="str">
        <f>STG_SENSITIVITIES_GIRR!AG32</f>
        <v/>
      </c>
      <c r="M34" s="1" t="str">
        <f>STG_SENSITIVITIES_GIRR!AH32</f>
        <v/>
      </c>
      <c r="N34" s="1" t="str">
        <f>STG_SENSITIVITIES_GIRR!AI32</f>
        <v/>
      </c>
      <c r="O34" s="9"/>
      <c r="U34" s="9"/>
      <c r="AG34" s="9"/>
      <c r="AH34" s="13">
        <v>10.0</v>
      </c>
      <c r="AI34" s="1">
        <f t="shared" ref="AI34:AR34" si="43">SUMIFS($T:$T,$P:$P,$AH$27,$Q:$Q,$AH34)*SUMIFS($T:$T,$P:$P,$AH$27,$Q:$Q,AI$27)*W10</f>
        <v>0</v>
      </c>
      <c r="AJ34" s="1">
        <f t="shared" si="43"/>
        <v>0</v>
      </c>
      <c r="AK34" s="1">
        <f t="shared" si="43"/>
        <v>0</v>
      </c>
      <c r="AL34" s="1">
        <f t="shared" si="43"/>
        <v>0</v>
      </c>
      <c r="AM34" s="1">
        <f t="shared" si="43"/>
        <v>0</v>
      </c>
      <c r="AN34" s="1">
        <f t="shared" si="43"/>
        <v>0</v>
      </c>
      <c r="AO34" s="1">
        <f t="shared" si="43"/>
        <v>0</v>
      </c>
      <c r="AP34" s="1">
        <f t="shared" si="43"/>
        <v>0</v>
      </c>
      <c r="AQ34" s="1">
        <f t="shared" si="43"/>
        <v>0</v>
      </c>
      <c r="AR34" s="1">
        <f t="shared" si="43"/>
        <v>0</v>
      </c>
      <c r="AS34" s="9"/>
      <c r="AW34" s="9"/>
      <c r="BD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STG_INSTRUMENT_CONTRACT_MASTER!H33</f>
        <v>VND</v>
      </c>
      <c r="D35" s="1" t="str">
        <f>STG_INSTRUMENT_CONTRACT_MASTER!I33</f>
        <v/>
      </c>
      <c r="E35" s="1" t="str">
        <f>STG_SENSITIVITIES_GIRR!Z33</f>
        <v/>
      </c>
      <c r="F35" s="1" t="str">
        <f>STG_SENSITIVITIES_GIRR!AA33</f>
        <v/>
      </c>
      <c r="G35" s="1" t="str">
        <f>STG_SENSITIVITIES_GIRR!AB33</f>
        <v/>
      </c>
      <c r="H35" s="1" t="str">
        <f>STG_SENSITIVITIES_GIRR!AC33</f>
        <v/>
      </c>
      <c r="I35" s="1" t="str">
        <f>STG_SENSITIVITIES_GIRR!AD33</f>
        <v/>
      </c>
      <c r="J35" s="1" t="str">
        <f>STG_SENSITIVITIES_GIRR!AE33</f>
        <v/>
      </c>
      <c r="K35" s="1" t="str">
        <f>STG_SENSITIVITIES_GIRR!AF33</f>
        <v/>
      </c>
      <c r="L35" s="1" t="str">
        <f>STG_SENSITIVITIES_GIRR!AG33</f>
        <v/>
      </c>
      <c r="M35" s="1" t="str">
        <f>STG_SENSITIVITIES_GIRR!AH33</f>
        <v/>
      </c>
      <c r="N35" s="1" t="str">
        <f>STG_SENSITIVITIES_GIRR!AI33</f>
        <v/>
      </c>
      <c r="O35" s="9"/>
      <c r="U35" s="9"/>
      <c r="AG35" s="9"/>
      <c r="AH35" s="13">
        <v>15.0</v>
      </c>
      <c r="AI35" s="1">
        <f t="shared" ref="AI35:AR35" si="44">SUMIFS($T:$T,$P:$P,$AH$27,$Q:$Q,$AH35)*SUMIFS($T:$T,$P:$P,$AH$27,$Q:$Q,AI$27)*W11</f>
        <v>0</v>
      </c>
      <c r="AJ35" s="1">
        <f t="shared" si="44"/>
        <v>0</v>
      </c>
      <c r="AK35" s="1">
        <f t="shared" si="44"/>
        <v>0</v>
      </c>
      <c r="AL35" s="1">
        <f t="shared" si="44"/>
        <v>0</v>
      </c>
      <c r="AM35" s="1">
        <f t="shared" si="44"/>
        <v>0</v>
      </c>
      <c r="AN35" s="1">
        <f t="shared" si="44"/>
        <v>0</v>
      </c>
      <c r="AO35" s="1">
        <f t="shared" si="44"/>
        <v>0</v>
      </c>
      <c r="AP35" s="1">
        <f t="shared" si="44"/>
        <v>0</v>
      </c>
      <c r="AQ35" s="1">
        <f t="shared" si="44"/>
        <v>0</v>
      </c>
      <c r="AR35" s="1">
        <f t="shared" si="44"/>
        <v>0</v>
      </c>
      <c r="AS35" s="9"/>
      <c r="AW35" s="9"/>
      <c r="BD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STG_INSTRUMENT_CONTRACT_MASTER!H34</f>
        <v>USD</v>
      </c>
      <c r="D36" s="1" t="str">
        <f>STG_INSTRUMENT_CONTRACT_MASTER!I34</f>
        <v/>
      </c>
      <c r="E36" s="1" t="str">
        <f>STG_SENSITIVITIES_GIRR!Z34</f>
        <v/>
      </c>
      <c r="F36" s="1" t="str">
        <f>STG_SENSITIVITIES_GIRR!AA34</f>
        <v/>
      </c>
      <c r="G36" s="1" t="str">
        <f>STG_SENSITIVITIES_GIRR!AB34</f>
        <v/>
      </c>
      <c r="H36" s="1" t="str">
        <f>STG_SENSITIVITIES_GIRR!AC34</f>
        <v/>
      </c>
      <c r="I36" s="1" t="str">
        <f>STG_SENSITIVITIES_GIRR!AD34</f>
        <v/>
      </c>
      <c r="J36" s="1" t="str">
        <f>STG_SENSITIVITIES_GIRR!AE34</f>
        <v/>
      </c>
      <c r="K36" s="1" t="str">
        <f>STG_SENSITIVITIES_GIRR!AF34</f>
        <v/>
      </c>
      <c r="L36" s="1" t="str">
        <f>STG_SENSITIVITIES_GIRR!AG34</f>
        <v/>
      </c>
      <c r="M36" s="1" t="str">
        <f>STG_SENSITIVITIES_GIRR!AH34</f>
        <v/>
      </c>
      <c r="N36" s="1" t="str">
        <f>STG_SENSITIVITIES_GIRR!AI34</f>
        <v/>
      </c>
      <c r="O36" s="9"/>
      <c r="U36" s="9"/>
      <c r="AG36" s="9"/>
      <c r="AH36" s="13">
        <v>20.0</v>
      </c>
      <c r="AI36" s="1">
        <f t="shared" ref="AI36:AR36" si="45">SUMIFS($T:$T,$P:$P,$AH$27,$Q:$Q,$AH36)*SUMIFS($T:$T,$P:$P,$AH$27,$Q:$Q,AI$27)*W12</f>
        <v>0</v>
      </c>
      <c r="AJ36" s="1">
        <f t="shared" si="45"/>
        <v>0</v>
      </c>
      <c r="AK36" s="1">
        <f t="shared" si="45"/>
        <v>0</v>
      </c>
      <c r="AL36" s="1">
        <f t="shared" si="45"/>
        <v>0</v>
      </c>
      <c r="AM36" s="1">
        <f t="shared" si="45"/>
        <v>0</v>
      </c>
      <c r="AN36" s="1">
        <f t="shared" si="45"/>
        <v>0</v>
      </c>
      <c r="AO36" s="1">
        <f t="shared" si="45"/>
        <v>0</v>
      </c>
      <c r="AP36" s="1">
        <f t="shared" si="45"/>
        <v>0</v>
      </c>
      <c r="AQ36" s="1">
        <f t="shared" si="45"/>
        <v>0</v>
      </c>
      <c r="AR36" s="1">
        <f t="shared" si="45"/>
        <v>0</v>
      </c>
      <c r="AS36" s="9"/>
      <c r="AW36" s="9"/>
      <c r="BD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STG_INSTRUMENT_CONTRACT_MASTER!H35</f>
        <v>EUR</v>
      </c>
      <c r="D37" s="1" t="str">
        <f>STG_INSTRUMENT_CONTRACT_MASTER!I35</f>
        <v>USD</v>
      </c>
      <c r="E37" s="1" t="str">
        <f>STG_SENSITIVITIES_GIRR!Z35</f>
        <v/>
      </c>
      <c r="F37" s="1" t="str">
        <f>STG_SENSITIVITIES_GIRR!AA35</f>
        <v/>
      </c>
      <c r="G37" s="1" t="str">
        <f>STG_SENSITIVITIES_GIRR!AB35</f>
        <v/>
      </c>
      <c r="H37" s="1" t="str">
        <f>STG_SENSITIVITIES_GIRR!AC35</f>
        <v/>
      </c>
      <c r="I37" s="1" t="str">
        <f>STG_SENSITIVITIES_GIRR!AD35</f>
        <v/>
      </c>
      <c r="J37" s="1" t="str">
        <f>STG_SENSITIVITIES_GIRR!AE35</f>
        <v/>
      </c>
      <c r="K37" s="1" t="str">
        <f>STG_SENSITIVITIES_GIRR!AF35</f>
        <v/>
      </c>
      <c r="L37" s="1" t="str">
        <f>STG_SENSITIVITIES_GIRR!AG35</f>
        <v/>
      </c>
      <c r="M37" s="1" t="str">
        <f>STG_SENSITIVITIES_GIRR!AH35</f>
        <v/>
      </c>
      <c r="N37" s="1" t="str">
        <f>STG_SENSITIVITIES_GIRR!AI35</f>
        <v/>
      </c>
      <c r="O37" s="9"/>
      <c r="U37" s="9"/>
      <c r="AG37" s="9"/>
      <c r="AH37" s="13">
        <v>30.0</v>
      </c>
      <c r="AI37" s="1">
        <f t="shared" ref="AI37:AR37" si="46">SUMIFS($T:$T,$P:$P,$AH$27,$Q:$Q,$AH37)*SUMIFS($T:$T,$P:$P,$AH$27,$Q:$Q,AI$27)*W13</f>
        <v>0</v>
      </c>
      <c r="AJ37" s="1">
        <f t="shared" si="46"/>
        <v>0</v>
      </c>
      <c r="AK37" s="1">
        <f t="shared" si="46"/>
        <v>0</v>
      </c>
      <c r="AL37" s="1">
        <f t="shared" si="46"/>
        <v>0</v>
      </c>
      <c r="AM37" s="1">
        <f t="shared" si="46"/>
        <v>0</v>
      </c>
      <c r="AN37" s="1">
        <f t="shared" si="46"/>
        <v>0</v>
      </c>
      <c r="AO37" s="1">
        <f t="shared" si="46"/>
        <v>0</v>
      </c>
      <c r="AP37" s="1">
        <f t="shared" si="46"/>
        <v>0</v>
      </c>
      <c r="AQ37" s="1">
        <f t="shared" si="46"/>
        <v>0</v>
      </c>
      <c r="AR37" s="1">
        <f t="shared" si="46"/>
        <v>0</v>
      </c>
      <c r="AS37" s="9"/>
      <c r="AW37" s="9"/>
      <c r="BD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STG_INSTRUMENT_CONTRACT_MASTER!H36</f>
        <v>EUR</v>
      </c>
      <c r="D38" s="1" t="str">
        <f>STG_INSTRUMENT_CONTRACT_MASTER!I36</f>
        <v>USD</v>
      </c>
      <c r="E38" s="1" t="str">
        <f>STG_SENSITIVITIES_GIRR!Z36</f>
        <v/>
      </c>
      <c r="F38" s="1" t="str">
        <f>STG_SENSITIVITIES_GIRR!AA36</f>
        <v/>
      </c>
      <c r="G38" s="1" t="str">
        <f>STG_SENSITIVITIES_GIRR!AB36</f>
        <v/>
      </c>
      <c r="H38" s="1" t="str">
        <f>STG_SENSITIVITIES_GIRR!AC36</f>
        <v/>
      </c>
      <c r="I38" s="1" t="str">
        <f>STG_SENSITIVITIES_GIRR!AD36</f>
        <v/>
      </c>
      <c r="J38" s="1" t="str">
        <f>STG_SENSITIVITIES_GIRR!AE36</f>
        <v/>
      </c>
      <c r="K38" s="1" t="str">
        <f>STG_SENSITIVITIES_GIRR!AF36</f>
        <v/>
      </c>
      <c r="L38" s="1" t="str">
        <f>STG_SENSITIVITIES_GIRR!AG36</f>
        <v/>
      </c>
      <c r="M38" s="1" t="str">
        <f>STG_SENSITIVITIES_GIRR!AH36</f>
        <v/>
      </c>
      <c r="N38" s="1" t="str">
        <f>STG_SENSITIVITIES_GIRR!AI36</f>
        <v/>
      </c>
      <c r="O38" s="9"/>
      <c r="U38" s="9"/>
      <c r="AG38" s="9"/>
      <c r="AS38" s="9"/>
      <c r="AW38" s="9"/>
      <c r="BD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STG_INSTRUMENT_CONTRACT_MASTER!H37</f>
        <v>EUR</v>
      </c>
      <c r="D39" s="1" t="str">
        <f>STG_INSTRUMENT_CONTRACT_MASTER!I37</f>
        <v>USD</v>
      </c>
      <c r="E39" s="1" t="str">
        <f>STG_SENSITIVITIES_GIRR!Z37</f>
        <v/>
      </c>
      <c r="F39" s="1" t="str">
        <f>STG_SENSITIVITIES_GIRR!AA37</f>
        <v/>
      </c>
      <c r="G39" s="1" t="str">
        <f>STG_SENSITIVITIES_GIRR!AB37</f>
        <v/>
      </c>
      <c r="H39" s="1" t="str">
        <f>STG_SENSITIVITIES_GIRR!AC37</f>
        <v/>
      </c>
      <c r="I39" s="1" t="str">
        <f>STG_SENSITIVITIES_GIRR!AD37</f>
        <v/>
      </c>
      <c r="J39" s="1" t="str">
        <f>STG_SENSITIVITIES_GIRR!AE37</f>
        <v/>
      </c>
      <c r="K39" s="1" t="str">
        <f>STG_SENSITIVITIES_GIRR!AF37</f>
        <v/>
      </c>
      <c r="L39" s="1" t="str">
        <f>STG_SENSITIVITIES_GIRR!AG37</f>
        <v/>
      </c>
      <c r="M39" s="1" t="str">
        <f>STG_SENSITIVITIES_GIRR!AH37</f>
        <v/>
      </c>
      <c r="N39" s="1" t="str">
        <f>STG_SENSITIVITIES_GIRR!AI37</f>
        <v/>
      </c>
      <c r="O39" s="9"/>
      <c r="U39" s="9"/>
      <c r="AG39" s="9"/>
      <c r="AH39" s="16" t="s">
        <v>153</v>
      </c>
      <c r="AI39" s="13">
        <f t="array" ref="AI39:AR39">TRANSPOSE(AH40:AH49)</f>
        <v>0.25</v>
      </c>
      <c r="AJ39" s="13">
        <v>0.5</v>
      </c>
      <c r="AK39" s="13">
        <v>1.0</v>
      </c>
      <c r="AL39" s="13">
        <v>2.0</v>
      </c>
      <c r="AM39" s="13">
        <v>3.0</v>
      </c>
      <c r="AN39" s="13">
        <v>5.0</v>
      </c>
      <c r="AO39" s="13">
        <v>10.0</v>
      </c>
      <c r="AP39" s="13">
        <v>15.0</v>
      </c>
      <c r="AQ39" s="13">
        <v>20.0</v>
      </c>
      <c r="AR39" s="13">
        <v>30.0</v>
      </c>
      <c r="AS39" s="9"/>
      <c r="AW39" s="9"/>
      <c r="BD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STG_INSTRUMENT_CONTRACT_MASTER!H38</f>
        <v>GBP</v>
      </c>
      <c r="D40" s="1" t="str">
        <f>STG_INSTRUMENT_CONTRACT_MASTER!I38</f>
        <v>USD</v>
      </c>
      <c r="E40" s="1" t="str">
        <f>STG_SENSITIVITIES_GIRR!Z38</f>
        <v/>
      </c>
      <c r="F40" s="1" t="str">
        <f>STG_SENSITIVITIES_GIRR!AA38</f>
        <v/>
      </c>
      <c r="G40" s="1" t="str">
        <f>STG_SENSITIVITIES_GIRR!AB38</f>
        <v/>
      </c>
      <c r="H40" s="1" t="str">
        <f>STG_SENSITIVITIES_GIRR!AC38</f>
        <v/>
      </c>
      <c r="I40" s="1" t="str">
        <f>STG_SENSITIVITIES_GIRR!AD38</f>
        <v/>
      </c>
      <c r="J40" s="1" t="str">
        <f>STG_SENSITIVITIES_GIRR!AE38</f>
        <v/>
      </c>
      <c r="K40" s="1" t="str">
        <f>STG_SENSITIVITIES_GIRR!AF38</f>
        <v/>
      </c>
      <c r="L40" s="1" t="str">
        <f>STG_SENSITIVITIES_GIRR!AG38</f>
        <v/>
      </c>
      <c r="M40" s="1" t="str">
        <f>STG_SENSITIVITIES_GIRR!AH38</f>
        <v/>
      </c>
      <c r="N40" s="1" t="str">
        <f>STG_SENSITIVITIES_GIRR!AI38</f>
        <v/>
      </c>
      <c r="O40" s="9"/>
      <c r="U40" s="9"/>
      <c r="AG40" s="9"/>
      <c r="AH40" s="13">
        <v>0.25</v>
      </c>
      <c r="AI40" s="1">
        <f t="shared" ref="AI40:AR40" si="47">SUMIFS($T:$T,$P:$P,$AH$39,$Q:$Q,$AH40)*SUMIFS($T:$T,$P:$P,$AH$39,$Q:$Q,AI$39)*W4</f>
        <v>0</v>
      </c>
      <c r="AJ40" s="1">
        <f t="shared" si="47"/>
        <v>0</v>
      </c>
      <c r="AK40" s="1">
        <f t="shared" si="47"/>
        <v>0</v>
      </c>
      <c r="AL40" s="1">
        <f t="shared" si="47"/>
        <v>0</v>
      </c>
      <c r="AM40" s="1">
        <f t="shared" si="47"/>
        <v>0</v>
      </c>
      <c r="AN40" s="1">
        <f t="shared" si="47"/>
        <v>0</v>
      </c>
      <c r="AO40" s="1">
        <f t="shared" si="47"/>
        <v>0</v>
      </c>
      <c r="AP40" s="1">
        <f t="shared" si="47"/>
        <v>0</v>
      </c>
      <c r="AQ40" s="1">
        <f t="shared" si="47"/>
        <v>0</v>
      </c>
      <c r="AR40" s="1">
        <f t="shared" si="47"/>
        <v>0</v>
      </c>
      <c r="AS40" s="9"/>
      <c r="AW40" s="9"/>
      <c r="BD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STG_INSTRUMENT_CONTRACT_MASTER!H39</f>
        <v>EUR</v>
      </c>
      <c r="D41" s="1" t="str">
        <f>STG_INSTRUMENT_CONTRACT_MASTER!I39</f>
        <v>USD</v>
      </c>
      <c r="E41" s="1" t="str">
        <f>STG_SENSITIVITIES_GIRR!Z39</f>
        <v/>
      </c>
      <c r="F41" s="1" t="str">
        <f>STG_SENSITIVITIES_GIRR!AA39</f>
        <v/>
      </c>
      <c r="G41" s="1" t="str">
        <f>STG_SENSITIVITIES_GIRR!AB39</f>
        <v/>
      </c>
      <c r="H41" s="1" t="str">
        <f>STG_SENSITIVITIES_GIRR!AC39</f>
        <v/>
      </c>
      <c r="I41" s="1" t="str">
        <f>STG_SENSITIVITIES_GIRR!AD39</f>
        <v/>
      </c>
      <c r="J41" s="1" t="str">
        <f>STG_SENSITIVITIES_GIRR!AE39</f>
        <v/>
      </c>
      <c r="K41" s="1" t="str">
        <f>STG_SENSITIVITIES_GIRR!AF39</f>
        <v/>
      </c>
      <c r="L41" s="1" t="str">
        <f>STG_SENSITIVITIES_GIRR!AG39</f>
        <v/>
      </c>
      <c r="M41" s="1" t="str">
        <f>STG_SENSITIVITIES_GIRR!AH39</f>
        <v/>
      </c>
      <c r="N41" s="1" t="str">
        <f>STG_SENSITIVITIES_GIRR!AI39</f>
        <v/>
      </c>
      <c r="O41" s="9"/>
      <c r="U41" s="9"/>
      <c r="AG41" s="9"/>
      <c r="AH41" s="13">
        <v>0.5</v>
      </c>
      <c r="AI41" s="1">
        <f t="shared" ref="AI41:AR41" si="48">SUMIFS($T:$T,$P:$P,$AH$39,$Q:$Q,$AH41)*SUMIFS($T:$T,$P:$P,$AH$39,$Q:$Q,AI$39)*W5</f>
        <v>0</v>
      </c>
      <c r="AJ41" s="1">
        <f t="shared" si="48"/>
        <v>0</v>
      </c>
      <c r="AK41" s="1">
        <f t="shared" si="48"/>
        <v>0</v>
      </c>
      <c r="AL41" s="1">
        <f t="shared" si="48"/>
        <v>0</v>
      </c>
      <c r="AM41" s="1">
        <f t="shared" si="48"/>
        <v>0</v>
      </c>
      <c r="AN41" s="1">
        <f t="shared" si="48"/>
        <v>0</v>
      </c>
      <c r="AO41" s="1">
        <f t="shared" si="48"/>
        <v>0</v>
      </c>
      <c r="AP41" s="1">
        <f t="shared" si="48"/>
        <v>0</v>
      </c>
      <c r="AQ41" s="1">
        <f t="shared" si="48"/>
        <v>0</v>
      </c>
      <c r="AR41" s="1">
        <f t="shared" si="48"/>
        <v>0</v>
      </c>
      <c r="AS41" s="9"/>
      <c r="AW41" s="9"/>
      <c r="BD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STG_INSTRUMENT_CONTRACT_MASTER!H40</f>
        <v>AUD</v>
      </c>
      <c r="D42" s="1" t="str">
        <f>STG_INSTRUMENT_CONTRACT_MASTER!I40</f>
        <v>USD</v>
      </c>
      <c r="E42" s="1" t="str">
        <f>STG_SENSITIVITIES_GIRR!Z40</f>
        <v/>
      </c>
      <c r="F42" s="1" t="str">
        <f>STG_SENSITIVITIES_GIRR!AA40</f>
        <v/>
      </c>
      <c r="G42" s="1" t="str">
        <f>STG_SENSITIVITIES_GIRR!AB40</f>
        <v/>
      </c>
      <c r="H42" s="1" t="str">
        <f>STG_SENSITIVITIES_GIRR!AC40</f>
        <v/>
      </c>
      <c r="I42" s="1" t="str">
        <f>STG_SENSITIVITIES_GIRR!AD40</f>
        <v/>
      </c>
      <c r="J42" s="1" t="str">
        <f>STG_SENSITIVITIES_GIRR!AE40</f>
        <v/>
      </c>
      <c r="K42" s="1" t="str">
        <f>STG_SENSITIVITIES_GIRR!AF40</f>
        <v/>
      </c>
      <c r="L42" s="1" t="str">
        <f>STG_SENSITIVITIES_GIRR!AG40</f>
        <v/>
      </c>
      <c r="M42" s="1" t="str">
        <f>STG_SENSITIVITIES_GIRR!AH40</f>
        <v/>
      </c>
      <c r="N42" s="1" t="str">
        <f>STG_SENSITIVITIES_GIRR!AI40</f>
        <v/>
      </c>
      <c r="O42" s="9"/>
      <c r="U42" s="9"/>
      <c r="AG42" s="9"/>
      <c r="AH42" s="13">
        <v>1.0</v>
      </c>
      <c r="AI42" s="1">
        <f t="shared" ref="AI42:AR42" si="49">SUMIFS($T:$T,$P:$P,$AH$39,$Q:$Q,$AH42)*SUMIFS($T:$T,$P:$P,$AH$39,$Q:$Q,AI$39)*W6</f>
        <v>0</v>
      </c>
      <c r="AJ42" s="1">
        <f t="shared" si="49"/>
        <v>0</v>
      </c>
      <c r="AK42" s="1">
        <f t="shared" si="49"/>
        <v>0</v>
      </c>
      <c r="AL42" s="1">
        <f t="shared" si="49"/>
        <v>0</v>
      </c>
      <c r="AM42" s="1">
        <f t="shared" si="49"/>
        <v>0</v>
      </c>
      <c r="AN42" s="1">
        <f t="shared" si="49"/>
        <v>0</v>
      </c>
      <c r="AO42" s="1">
        <f t="shared" si="49"/>
        <v>0</v>
      </c>
      <c r="AP42" s="1">
        <f t="shared" si="49"/>
        <v>0</v>
      </c>
      <c r="AQ42" s="1">
        <f t="shared" si="49"/>
        <v>0</v>
      </c>
      <c r="AR42" s="1">
        <f t="shared" si="49"/>
        <v>0</v>
      </c>
      <c r="AS42" s="9"/>
      <c r="AW42" s="9"/>
      <c r="BD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STG_INSTRUMENT_CONTRACT_MASTER!H41</f>
        <v>USD</v>
      </c>
      <c r="D43" s="1" t="str">
        <f>STG_INSTRUMENT_CONTRACT_MASTER!I41</f>
        <v/>
      </c>
      <c r="E43" s="1" t="str">
        <f>STG_SENSITIVITIES_GIRR!Z41</f>
        <v/>
      </c>
      <c r="F43" s="1" t="str">
        <f>STG_SENSITIVITIES_GIRR!AA41</f>
        <v/>
      </c>
      <c r="G43" s="1" t="str">
        <f>STG_SENSITIVITIES_GIRR!AB41</f>
        <v/>
      </c>
      <c r="H43" s="1" t="str">
        <f>STG_SENSITIVITIES_GIRR!AC41</f>
        <v/>
      </c>
      <c r="I43" s="1" t="str">
        <f>STG_SENSITIVITIES_GIRR!AD41</f>
        <v/>
      </c>
      <c r="J43" s="1" t="str">
        <f>STG_SENSITIVITIES_GIRR!AE41</f>
        <v/>
      </c>
      <c r="K43" s="1" t="str">
        <f>STG_SENSITIVITIES_GIRR!AF41</f>
        <v/>
      </c>
      <c r="L43" s="1" t="str">
        <f>STG_SENSITIVITIES_GIRR!AG41</f>
        <v/>
      </c>
      <c r="M43" s="1" t="str">
        <f>STG_SENSITIVITIES_GIRR!AH41</f>
        <v/>
      </c>
      <c r="N43" s="1" t="str">
        <f>STG_SENSITIVITIES_GIRR!AI41</f>
        <v/>
      </c>
      <c r="O43" s="9"/>
      <c r="U43" s="9"/>
      <c r="AG43" s="9"/>
      <c r="AH43" s="13">
        <v>2.0</v>
      </c>
      <c r="AI43" s="1">
        <f t="shared" ref="AI43:AR43" si="50">SUMIFS($T:$T,$P:$P,$AH$39,$Q:$Q,$AH43)*SUMIFS($T:$T,$P:$P,$AH$39,$Q:$Q,AI$39)*W7</f>
        <v>0</v>
      </c>
      <c r="AJ43" s="1">
        <f t="shared" si="50"/>
        <v>0</v>
      </c>
      <c r="AK43" s="1">
        <f t="shared" si="50"/>
        <v>0</v>
      </c>
      <c r="AL43" s="1">
        <f t="shared" si="50"/>
        <v>0</v>
      </c>
      <c r="AM43" s="1">
        <f t="shared" si="50"/>
        <v>0</v>
      </c>
      <c r="AN43" s="1">
        <f t="shared" si="50"/>
        <v>0</v>
      </c>
      <c r="AO43" s="1">
        <f t="shared" si="50"/>
        <v>0</v>
      </c>
      <c r="AP43" s="1">
        <f t="shared" si="50"/>
        <v>0</v>
      </c>
      <c r="AQ43" s="1">
        <f t="shared" si="50"/>
        <v>0</v>
      </c>
      <c r="AR43" s="1">
        <f t="shared" si="50"/>
        <v>0</v>
      </c>
      <c r="AS43" s="9"/>
      <c r="AW43" s="9"/>
      <c r="BD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STG_INSTRUMENT_CONTRACT_MASTER!H42</f>
        <v>USD</v>
      </c>
      <c r="D44" s="1" t="str">
        <f>STG_INSTRUMENT_CONTRACT_MASTER!I42</f>
        <v/>
      </c>
      <c r="E44" s="1" t="str">
        <f>STG_SENSITIVITIES_GIRR!Z42</f>
        <v/>
      </c>
      <c r="F44" s="1" t="str">
        <f>STG_SENSITIVITIES_GIRR!AA42</f>
        <v/>
      </c>
      <c r="G44" s="1" t="str">
        <f>STG_SENSITIVITIES_GIRR!AB42</f>
        <v/>
      </c>
      <c r="H44" s="1" t="str">
        <f>STG_SENSITIVITIES_GIRR!AC42</f>
        <v/>
      </c>
      <c r="I44" s="1" t="str">
        <f>STG_SENSITIVITIES_GIRR!AD42</f>
        <v/>
      </c>
      <c r="J44" s="1" t="str">
        <f>STG_SENSITIVITIES_GIRR!AE42</f>
        <v/>
      </c>
      <c r="K44" s="1" t="str">
        <f>STG_SENSITIVITIES_GIRR!AF42</f>
        <v/>
      </c>
      <c r="L44" s="1" t="str">
        <f>STG_SENSITIVITIES_GIRR!AG42</f>
        <v/>
      </c>
      <c r="M44" s="1" t="str">
        <f>STG_SENSITIVITIES_GIRR!AH42</f>
        <v/>
      </c>
      <c r="N44" s="1" t="str">
        <f>STG_SENSITIVITIES_GIRR!AI42</f>
        <v/>
      </c>
      <c r="O44" s="9"/>
      <c r="U44" s="9"/>
      <c r="AG44" s="9"/>
      <c r="AH44" s="13">
        <v>3.0</v>
      </c>
      <c r="AI44" s="1">
        <f t="shared" ref="AI44:AR44" si="51">SUMIFS($T:$T,$P:$P,$AH$39,$Q:$Q,$AH44)*SUMIFS($T:$T,$P:$P,$AH$39,$Q:$Q,AI$39)*W8</f>
        <v>0</v>
      </c>
      <c r="AJ44" s="1">
        <f t="shared" si="51"/>
        <v>0</v>
      </c>
      <c r="AK44" s="1">
        <f t="shared" si="51"/>
        <v>0</v>
      </c>
      <c r="AL44" s="1">
        <f t="shared" si="51"/>
        <v>0</v>
      </c>
      <c r="AM44" s="1">
        <f t="shared" si="51"/>
        <v>0</v>
      </c>
      <c r="AN44" s="1">
        <f t="shared" si="51"/>
        <v>0</v>
      </c>
      <c r="AO44" s="1">
        <f t="shared" si="51"/>
        <v>0</v>
      </c>
      <c r="AP44" s="1">
        <f t="shared" si="51"/>
        <v>0</v>
      </c>
      <c r="AQ44" s="1">
        <f t="shared" si="51"/>
        <v>0</v>
      </c>
      <c r="AR44" s="1">
        <f t="shared" si="51"/>
        <v>0</v>
      </c>
      <c r="AS44" s="9"/>
      <c r="AW44" s="9"/>
      <c r="BD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STG_INSTRUMENT_CONTRACT_MASTER!H43</f>
        <v>GBP</v>
      </c>
      <c r="D45" s="1" t="str">
        <f>STG_INSTRUMENT_CONTRACT_MASTER!I43</f>
        <v>USD</v>
      </c>
      <c r="E45" s="1" t="str">
        <f>STG_SENSITIVITIES_GIRR!Z43</f>
        <v/>
      </c>
      <c r="F45" s="1" t="str">
        <f>STG_SENSITIVITIES_GIRR!AA43</f>
        <v/>
      </c>
      <c r="G45" s="1" t="str">
        <f>STG_SENSITIVITIES_GIRR!AB43</f>
        <v/>
      </c>
      <c r="H45" s="1" t="str">
        <f>STG_SENSITIVITIES_GIRR!AC43</f>
        <v/>
      </c>
      <c r="I45" s="1" t="str">
        <f>STG_SENSITIVITIES_GIRR!AD43</f>
        <v/>
      </c>
      <c r="J45" s="1" t="str">
        <f>STG_SENSITIVITIES_GIRR!AE43</f>
        <v/>
      </c>
      <c r="K45" s="1" t="str">
        <f>STG_SENSITIVITIES_GIRR!AF43</f>
        <v/>
      </c>
      <c r="L45" s="1" t="str">
        <f>STG_SENSITIVITIES_GIRR!AG43</f>
        <v/>
      </c>
      <c r="M45" s="1" t="str">
        <f>STG_SENSITIVITIES_GIRR!AH43</f>
        <v/>
      </c>
      <c r="N45" s="1" t="str">
        <f>STG_SENSITIVITIES_GIRR!AI43</f>
        <v/>
      </c>
      <c r="O45" s="9"/>
      <c r="U45" s="9"/>
      <c r="AG45" s="9"/>
      <c r="AH45" s="13">
        <v>5.0</v>
      </c>
      <c r="AI45" s="1">
        <f t="shared" ref="AI45:AR45" si="52">SUMIFS($T:$T,$P:$P,$AH$39,$Q:$Q,$AH45)*SUMIFS($T:$T,$P:$P,$AH$39,$Q:$Q,AI$39)*W9</f>
        <v>0</v>
      </c>
      <c r="AJ45" s="1">
        <f t="shared" si="52"/>
        <v>0</v>
      </c>
      <c r="AK45" s="1">
        <f t="shared" si="52"/>
        <v>0</v>
      </c>
      <c r="AL45" s="1">
        <f t="shared" si="52"/>
        <v>0</v>
      </c>
      <c r="AM45" s="1">
        <f t="shared" si="52"/>
        <v>0</v>
      </c>
      <c r="AN45" s="1">
        <f t="shared" si="52"/>
        <v>0</v>
      </c>
      <c r="AO45" s="1">
        <f t="shared" si="52"/>
        <v>0</v>
      </c>
      <c r="AP45" s="1">
        <f t="shared" si="52"/>
        <v>0</v>
      </c>
      <c r="AQ45" s="1">
        <f t="shared" si="52"/>
        <v>0</v>
      </c>
      <c r="AR45" s="1">
        <f t="shared" si="52"/>
        <v>0</v>
      </c>
      <c r="AS45" s="9"/>
      <c r="AW45" s="9"/>
      <c r="BD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STG_INSTRUMENT_CONTRACT_MASTER!H44</f>
        <v>EUR</v>
      </c>
      <c r="D46" s="1" t="str">
        <f>STG_INSTRUMENT_CONTRACT_MASTER!I44</f>
        <v>USD</v>
      </c>
      <c r="E46" s="1" t="str">
        <f>STG_SENSITIVITIES_GIRR!Z44</f>
        <v/>
      </c>
      <c r="F46" s="1" t="str">
        <f>STG_SENSITIVITIES_GIRR!AA44</f>
        <v/>
      </c>
      <c r="G46" s="1" t="str">
        <f>STG_SENSITIVITIES_GIRR!AB44</f>
        <v/>
      </c>
      <c r="H46" s="1" t="str">
        <f>STG_SENSITIVITIES_GIRR!AC44</f>
        <v/>
      </c>
      <c r="I46" s="1" t="str">
        <f>STG_SENSITIVITIES_GIRR!AD44</f>
        <v/>
      </c>
      <c r="J46" s="1" t="str">
        <f>STG_SENSITIVITIES_GIRR!AE44</f>
        <v/>
      </c>
      <c r="K46" s="1" t="str">
        <f>STG_SENSITIVITIES_GIRR!AF44</f>
        <v/>
      </c>
      <c r="L46" s="1" t="str">
        <f>STG_SENSITIVITIES_GIRR!AG44</f>
        <v/>
      </c>
      <c r="M46" s="1" t="str">
        <f>STG_SENSITIVITIES_GIRR!AH44</f>
        <v/>
      </c>
      <c r="N46" s="1" t="str">
        <f>STG_SENSITIVITIES_GIRR!AI44</f>
        <v/>
      </c>
      <c r="O46" s="9"/>
      <c r="U46" s="9"/>
      <c r="AG46" s="9"/>
      <c r="AH46" s="13">
        <v>10.0</v>
      </c>
      <c r="AI46" s="1">
        <f t="shared" ref="AI46:AR46" si="53">SUMIFS($T:$T,$P:$P,$AH$39,$Q:$Q,$AH46)*SUMIFS($T:$T,$P:$P,$AH$39,$Q:$Q,AI$39)*W10</f>
        <v>0</v>
      </c>
      <c r="AJ46" s="1">
        <f t="shared" si="53"/>
        <v>0</v>
      </c>
      <c r="AK46" s="1">
        <f t="shared" si="53"/>
        <v>0</v>
      </c>
      <c r="AL46" s="1">
        <f t="shared" si="53"/>
        <v>0</v>
      </c>
      <c r="AM46" s="1">
        <f t="shared" si="53"/>
        <v>0</v>
      </c>
      <c r="AN46" s="1">
        <f t="shared" si="53"/>
        <v>0</v>
      </c>
      <c r="AO46" s="1">
        <f t="shared" si="53"/>
        <v>0</v>
      </c>
      <c r="AP46" s="1">
        <f t="shared" si="53"/>
        <v>0</v>
      </c>
      <c r="AQ46" s="1">
        <f t="shared" si="53"/>
        <v>0</v>
      </c>
      <c r="AR46" s="1">
        <f t="shared" si="53"/>
        <v>0</v>
      </c>
      <c r="AS46" s="9"/>
      <c r="AW46" s="9"/>
      <c r="BD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STG_INSTRUMENT_CONTRACT_MASTER!H45</f>
        <v>EUR</v>
      </c>
      <c r="D47" s="1" t="str">
        <f>STG_INSTRUMENT_CONTRACT_MASTER!I45</f>
        <v>USD</v>
      </c>
      <c r="E47" s="1" t="str">
        <f>STG_SENSITIVITIES_GIRR!Z45</f>
        <v/>
      </c>
      <c r="F47" s="1" t="str">
        <f>STG_SENSITIVITIES_GIRR!AA45</f>
        <v/>
      </c>
      <c r="G47" s="1" t="str">
        <f>STG_SENSITIVITIES_GIRR!AB45</f>
        <v/>
      </c>
      <c r="H47" s="1" t="str">
        <f>STG_SENSITIVITIES_GIRR!AC45</f>
        <v/>
      </c>
      <c r="I47" s="1" t="str">
        <f>STG_SENSITIVITIES_GIRR!AD45</f>
        <v/>
      </c>
      <c r="J47" s="1" t="str">
        <f>STG_SENSITIVITIES_GIRR!AE45</f>
        <v/>
      </c>
      <c r="K47" s="1" t="str">
        <f>STG_SENSITIVITIES_GIRR!AF45</f>
        <v/>
      </c>
      <c r="L47" s="1" t="str">
        <f>STG_SENSITIVITIES_GIRR!AG45</f>
        <v/>
      </c>
      <c r="M47" s="1" t="str">
        <f>STG_SENSITIVITIES_GIRR!AH45</f>
        <v/>
      </c>
      <c r="N47" s="1" t="str">
        <f>STG_SENSITIVITIES_GIRR!AI45</f>
        <v/>
      </c>
      <c r="O47" s="9"/>
      <c r="U47" s="9"/>
      <c r="AG47" s="9"/>
      <c r="AH47" s="13">
        <v>15.0</v>
      </c>
      <c r="AI47" s="1">
        <f t="shared" ref="AI47:AR47" si="54">SUMIFS($T:$T,$P:$P,$AH$39,$Q:$Q,$AH47)*SUMIFS($T:$T,$P:$P,$AH$39,$Q:$Q,AI$39)*W11</f>
        <v>0</v>
      </c>
      <c r="AJ47" s="1">
        <f t="shared" si="54"/>
        <v>0</v>
      </c>
      <c r="AK47" s="1">
        <f t="shared" si="54"/>
        <v>0</v>
      </c>
      <c r="AL47" s="1">
        <f t="shared" si="54"/>
        <v>0</v>
      </c>
      <c r="AM47" s="1">
        <f t="shared" si="54"/>
        <v>0</v>
      </c>
      <c r="AN47" s="1">
        <f t="shared" si="54"/>
        <v>0</v>
      </c>
      <c r="AO47" s="1">
        <f t="shared" si="54"/>
        <v>0</v>
      </c>
      <c r="AP47" s="1">
        <f t="shared" si="54"/>
        <v>0</v>
      </c>
      <c r="AQ47" s="1">
        <f t="shared" si="54"/>
        <v>0</v>
      </c>
      <c r="AR47" s="1">
        <f t="shared" si="54"/>
        <v>0</v>
      </c>
      <c r="AS47" s="9"/>
      <c r="AW47" s="9"/>
      <c r="BD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STG_INSTRUMENT_CONTRACT_MASTER!H46</f>
        <v>AUD</v>
      </c>
      <c r="D48" s="1" t="str">
        <f>STG_INSTRUMENT_CONTRACT_MASTER!I46</f>
        <v>USD</v>
      </c>
      <c r="E48" s="1" t="str">
        <f>STG_SENSITIVITIES_GIRR!Z46</f>
        <v/>
      </c>
      <c r="F48" s="1" t="str">
        <f>STG_SENSITIVITIES_GIRR!AA46</f>
        <v/>
      </c>
      <c r="G48" s="1" t="str">
        <f>STG_SENSITIVITIES_GIRR!AB46</f>
        <v/>
      </c>
      <c r="H48" s="1" t="str">
        <f>STG_SENSITIVITIES_GIRR!AC46</f>
        <v/>
      </c>
      <c r="I48" s="1" t="str">
        <f>STG_SENSITIVITIES_GIRR!AD46</f>
        <v/>
      </c>
      <c r="J48" s="1" t="str">
        <f>STG_SENSITIVITIES_GIRR!AE46</f>
        <v/>
      </c>
      <c r="K48" s="1" t="str">
        <f>STG_SENSITIVITIES_GIRR!AF46</f>
        <v/>
      </c>
      <c r="L48" s="1" t="str">
        <f>STG_SENSITIVITIES_GIRR!AG46</f>
        <v/>
      </c>
      <c r="M48" s="1" t="str">
        <f>STG_SENSITIVITIES_GIRR!AH46</f>
        <v/>
      </c>
      <c r="N48" s="1" t="str">
        <f>STG_SENSITIVITIES_GIRR!AI46</f>
        <v/>
      </c>
      <c r="O48" s="9"/>
      <c r="U48" s="9"/>
      <c r="AG48" s="9"/>
      <c r="AH48" s="13">
        <v>20.0</v>
      </c>
      <c r="AI48" s="1">
        <f t="shared" ref="AI48:AR48" si="55">SUMIFS($T:$T,$P:$P,$AH$39,$Q:$Q,$AH48)*SUMIFS($T:$T,$P:$P,$AH$39,$Q:$Q,AI$39)*W12</f>
        <v>0</v>
      </c>
      <c r="AJ48" s="1">
        <f t="shared" si="55"/>
        <v>0</v>
      </c>
      <c r="AK48" s="1">
        <f t="shared" si="55"/>
        <v>0</v>
      </c>
      <c r="AL48" s="1">
        <f t="shared" si="55"/>
        <v>0</v>
      </c>
      <c r="AM48" s="1">
        <f t="shared" si="55"/>
        <v>0</v>
      </c>
      <c r="AN48" s="1">
        <f t="shared" si="55"/>
        <v>0</v>
      </c>
      <c r="AO48" s="1">
        <f t="shared" si="55"/>
        <v>0</v>
      </c>
      <c r="AP48" s="1">
        <f t="shared" si="55"/>
        <v>0</v>
      </c>
      <c r="AQ48" s="1">
        <f t="shared" si="55"/>
        <v>0</v>
      </c>
      <c r="AR48" s="1">
        <f t="shared" si="55"/>
        <v>0</v>
      </c>
      <c r="AS48" s="9"/>
      <c r="AW48" s="9"/>
      <c r="BD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STG_INSTRUMENT_CONTRACT_MASTER!H47</f>
        <v>EUR</v>
      </c>
      <c r="D49" s="1" t="str">
        <f>STG_INSTRUMENT_CONTRACT_MASTER!I47</f>
        <v>USD</v>
      </c>
      <c r="E49" s="1" t="str">
        <f>STG_SENSITIVITIES_GIRR!Z47</f>
        <v/>
      </c>
      <c r="F49" s="1" t="str">
        <f>STG_SENSITIVITIES_GIRR!AA47</f>
        <v/>
      </c>
      <c r="G49" s="1" t="str">
        <f>STG_SENSITIVITIES_GIRR!AB47</f>
        <v/>
      </c>
      <c r="H49" s="1" t="str">
        <f>STG_SENSITIVITIES_GIRR!AC47</f>
        <v/>
      </c>
      <c r="I49" s="1" t="str">
        <f>STG_SENSITIVITIES_GIRR!AD47</f>
        <v/>
      </c>
      <c r="J49" s="1" t="str">
        <f>STG_SENSITIVITIES_GIRR!AE47</f>
        <v/>
      </c>
      <c r="K49" s="1" t="str">
        <f>STG_SENSITIVITIES_GIRR!AF47</f>
        <v/>
      </c>
      <c r="L49" s="1" t="str">
        <f>STG_SENSITIVITIES_GIRR!AG47</f>
        <v/>
      </c>
      <c r="M49" s="1" t="str">
        <f>STG_SENSITIVITIES_GIRR!AH47</f>
        <v/>
      </c>
      <c r="N49" s="1" t="str">
        <f>STG_SENSITIVITIES_GIRR!AI47</f>
        <v/>
      </c>
      <c r="O49" s="9"/>
      <c r="U49" s="9"/>
      <c r="AG49" s="9"/>
      <c r="AH49" s="13">
        <v>30.0</v>
      </c>
      <c r="AI49" s="1">
        <f t="shared" ref="AI49:AR49" si="56">SUMIFS($T:$T,$P:$P,$AH$39,$Q:$Q,$AH49)*SUMIFS($T:$T,$P:$P,$AH$39,$Q:$Q,AI$39)*W13</f>
        <v>0</v>
      </c>
      <c r="AJ49" s="1">
        <f t="shared" si="56"/>
        <v>0</v>
      </c>
      <c r="AK49" s="1">
        <f t="shared" si="56"/>
        <v>0</v>
      </c>
      <c r="AL49" s="1">
        <f t="shared" si="56"/>
        <v>0</v>
      </c>
      <c r="AM49" s="1">
        <f t="shared" si="56"/>
        <v>0</v>
      </c>
      <c r="AN49" s="1">
        <f t="shared" si="56"/>
        <v>0</v>
      </c>
      <c r="AO49" s="1">
        <f t="shared" si="56"/>
        <v>0</v>
      </c>
      <c r="AP49" s="1">
        <f t="shared" si="56"/>
        <v>0</v>
      </c>
      <c r="AQ49" s="1">
        <f t="shared" si="56"/>
        <v>0</v>
      </c>
      <c r="AR49" s="1">
        <f t="shared" si="56"/>
        <v>0</v>
      </c>
      <c r="AS49" s="9"/>
      <c r="AW49" s="9"/>
      <c r="BD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STG_INSTRUMENT_CONTRACT_MASTER!H48</f>
        <v>EUR</v>
      </c>
      <c r="D50" s="1" t="str">
        <f>STG_INSTRUMENT_CONTRACT_MASTER!I48</f>
        <v>USD</v>
      </c>
      <c r="E50" s="1" t="str">
        <f>STG_SENSITIVITIES_GIRR!Z48</f>
        <v/>
      </c>
      <c r="F50" s="1" t="str">
        <f>STG_SENSITIVITIES_GIRR!AA48</f>
        <v/>
      </c>
      <c r="G50" s="1" t="str">
        <f>STG_SENSITIVITIES_GIRR!AB48</f>
        <v/>
      </c>
      <c r="H50" s="1" t="str">
        <f>STG_SENSITIVITIES_GIRR!AC48</f>
        <v/>
      </c>
      <c r="I50" s="1" t="str">
        <f>STG_SENSITIVITIES_GIRR!AD48</f>
        <v/>
      </c>
      <c r="J50" s="1" t="str">
        <f>STG_SENSITIVITIES_GIRR!AE48</f>
        <v/>
      </c>
      <c r="K50" s="1" t="str">
        <f>STG_SENSITIVITIES_GIRR!AF48</f>
        <v/>
      </c>
      <c r="L50" s="1" t="str">
        <f>STG_SENSITIVITIES_GIRR!AG48</f>
        <v/>
      </c>
      <c r="M50" s="1" t="str">
        <f>STG_SENSITIVITIES_GIRR!AH48</f>
        <v/>
      </c>
      <c r="N50" s="1" t="str">
        <f>STG_SENSITIVITIES_GIRR!AI48</f>
        <v/>
      </c>
      <c r="O50" s="9"/>
      <c r="U50" s="9"/>
      <c r="AG50" s="9"/>
      <c r="AS50" s="9"/>
      <c r="AW50" s="9"/>
      <c r="BD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STG_INSTRUMENT_CONTRACT_MASTER!H49</f>
        <v>JPY</v>
      </c>
      <c r="D51" s="1" t="str">
        <f>STG_INSTRUMENT_CONTRACT_MASTER!I49</f>
        <v>USD</v>
      </c>
      <c r="E51" s="1" t="str">
        <f>STG_SENSITIVITIES_GIRR!Z49</f>
        <v/>
      </c>
      <c r="F51" s="1" t="str">
        <f>STG_SENSITIVITIES_GIRR!AA49</f>
        <v/>
      </c>
      <c r="G51" s="1" t="str">
        <f>STG_SENSITIVITIES_GIRR!AB49</f>
        <v/>
      </c>
      <c r="H51" s="1" t="str">
        <f>STG_SENSITIVITIES_GIRR!AC49</f>
        <v/>
      </c>
      <c r="I51" s="1" t="str">
        <f>STG_SENSITIVITIES_GIRR!AD49</f>
        <v/>
      </c>
      <c r="J51" s="1" t="str">
        <f>STG_SENSITIVITIES_GIRR!AE49</f>
        <v/>
      </c>
      <c r="K51" s="1" t="str">
        <f>STG_SENSITIVITIES_GIRR!AF49</f>
        <v/>
      </c>
      <c r="L51" s="1" t="str">
        <f>STG_SENSITIVITIES_GIRR!AG49</f>
        <v/>
      </c>
      <c r="M51" s="1" t="str">
        <f>STG_SENSITIVITIES_GIRR!AH49</f>
        <v/>
      </c>
      <c r="N51" s="1" t="str">
        <f>STG_SENSITIVITIES_GIRR!AI49</f>
        <v/>
      </c>
      <c r="O51" s="9"/>
      <c r="U51" s="9"/>
      <c r="AG51" s="9"/>
      <c r="AH51" s="16" t="s">
        <v>168</v>
      </c>
      <c r="AI51" s="13">
        <f t="array" ref="AI51:AR51">TRANSPOSE(AH52:AH61)</f>
        <v>0.25</v>
      </c>
      <c r="AJ51" s="13">
        <v>0.5</v>
      </c>
      <c r="AK51" s="13">
        <v>1.0</v>
      </c>
      <c r="AL51" s="13">
        <v>2.0</v>
      </c>
      <c r="AM51" s="13">
        <v>3.0</v>
      </c>
      <c r="AN51" s="13">
        <v>5.0</v>
      </c>
      <c r="AO51" s="13">
        <v>10.0</v>
      </c>
      <c r="AP51" s="13">
        <v>15.0</v>
      </c>
      <c r="AQ51" s="13">
        <v>20.0</v>
      </c>
      <c r="AR51" s="13">
        <v>30.0</v>
      </c>
      <c r="AS51" s="9"/>
      <c r="AW51" s="9"/>
      <c r="BD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STG_INSTRUMENT_CONTRACT_MASTER!H50</f>
        <v>EUR</v>
      </c>
      <c r="D52" s="1" t="str">
        <f>STG_INSTRUMENT_CONTRACT_MASTER!I50</f>
        <v>USD</v>
      </c>
      <c r="E52" s="1" t="str">
        <f>STG_SENSITIVITIES_GIRR!Z50</f>
        <v/>
      </c>
      <c r="F52" s="1" t="str">
        <f>STG_SENSITIVITIES_GIRR!AA50</f>
        <v/>
      </c>
      <c r="G52" s="1" t="str">
        <f>STG_SENSITIVITIES_GIRR!AB50</f>
        <v/>
      </c>
      <c r="H52" s="1" t="str">
        <f>STG_SENSITIVITIES_GIRR!AC50</f>
        <v/>
      </c>
      <c r="I52" s="1" t="str">
        <f>STG_SENSITIVITIES_GIRR!AD50</f>
        <v/>
      </c>
      <c r="J52" s="1" t="str">
        <f>STG_SENSITIVITIES_GIRR!AE50</f>
        <v/>
      </c>
      <c r="K52" s="1" t="str">
        <f>STG_SENSITIVITIES_GIRR!AF50</f>
        <v/>
      </c>
      <c r="L52" s="1" t="str">
        <f>STG_SENSITIVITIES_GIRR!AG50</f>
        <v/>
      </c>
      <c r="M52" s="1" t="str">
        <f>STG_SENSITIVITIES_GIRR!AH50</f>
        <v/>
      </c>
      <c r="N52" s="1" t="str">
        <f>STG_SENSITIVITIES_GIRR!AI50</f>
        <v/>
      </c>
      <c r="O52" s="9"/>
      <c r="U52" s="9"/>
      <c r="AG52" s="9"/>
      <c r="AH52" s="13">
        <v>0.25</v>
      </c>
      <c r="AI52" s="1">
        <f t="shared" ref="AI52:AR52" si="57">SUMIFS($T:$T,$P:$P,$AH$51,$Q:$Q,$AH52)*SUMIFS($T:$T,$P:$P,$AH$51,$Q:$Q,AI$51)*W4</f>
        <v>0</v>
      </c>
      <c r="AJ52" s="1">
        <f t="shared" si="57"/>
        <v>0</v>
      </c>
      <c r="AK52" s="1">
        <f t="shared" si="57"/>
        <v>0</v>
      </c>
      <c r="AL52" s="1">
        <f t="shared" si="57"/>
        <v>0</v>
      </c>
      <c r="AM52" s="1">
        <f t="shared" si="57"/>
        <v>0</v>
      </c>
      <c r="AN52" s="1">
        <f t="shared" si="57"/>
        <v>0</v>
      </c>
      <c r="AO52" s="1">
        <f t="shared" si="57"/>
        <v>0</v>
      </c>
      <c r="AP52" s="1">
        <f t="shared" si="57"/>
        <v>0</v>
      </c>
      <c r="AQ52" s="1">
        <f t="shared" si="57"/>
        <v>0</v>
      </c>
      <c r="AR52" s="1">
        <f t="shared" si="57"/>
        <v>0</v>
      </c>
      <c r="AS52" s="9"/>
      <c r="AW52" s="9"/>
      <c r="BD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STG_INSTRUMENT_CONTRACT_MASTER!H51</f>
        <v>EUR</v>
      </c>
      <c r="D53" s="1" t="str">
        <f>STG_INSTRUMENT_CONTRACT_MASTER!I51</f>
        <v>USD</v>
      </c>
      <c r="E53" s="1" t="str">
        <f>STG_SENSITIVITIES_GIRR!Z51</f>
        <v/>
      </c>
      <c r="F53" s="1" t="str">
        <f>STG_SENSITIVITIES_GIRR!AA51</f>
        <v/>
      </c>
      <c r="G53" s="1" t="str">
        <f>STG_SENSITIVITIES_GIRR!AB51</f>
        <v/>
      </c>
      <c r="H53" s="1" t="str">
        <f>STG_SENSITIVITIES_GIRR!AC51</f>
        <v/>
      </c>
      <c r="I53" s="1" t="str">
        <f>STG_SENSITIVITIES_GIRR!AD51</f>
        <v/>
      </c>
      <c r="J53" s="1" t="str">
        <f>STG_SENSITIVITIES_GIRR!AE51</f>
        <v/>
      </c>
      <c r="K53" s="1" t="str">
        <f>STG_SENSITIVITIES_GIRR!AF51</f>
        <v/>
      </c>
      <c r="L53" s="1" t="str">
        <f>STG_SENSITIVITIES_GIRR!AG51</f>
        <v/>
      </c>
      <c r="M53" s="1" t="str">
        <f>STG_SENSITIVITIES_GIRR!AH51</f>
        <v/>
      </c>
      <c r="N53" s="1" t="str">
        <f>STG_SENSITIVITIES_GIRR!AI51</f>
        <v/>
      </c>
      <c r="O53" s="9"/>
      <c r="U53" s="9"/>
      <c r="AG53" s="9"/>
      <c r="AH53" s="13">
        <v>0.5</v>
      </c>
      <c r="AI53" s="1">
        <f t="shared" ref="AI53:AR53" si="58">SUMIFS($T:$T,$P:$P,$AH$51,$Q:$Q,$AH53)*SUMIFS($T:$T,$P:$P,$AH$51,$Q:$Q,AI$51)*W5</f>
        <v>0</v>
      </c>
      <c r="AJ53" s="1">
        <f t="shared" si="58"/>
        <v>0</v>
      </c>
      <c r="AK53" s="1">
        <f t="shared" si="58"/>
        <v>0</v>
      </c>
      <c r="AL53" s="1">
        <f t="shared" si="58"/>
        <v>0</v>
      </c>
      <c r="AM53" s="1">
        <f t="shared" si="58"/>
        <v>0</v>
      </c>
      <c r="AN53" s="1">
        <f t="shared" si="58"/>
        <v>0</v>
      </c>
      <c r="AO53" s="1">
        <f t="shared" si="58"/>
        <v>0</v>
      </c>
      <c r="AP53" s="1">
        <f t="shared" si="58"/>
        <v>0</v>
      </c>
      <c r="AQ53" s="1">
        <f t="shared" si="58"/>
        <v>0</v>
      </c>
      <c r="AR53" s="1">
        <f t="shared" si="58"/>
        <v>0</v>
      </c>
      <c r="AS53" s="9"/>
      <c r="AW53" s="9"/>
      <c r="BD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STG_INSTRUMENT_CONTRACT_MASTER!H52</f>
        <v>EUR</v>
      </c>
      <c r="D54" s="1" t="str">
        <f>STG_INSTRUMENT_CONTRACT_MASTER!I52</f>
        <v>USD</v>
      </c>
      <c r="E54" s="1" t="str">
        <f>STG_SENSITIVITIES_GIRR!Z52</f>
        <v/>
      </c>
      <c r="F54" s="1" t="str">
        <f>STG_SENSITIVITIES_GIRR!AA52</f>
        <v/>
      </c>
      <c r="G54" s="1" t="str">
        <f>STG_SENSITIVITIES_GIRR!AB52</f>
        <v/>
      </c>
      <c r="H54" s="1" t="str">
        <f>STG_SENSITIVITIES_GIRR!AC52</f>
        <v/>
      </c>
      <c r="I54" s="1" t="str">
        <f>STG_SENSITIVITIES_GIRR!AD52</f>
        <v/>
      </c>
      <c r="J54" s="1" t="str">
        <f>STG_SENSITIVITIES_GIRR!AE52</f>
        <v/>
      </c>
      <c r="K54" s="1" t="str">
        <f>STG_SENSITIVITIES_GIRR!AF52</f>
        <v/>
      </c>
      <c r="L54" s="1" t="str">
        <f>STG_SENSITIVITIES_GIRR!AG52</f>
        <v/>
      </c>
      <c r="M54" s="1" t="str">
        <f>STG_SENSITIVITIES_GIRR!AH52</f>
        <v/>
      </c>
      <c r="N54" s="1" t="str">
        <f>STG_SENSITIVITIES_GIRR!AI52</f>
        <v/>
      </c>
      <c r="O54" s="9"/>
      <c r="U54" s="9"/>
      <c r="AG54" s="9"/>
      <c r="AH54" s="13">
        <v>1.0</v>
      </c>
      <c r="AI54" s="1">
        <f t="shared" ref="AI54:AR54" si="59">SUMIFS($T:$T,$P:$P,$AH$51,$Q:$Q,$AH54)*SUMIFS($T:$T,$P:$P,$AH$51,$Q:$Q,AI$51)*W6</f>
        <v>0</v>
      </c>
      <c r="AJ54" s="1">
        <f t="shared" si="59"/>
        <v>0</v>
      </c>
      <c r="AK54" s="1">
        <f t="shared" si="59"/>
        <v>0</v>
      </c>
      <c r="AL54" s="1">
        <f t="shared" si="59"/>
        <v>0</v>
      </c>
      <c r="AM54" s="1">
        <f t="shared" si="59"/>
        <v>0</v>
      </c>
      <c r="AN54" s="1">
        <f t="shared" si="59"/>
        <v>0</v>
      </c>
      <c r="AO54" s="1">
        <f t="shared" si="59"/>
        <v>0</v>
      </c>
      <c r="AP54" s="1">
        <f t="shared" si="59"/>
        <v>0</v>
      </c>
      <c r="AQ54" s="1">
        <f t="shared" si="59"/>
        <v>0</v>
      </c>
      <c r="AR54" s="1">
        <f t="shared" si="59"/>
        <v>0</v>
      </c>
      <c r="AS54" s="9"/>
      <c r="AW54" s="9"/>
      <c r="BD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STG_INSTRUMENT_CONTRACT_MASTER!H53</f>
        <v>EUR</v>
      </c>
      <c r="D55" s="1" t="str">
        <f>STG_INSTRUMENT_CONTRACT_MASTER!I53</f>
        <v>USD</v>
      </c>
      <c r="E55" s="1" t="str">
        <f>STG_SENSITIVITIES_GIRR!Z53</f>
        <v/>
      </c>
      <c r="F55" s="1" t="str">
        <f>STG_SENSITIVITIES_GIRR!AA53</f>
        <v/>
      </c>
      <c r="G55" s="1" t="str">
        <f>STG_SENSITIVITIES_GIRR!AB53</f>
        <v/>
      </c>
      <c r="H55" s="1" t="str">
        <f>STG_SENSITIVITIES_GIRR!AC53</f>
        <v/>
      </c>
      <c r="I55" s="1" t="str">
        <f>STG_SENSITIVITIES_GIRR!AD53</f>
        <v/>
      </c>
      <c r="J55" s="1" t="str">
        <f>STG_SENSITIVITIES_GIRR!AE53</f>
        <v/>
      </c>
      <c r="K55" s="1" t="str">
        <f>STG_SENSITIVITIES_GIRR!AF53</f>
        <v/>
      </c>
      <c r="L55" s="1" t="str">
        <f>STG_SENSITIVITIES_GIRR!AG53</f>
        <v/>
      </c>
      <c r="M55" s="1" t="str">
        <f>STG_SENSITIVITIES_GIRR!AH53</f>
        <v/>
      </c>
      <c r="N55" s="1" t="str">
        <f>STG_SENSITIVITIES_GIRR!AI53</f>
        <v/>
      </c>
      <c r="O55" s="9"/>
      <c r="U55" s="9"/>
      <c r="AG55" s="9"/>
      <c r="AH55" s="13">
        <v>2.0</v>
      </c>
      <c r="AI55" s="1">
        <f t="shared" ref="AI55:AR55" si="60">SUMIFS($T:$T,$P:$P,$AH$51,$Q:$Q,$AH55)*SUMIFS($T:$T,$P:$P,$AH$51,$Q:$Q,AI$51)*W7</f>
        <v>0</v>
      </c>
      <c r="AJ55" s="1">
        <f t="shared" si="60"/>
        <v>0</v>
      </c>
      <c r="AK55" s="1">
        <f t="shared" si="60"/>
        <v>0</v>
      </c>
      <c r="AL55" s="1">
        <f t="shared" si="60"/>
        <v>0</v>
      </c>
      <c r="AM55" s="1">
        <f t="shared" si="60"/>
        <v>0</v>
      </c>
      <c r="AN55" s="1">
        <f t="shared" si="60"/>
        <v>0</v>
      </c>
      <c r="AO55" s="1">
        <f t="shared" si="60"/>
        <v>0</v>
      </c>
      <c r="AP55" s="1">
        <f t="shared" si="60"/>
        <v>0</v>
      </c>
      <c r="AQ55" s="1">
        <f t="shared" si="60"/>
        <v>0</v>
      </c>
      <c r="AR55" s="1">
        <f t="shared" si="60"/>
        <v>0</v>
      </c>
      <c r="AS55" s="9"/>
      <c r="AW55" s="9"/>
      <c r="BD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STG_INSTRUMENT_CONTRACT_MASTER!H54</f>
        <v>EUR</v>
      </c>
      <c r="D56" s="1" t="str">
        <f>STG_INSTRUMENT_CONTRACT_MASTER!I54</f>
        <v>USD</v>
      </c>
      <c r="E56" s="1" t="str">
        <f>STG_SENSITIVITIES_GIRR!Z54</f>
        <v/>
      </c>
      <c r="F56" s="1" t="str">
        <f>STG_SENSITIVITIES_GIRR!AA54</f>
        <v/>
      </c>
      <c r="G56" s="1" t="str">
        <f>STG_SENSITIVITIES_GIRR!AB54</f>
        <v/>
      </c>
      <c r="H56" s="1" t="str">
        <f>STG_SENSITIVITIES_GIRR!AC54</f>
        <v/>
      </c>
      <c r="I56" s="1" t="str">
        <f>STG_SENSITIVITIES_GIRR!AD54</f>
        <v/>
      </c>
      <c r="J56" s="1" t="str">
        <f>STG_SENSITIVITIES_GIRR!AE54</f>
        <v/>
      </c>
      <c r="K56" s="1" t="str">
        <f>STG_SENSITIVITIES_GIRR!AF54</f>
        <v/>
      </c>
      <c r="L56" s="1" t="str">
        <f>STG_SENSITIVITIES_GIRR!AG54</f>
        <v/>
      </c>
      <c r="M56" s="1" t="str">
        <f>STG_SENSITIVITIES_GIRR!AH54</f>
        <v/>
      </c>
      <c r="N56" s="1" t="str">
        <f>STG_SENSITIVITIES_GIRR!AI54</f>
        <v/>
      </c>
      <c r="O56" s="9"/>
      <c r="U56" s="9"/>
      <c r="AG56" s="9"/>
      <c r="AH56" s="13">
        <v>3.0</v>
      </c>
      <c r="AI56" s="1">
        <f t="shared" ref="AI56:AR56" si="61">SUMIFS($T:$T,$P:$P,$AH$51,$Q:$Q,$AH56)*SUMIFS($T:$T,$P:$P,$AH$51,$Q:$Q,AI$51)*W8</f>
        <v>0</v>
      </c>
      <c r="AJ56" s="1">
        <f t="shared" si="61"/>
        <v>0</v>
      </c>
      <c r="AK56" s="1">
        <f t="shared" si="61"/>
        <v>0</v>
      </c>
      <c r="AL56" s="1">
        <f t="shared" si="61"/>
        <v>0</v>
      </c>
      <c r="AM56" s="1">
        <f t="shared" si="61"/>
        <v>0</v>
      </c>
      <c r="AN56" s="1">
        <f t="shared" si="61"/>
        <v>0</v>
      </c>
      <c r="AO56" s="1">
        <f t="shared" si="61"/>
        <v>0</v>
      </c>
      <c r="AP56" s="1">
        <f t="shared" si="61"/>
        <v>0</v>
      </c>
      <c r="AQ56" s="1">
        <f t="shared" si="61"/>
        <v>0</v>
      </c>
      <c r="AR56" s="1">
        <f t="shared" si="61"/>
        <v>0</v>
      </c>
      <c r="AS56" s="9"/>
      <c r="AW56" s="9"/>
      <c r="BD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STG_INSTRUMENT_CONTRACT_MASTER!H55</f>
        <v>EUR</v>
      </c>
      <c r="D57" s="1" t="str">
        <f>STG_INSTRUMENT_CONTRACT_MASTER!I55</f>
        <v>USD</v>
      </c>
      <c r="E57" s="1">
        <f>STG_SENSITIVITIES_GIRR!Z55</f>
        <v>0</v>
      </c>
      <c r="F57" s="1">
        <f>STG_SENSITIVITIES_GIRR!AA55</f>
        <v>0</v>
      </c>
      <c r="G57" s="1">
        <f>STG_SENSITIVITIES_GIRR!AB55</f>
        <v>0</v>
      </c>
      <c r="H57" s="1">
        <f>STG_SENSITIVITIES_GIRR!AC55</f>
        <v>0</v>
      </c>
      <c r="I57" s="1">
        <f>STG_SENSITIVITIES_GIRR!AD55</f>
        <v>0</v>
      </c>
      <c r="J57" s="1">
        <f>STG_SENSITIVITIES_GIRR!AE55</f>
        <v>0</v>
      </c>
      <c r="K57" s="1">
        <f>STG_SENSITIVITIES_GIRR!AF55</f>
        <v>0</v>
      </c>
      <c r="L57" s="1">
        <f>STG_SENSITIVITIES_GIRR!AG55</f>
        <v>0</v>
      </c>
      <c r="M57" s="1">
        <f>STG_SENSITIVITIES_GIRR!AH55</f>
        <v>0</v>
      </c>
      <c r="N57" s="1">
        <f>STG_SENSITIVITIES_GIRR!AI55</f>
        <v>0</v>
      </c>
      <c r="O57" s="9"/>
      <c r="U57" s="9"/>
      <c r="AG57" s="9"/>
      <c r="AH57" s="13">
        <v>5.0</v>
      </c>
      <c r="AI57" s="1">
        <f t="shared" ref="AI57:AR57" si="62">SUMIFS($T:$T,$P:$P,$AH$51,$Q:$Q,$AH57)*SUMIFS($T:$T,$P:$P,$AH$51,$Q:$Q,AI$51)*W9</f>
        <v>0</v>
      </c>
      <c r="AJ57" s="1">
        <f t="shared" si="62"/>
        <v>0</v>
      </c>
      <c r="AK57" s="1">
        <f t="shared" si="62"/>
        <v>0</v>
      </c>
      <c r="AL57" s="1">
        <f t="shared" si="62"/>
        <v>0</v>
      </c>
      <c r="AM57" s="1">
        <f t="shared" si="62"/>
        <v>0</v>
      </c>
      <c r="AN57" s="1">
        <f t="shared" si="62"/>
        <v>0</v>
      </c>
      <c r="AO57" s="1">
        <f t="shared" si="62"/>
        <v>0</v>
      </c>
      <c r="AP57" s="1">
        <f t="shared" si="62"/>
        <v>0</v>
      </c>
      <c r="AQ57" s="1">
        <f t="shared" si="62"/>
        <v>0</v>
      </c>
      <c r="AR57" s="1">
        <f t="shared" si="62"/>
        <v>0</v>
      </c>
      <c r="AS57" s="9"/>
      <c r="AW57" s="9"/>
      <c r="BD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STG_INSTRUMENT_CONTRACT_MASTER!H56</f>
        <v>JPY</v>
      </c>
      <c r="D58" s="1" t="str">
        <f>STG_INSTRUMENT_CONTRACT_MASTER!I56</f>
        <v>USD</v>
      </c>
      <c r="E58" s="1">
        <f>STG_SENSITIVITIES_GIRR!Z56</f>
        <v>0</v>
      </c>
      <c r="F58" s="1">
        <f>STG_SENSITIVITIES_GIRR!AA56</f>
        <v>0</v>
      </c>
      <c r="G58" s="1">
        <f>STG_SENSITIVITIES_GIRR!AB56</f>
        <v>0</v>
      </c>
      <c r="H58" s="1">
        <f>STG_SENSITIVITIES_GIRR!AC56</f>
        <v>0</v>
      </c>
      <c r="I58" s="1">
        <f>STG_SENSITIVITIES_GIRR!AD56</f>
        <v>0</v>
      </c>
      <c r="J58" s="1">
        <f>STG_SENSITIVITIES_GIRR!AE56</f>
        <v>0</v>
      </c>
      <c r="K58" s="1">
        <f>STG_SENSITIVITIES_GIRR!AF56</f>
        <v>0</v>
      </c>
      <c r="L58" s="1">
        <f>STG_SENSITIVITIES_GIRR!AG56</f>
        <v>0</v>
      </c>
      <c r="M58" s="1">
        <f>STG_SENSITIVITIES_GIRR!AH56</f>
        <v>0</v>
      </c>
      <c r="N58" s="1">
        <f>STG_SENSITIVITIES_GIRR!AI56</f>
        <v>0</v>
      </c>
      <c r="O58" s="9"/>
      <c r="U58" s="9"/>
      <c r="AG58" s="9"/>
      <c r="AH58" s="13">
        <v>10.0</v>
      </c>
      <c r="AI58" s="1">
        <f t="shared" ref="AI58:AR58" si="63">SUMIFS($T:$T,$P:$P,$AH$51,$Q:$Q,$AH58)*SUMIFS($T:$T,$P:$P,$AH$51,$Q:$Q,AI$51)*W10</f>
        <v>0</v>
      </c>
      <c r="AJ58" s="1">
        <f t="shared" si="63"/>
        <v>0</v>
      </c>
      <c r="AK58" s="1">
        <f t="shared" si="63"/>
        <v>0</v>
      </c>
      <c r="AL58" s="1">
        <f t="shared" si="63"/>
        <v>0</v>
      </c>
      <c r="AM58" s="1">
        <f t="shared" si="63"/>
        <v>0</v>
      </c>
      <c r="AN58" s="1">
        <f t="shared" si="63"/>
        <v>0</v>
      </c>
      <c r="AO58" s="1">
        <f t="shared" si="63"/>
        <v>0</v>
      </c>
      <c r="AP58" s="1">
        <f t="shared" si="63"/>
        <v>0</v>
      </c>
      <c r="AQ58" s="1">
        <f t="shared" si="63"/>
        <v>0</v>
      </c>
      <c r="AR58" s="1">
        <f t="shared" si="63"/>
        <v>0</v>
      </c>
      <c r="AS58" s="9"/>
      <c r="AW58" s="9"/>
      <c r="BD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STG_INSTRUMENT_CONTRACT_MASTER!H57</f>
        <v>EUR</v>
      </c>
      <c r="D59" s="1" t="str">
        <f>STG_INSTRUMENT_CONTRACT_MASTER!I57</f>
        <v>USD</v>
      </c>
      <c r="E59" s="1">
        <f>STG_SENSITIVITIES_GIRR!Z57</f>
        <v>0</v>
      </c>
      <c r="F59" s="1">
        <f>STG_SENSITIVITIES_GIRR!AA57</f>
        <v>0</v>
      </c>
      <c r="G59" s="1">
        <f>STG_SENSITIVITIES_GIRR!AB57</f>
        <v>0</v>
      </c>
      <c r="H59" s="1">
        <f>STG_SENSITIVITIES_GIRR!AC57</f>
        <v>0</v>
      </c>
      <c r="I59" s="1">
        <f>STG_SENSITIVITIES_GIRR!AD57</f>
        <v>0</v>
      </c>
      <c r="J59" s="1">
        <f>STG_SENSITIVITIES_GIRR!AE57</f>
        <v>0</v>
      </c>
      <c r="K59" s="1">
        <f>STG_SENSITIVITIES_GIRR!AF57</f>
        <v>0</v>
      </c>
      <c r="L59" s="1">
        <f>STG_SENSITIVITIES_GIRR!AG57</f>
        <v>0</v>
      </c>
      <c r="M59" s="1">
        <f>STG_SENSITIVITIES_GIRR!AH57</f>
        <v>0</v>
      </c>
      <c r="N59" s="1">
        <f>STG_SENSITIVITIES_GIRR!AI57</f>
        <v>0</v>
      </c>
      <c r="O59" s="9"/>
      <c r="U59" s="9"/>
      <c r="AG59" s="9"/>
      <c r="AH59" s="13">
        <v>15.0</v>
      </c>
      <c r="AI59" s="1">
        <f t="shared" ref="AI59:AR59" si="64">SUMIFS($T:$T,$P:$P,$AH$51,$Q:$Q,$AH59)*SUMIFS($T:$T,$P:$P,$AH$51,$Q:$Q,AI$51)*W11</f>
        <v>0</v>
      </c>
      <c r="AJ59" s="1">
        <f t="shared" si="64"/>
        <v>0</v>
      </c>
      <c r="AK59" s="1">
        <f t="shared" si="64"/>
        <v>0</v>
      </c>
      <c r="AL59" s="1">
        <f t="shared" si="64"/>
        <v>0</v>
      </c>
      <c r="AM59" s="1">
        <f t="shared" si="64"/>
        <v>0</v>
      </c>
      <c r="AN59" s="1">
        <f t="shared" si="64"/>
        <v>0</v>
      </c>
      <c r="AO59" s="1">
        <f t="shared" si="64"/>
        <v>0</v>
      </c>
      <c r="AP59" s="1">
        <f t="shared" si="64"/>
        <v>0</v>
      </c>
      <c r="AQ59" s="1">
        <f t="shared" si="64"/>
        <v>0</v>
      </c>
      <c r="AR59" s="1">
        <f t="shared" si="64"/>
        <v>0</v>
      </c>
      <c r="AS59" s="9"/>
      <c r="AW59" s="9"/>
      <c r="BD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STG_INSTRUMENT_CONTRACT_MASTER!H58</f>
        <v>EUR</v>
      </c>
      <c r="D60" s="1" t="str">
        <f>STG_INSTRUMENT_CONTRACT_MASTER!I58</f>
        <v>USD</v>
      </c>
      <c r="E60" s="1">
        <f>STG_SENSITIVITIES_GIRR!Z58</f>
        <v>0</v>
      </c>
      <c r="F60" s="1">
        <f>STG_SENSITIVITIES_GIRR!AA58</f>
        <v>0</v>
      </c>
      <c r="G60" s="1">
        <f>STG_SENSITIVITIES_GIRR!AB58</f>
        <v>0</v>
      </c>
      <c r="H60" s="1">
        <f>STG_SENSITIVITIES_GIRR!AC58</f>
        <v>0</v>
      </c>
      <c r="I60" s="1">
        <f>STG_SENSITIVITIES_GIRR!AD58</f>
        <v>0</v>
      </c>
      <c r="J60" s="1">
        <f>STG_SENSITIVITIES_GIRR!AE58</f>
        <v>0</v>
      </c>
      <c r="K60" s="1">
        <f>STG_SENSITIVITIES_GIRR!AF58</f>
        <v>0</v>
      </c>
      <c r="L60" s="1">
        <f>STG_SENSITIVITIES_GIRR!AG58</f>
        <v>0</v>
      </c>
      <c r="M60" s="1">
        <f>STG_SENSITIVITIES_GIRR!AH58</f>
        <v>0</v>
      </c>
      <c r="N60" s="1">
        <f>STG_SENSITIVITIES_GIRR!AI58</f>
        <v>0</v>
      </c>
      <c r="O60" s="9"/>
      <c r="U60" s="9"/>
      <c r="AG60" s="9"/>
      <c r="AH60" s="13">
        <v>20.0</v>
      </c>
      <c r="AI60" s="1">
        <f t="shared" ref="AI60:AR60" si="65">SUMIFS($T:$T,$P:$P,$AH$51,$Q:$Q,$AH60)*SUMIFS($T:$T,$P:$P,$AH$51,$Q:$Q,AI$51)*W12</f>
        <v>0</v>
      </c>
      <c r="AJ60" s="1">
        <f t="shared" si="65"/>
        <v>0</v>
      </c>
      <c r="AK60" s="1">
        <f t="shared" si="65"/>
        <v>0</v>
      </c>
      <c r="AL60" s="1">
        <f t="shared" si="65"/>
        <v>0</v>
      </c>
      <c r="AM60" s="1">
        <f t="shared" si="65"/>
        <v>0</v>
      </c>
      <c r="AN60" s="1">
        <f t="shared" si="65"/>
        <v>0</v>
      </c>
      <c r="AO60" s="1">
        <f t="shared" si="65"/>
        <v>0</v>
      </c>
      <c r="AP60" s="1">
        <f t="shared" si="65"/>
        <v>0</v>
      </c>
      <c r="AQ60" s="1">
        <f t="shared" si="65"/>
        <v>0</v>
      </c>
      <c r="AR60" s="1">
        <f t="shared" si="65"/>
        <v>0</v>
      </c>
      <c r="AS60" s="9"/>
      <c r="AW60" s="9"/>
      <c r="BD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STG_INSTRUMENT_CONTRACT_MASTER!H59</f>
        <v>EUR</v>
      </c>
      <c r="D61" s="1" t="str">
        <f>STG_INSTRUMENT_CONTRACT_MASTER!I59</f>
        <v>USD</v>
      </c>
      <c r="E61" s="1">
        <f>STG_SENSITIVITIES_GIRR!Z59</f>
        <v>0</v>
      </c>
      <c r="F61" s="1">
        <f>STG_SENSITIVITIES_GIRR!AA59</f>
        <v>0</v>
      </c>
      <c r="G61" s="1">
        <f>STG_SENSITIVITIES_GIRR!AB59</f>
        <v>0</v>
      </c>
      <c r="H61" s="1">
        <f>STG_SENSITIVITIES_GIRR!AC59</f>
        <v>0</v>
      </c>
      <c r="I61" s="1">
        <f>STG_SENSITIVITIES_GIRR!AD59</f>
        <v>0</v>
      </c>
      <c r="J61" s="1">
        <f>STG_SENSITIVITIES_GIRR!AE59</f>
        <v>0</v>
      </c>
      <c r="K61" s="1">
        <f>STG_SENSITIVITIES_GIRR!AF59</f>
        <v>0</v>
      </c>
      <c r="L61" s="1">
        <f>STG_SENSITIVITIES_GIRR!AG59</f>
        <v>0</v>
      </c>
      <c r="M61" s="1">
        <f>STG_SENSITIVITIES_GIRR!AH59</f>
        <v>0</v>
      </c>
      <c r="N61" s="1">
        <f>STG_SENSITIVITIES_GIRR!AI59</f>
        <v>0</v>
      </c>
      <c r="O61" s="9"/>
      <c r="U61" s="9"/>
      <c r="AG61" s="9"/>
      <c r="AH61" s="13">
        <v>30.0</v>
      </c>
      <c r="AI61" s="1">
        <f t="shared" ref="AI61:AR61" si="66">SUMIFS($T:$T,$P:$P,$AH$51,$Q:$Q,$AH61)*SUMIFS($T:$T,$P:$P,$AH$51,$Q:$Q,AI$51)*W13</f>
        <v>0</v>
      </c>
      <c r="AJ61" s="1">
        <f t="shared" si="66"/>
        <v>0</v>
      </c>
      <c r="AK61" s="1">
        <f t="shared" si="66"/>
        <v>0</v>
      </c>
      <c r="AL61" s="1">
        <f t="shared" si="66"/>
        <v>0</v>
      </c>
      <c r="AM61" s="1">
        <f t="shared" si="66"/>
        <v>0</v>
      </c>
      <c r="AN61" s="1">
        <f t="shared" si="66"/>
        <v>0</v>
      </c>
      <c r="AO61" s="1">
        <f t="shared" si="66"/>
        <v>0</v>
      </c>
      <c r="AP61" s="1">
        <f t="shared" si="66"/>
        <v>0</v>
      </c>
      <c r="AQ61" s="1">
        <f t="shared" si="66"/>
        <v>0</v>
      </c>
      <c r="AR61" s="1">
        <f t="shared" si="66"/>
        <v>0</v>
      </c>
      <c r="AS61" s="9"/>
      <c r="AW61" s="9"/>
      <c r="BD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STG_INSTRUMENT_CONTRACT_MASTER!H60</f>
        <v>EUR</v>
      </c>
      <c r="D62" s="1" t="str">
        <f>STG_INSTRUMENT_CONTRACT_MASTER!I60</f>
        <v>USD</v>
      </c>
      <c r="E62" s="1">
        <f>STG_SENSITIVITIES_GIRR!Z60</f>
        <v>0</v>
      </c>
      <c r="F62" s="1">
        <f>STG_SENSITIVITIES_GIRR!AA60</f>
        <v>0</v>
      </c>
      <c r="G62" s="1">
        <f>STG_SENSITIVITIES_GIRR!AB60</f>
        <v>0</v>
      </c>
      <c r="H62" s="1">
        <f>STG_SENSITIVITIES_GIRR!AC60</f>
        <v>0.0002923508873</v>
      </c>
      <c r="I62" s="1">
        <f>STG_SENSITIVITIES_GIRR!AD60</f>
        <v>0</v>
      </c>
      <c r="J62" s="1">
        <f>STG_SENSITIVITIES_GIRR!AE60</f>
        <v>0</v>
      </c>
      <c r="K62" s="1">
        <f>STG_SENSITIVITIES_GIRR!AF60</f>
        <v>0</v>
      </c>
      <c r="L62" s="1">
        <f>STG_SENSITIVITIES_GIRR!AG60</f>
        <v>0</v>
      </c>
      <c r="M62" s="1">
        <f>STG_SENSITIVITIES_GIRR!AH60</f>
        <v>0.4013823302</v>
      </c>
      <c r="N62" s="1">
        <f>STG_SENSITIVITIES_GIRR!AI60</f>
        <v>0</v>
      </c>
      <c r="O62" s="9"/>
      <c r="U62" s="9"/>
      <c r="AG62" s="9"/>
      <c r="AS62" s="9"/>
      <c r="AW62" s="9"/>
      <c r="BD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STG_INSTRUMENT_CONTRACT_MASTER!H61</f>
        <v>GBP</v>
      </c>
      <c r="D63" s="1" t="str">
        <f>STG_INSTRUMENT_CONTRACT_MASTER!I61</f>
        <v>USD</v>
      </c>
      <c r="E63" s="1">
        <f>STG_SENSITIVITIES_GIRR!Z61</f>
        <v>0</v>
      </c>
      <c r="F63" s="1">
        <f>STG_SENSITIVITIES_GIRR!AA61</f>
        <v>0</v>
      </c>
      <c r="G63" s="1">
        <f>STG_SENSITIVITIES_GIRR!AB61</f>
        <v>0</v>
      </c>
      <c r="H63" s="1">
        <f>STG_SENSITIVITIES_GIRR!AC61</f>
        <v>0</v>
      </c>
      <c r="I63" s="1">
        <f>STG_SENSITIVITIES_GIRR!AD61</f>
        <v>0</v>
      </c>
      <c r="J63" s="1">
        <f>STG_SENSITIVITIES_GIRR!AE61</f>
        <v>0</v>
      </c>
      <c r="K63" s="1">
        <f>STG_SENSITIVITIES_GIRR!AF61</f>
        <v>0</v>
      </c>
      <c r="L63" s="1">
        <f>STG_SENSITIVITIES_GIRR!AG61</f>
        <v>0</v>
      </c>
      <c r="M63" s="1">
        <f>STG_SENSITIVITIES_GIRR!AH61</f>
        <v>0</v>
      </c>
      <c r="N63" s="1">
        <f>STG_SENSITIVITIES_GIRR!AI61</f>
        <v>0</v>
      </c>
      <c r="O63" s="9"/>
      <c r="U63" s="9"/>
      <c r="AG63" s="9"/>
      <c r="AS63" s="9"/>
      <c r="AW63" s="9"/>
      <c r="BD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STG_INSTRUMENT_CONTRACT_MASTER!H62</f>
        <v>EUR</v>
      </c>
      <c r="D64" s="1" t="str">
        <f>STG_INSTRUMENT_CONTRACT_MASTER!I62</f>
        <v>USD</v>
      </c>
      <c r="E64" s="1">
        <f>STG_SENSITIVITIES_GIRR!Z62</f>
        <v>0</v>
      </c>
      <c r="F64" s="1">
        <f>STG_SENSITIVITIES_GIRR!AA62</f>
        <v>0</v>
      </c>
      <c r="G64" s="1">
        <f>STG_SENSITIVITIES_GIRR!AB62</f>
        <v>0</v>
      </c>
      <c r="H64" s="1">
        <f>STG_SENSITIVITIES_GIRR!AC62</f>
        <v>0</v>
      </c>
      <c r="I64" s="1">
        <f>STG_SENSITIVITIES_GIRR!AD62</f>
        <v>0</v>
      </c>
      <c r="J64" s="1">
        <f>STG_SENSITIVITIES_GIRR!AE62</f>
        <v>0</v>
      </c>
      <c r="K64" s="1">
        <f>STG_SENSITIVITIES_GIRR!AF62</f>
        <v>0</v>
      </c>
      <c r="L64" s="1">
        <f>STG_SENSITIVITIES_GIRR!AG62</f>
        <v>0</v>
      </c>
      <c r="M64" s="1">
        <f>STG_SENSITIVITIES_GIRR!AH62</f>
        <v>0</v>
      </c>
      <c r="N64" s="1">
        <f>STG_SENSITIVITIES_GIRR!AI62</f>
        <v>0</v>
      </c>
      <c r="O64" s="9"/>
      <c r="U64" s="9"/>
      <c r="AG64" s="9"/>
      <c r="AS64" s="9"/>
      <c r="AW64" s="9"/>
      <c r="BD64" s="9"/>
    </row>
    <row r="65" ht="14.25" customHeight="1">
      <c r="O65" s="9"/>
      <c r="U65" s="9"/>
      <c r="AG65" s="9"/>
      <c r="AS65" s="9"/>
      <c r="AW65" s="9"/>
      <c r="BD65" s="9"/>
    </row>
    <row r="66" ht="14.25" customHeight="1">
      <c r="O66" s="9"/>
      <c r="U66" s="9"/>
      <c r="AG66" s="9"/>
      <c r="AS66" s="9"/>
      <c r="AW66" s="9"/>
      <c r="BD66" s="9"/>
    </row>
    <row r="67" ht="14.25" customHeight="1">
      <c r="O67" s="9"/>
      <c r="U67" s="9"/>
      <c r="AG67" s="9"/>
      <c r="AS67" s="9"/>
      <c r="AW67" s="9"/>
      <c r="BD67" s="9"/>
    </row>
    <row r="68" ht="14.25" customHeight="1">
      <c r="O68" s="9"/>
      <c r="U68" s="9"/>
      <c r="AG68" s="9"/>
      <c r="AS68" s="9"/>
      <c r="AW68" s="9"/>
      <c r="BD68" s="9"/>
    </row>
    <row r="69" ht="14.25" customHeight="1">
      <c r="O69" s="9"/>
      <c r="U69" s="9"/>
      <c r="AG69" s="9"/>
      <c r="AS69" s="9"/>
      <c r="AW69" s="9"/>
      <c r="BD69" s="9"/>
    </row>
    <row r="70" ht="14.25" customHeight="1">
      <c r="O70" s="9"/>
      <c r="U70" s="9"/>
      <c r="AG70" s="9"/>
      <c r="AS70" s="9"/>
      <c r="AW70" s="9"/>
      <c r="BD70" s="9"/>
    </row>
    <row r="71" ht="14.25" customHeight="1">
      <c r="O71" s="9"/>
      <c r="U71" s="9"/>
      <c r="AG71" s="9"/>
      <c r="AS71" s="9"/>
      <c r="AW71" s="9"/>
      <c r="BD71" s="9"/>
    </row>
    <row r="72" ht="14.25" customHeight="1">
      <c r="O72" s="9"/>
      <c r="U72" s="9"/>
      <c r="AG72" s="9"/>
      <c r="AS72" s="9"/>
      <c r="AW72" s="9"/>
      <c r="BD72" s="9"/>
    </row>
    <row r="73" ht="14.25" customHeight="1">
      <c r="O73" s="9"/>
      <c r="U73" s="9"/>
      <c r="AG73" s="9"/>
      <c r="AS73" s="9"/>
      <c r="AW73" s="9"/>
      <c r="BD73" s="9"/>
    </row>
    <row r="74" ht="14.25" customHeight="1">
      <c r="O74" s="9"/>
      <c r="U74" s="9"/>
      <c r="AG74" s="9"/>
      <c r="AS74" s="9"/>
      <c r="AW74" s="9"/>
      <c r="BD74" s="9"/>
    </row>
    <row r="75" ht="14.25" customHeight="1">
      <c r="O75" s="9"/>
      <c r="U75" s="9"/>
      <c r="AG75" s="9"/>
      <c r="AS75" s="9"/>
      <c r="AW75" s="9"/>
      <c r="BD75" s="9"/>
    </row>
    <row r="76" ht="14.25" customHeight="1">
      <c r="O76" s="9"/>
      <c r="U76" s="9"/>
      <c r="AG76" s="9"/>
      <c r="AS76" s="9"/>
      <c r="AW76" s="9"/>
      <c r="BD76" s="9"/>
    </row>
    <row r="77" ht="14.25" customHeight="1">
      <c r="O77" s="9"/>
      <c r="U77" s="9"/>
      <c r="AG77" s="9"/>
      <c r="AS77" s="9"/>
      <c r="AW77" s="9"/>
      <c r="BD77" s="9"/>
    </row>
    <row r="78" ht="14.25" customHeight="1">
      <c r="O78" s="9"/>
      <c r="U78" s="9"/>
      <c r="AG78" s="9"/>
      <c r="AS78" s="9"/>
      <c r="AW78" s="9"/>
      <c r="BD78" s="9"/>
    </row>
    <row r="79" ht="14.25" customHeight="1">
      <c r="O79" s="9"/>
      <c r="U79" s="9"/>
      <c r="AG79" s="9"/>
      <c r="AS79" s="9"/>
      <c r="AW79" s="9"/>
      <c r="BD79" s="9"/>
    </row>
    <row r="80" ht="14.25" customHeight="1">
      <c r="O80" s="9"/>
      <c r="U80" s="9"/>
      <c r="AG80" s="9"/>
      <c r="AS80" s="9"/>
      <c r="AW80" s="9"/>
      <c r="BD80" s="9"/>
    </row>
    <row r="81" ht="14.25" customHeight="1">
      <c r="O81" s="9"/>
      <c r="U81" s="9"/>
      <c r="AG81" s="9"/>
      <c r="AS81" s="9"/>
      <c r="AW81" s="9"/>
      <c r="BD81" s="9"/>
    </row>
    <row r="82" ht="14.25" customHeight="1">
      <c r="O82" s="9"/>
      <c r="U82" s="9"/>
      <c r="AG82" s="9"/>
      <c r="AS82" s="9"/>
      <c r="AW82" s="9"/>
      <c r="BD82" s="9"/>
    </row>
    <row r="83" ht="14.25" customHeight="1">
      <c r="O83" s="9"/>
      <c r="U83" s="9"/>
      <c r="AG83" s="9"/>
      <c r="AS83" s="9"/>
      <c r="AW83" s="9"/>
      <c r="BD83" s="9"/>
    </row>
    <row r="84" ht="14.25" customHeight="1">
      <c r="O84" s="9"/>
      <c r="U84" s="9"/>
      <c r="AG84" s="9"/>
      <c r="AS84" s="9"/>
      <c r="AW84" s="9"/>
      <c r="BD84" s="9"/>
    </row>
    <row r="85" ht="14.25" customHeight="1">
      <c r="O85" s="9"/>
      <c r="U85" s="9"/>
      <c r="AG85" s="9"/>
      <c r="AS85" s="9"/>
      <c r="AW85" s="9"/>
      <c r="BD85" s="9"/>
    </row>
    <row r="86" ht="14.25" customHeight="1">
      <c r="O86" s="9"/>
      <c r="U86" s="9"/>
      <c r="AG86" s="9"/>
      <c r="AS86" s="9"/>
      <c r="AW86" s="9"/>
      <c r="BD86" s="9"/>
    </row>
    <row r="87" ht="14.25" customHeight="1">
      <c r="O87" s="9"/>
      <c r="U87" s="9"/>
      <c r="AG87" s="9"/>
      <c r="AS87" s="9"/>
      <c r="AW87" s="9"/>
      <c r="BD87" s="9"/>
    </row>
    <row r="88" ht="14.25" customHeight="1">
      <c r="O88" s="9"/>
      <c r="U88" s="9"/>
      <c r="AG88" s="9"/>
      <c r="AS88" s="9"/>
      <c r="AW88" s="9"/>
      <c r="BD88" s="9"/>
    </row>
    <row r="89" ht="14.25" customHeight="1">
      <c r="O89" s="9"/>
      <c r="U89" s="9"/>
      <c r="AG89" s="9"/>
      <c r="AS89" s="9"/>
      <c r="AW89" s="9"/>
      <c r="BD89" s="9"/>
    </row>
    <row r="90" ht="14.25" customHeight="1">
      <c r="O90" s="9"/>
      <c r="U90" s="9"/>
      <c r="AG90" s="9"/>
      <c r="AS90" s="9"/>
      <c r="AW90" s="9"/>
      <c r="BD90" s="9"/>
    </row>
    <row r="91" ht="14.25" customHeight="1">
      <c r="O91" s="9"/>
      <c r="U91" s="9"/>
      <c r="AG91" s="9"/>
      <c r="AS91" s="9"/>
      <c r="AW91" s="9"/>
      <c r="BD91" s="9"/>
    </row>
    <row r="92" ht="14.25" customHeight="1">
      <c r="O92" s="9"/>
      <c r="U92" s="9"/>
      <c r="AG92" s="9"/>
      <c r="AS92" s="9"/>
      <c r="AW92" s="9"/>
      <c r="BD92" s="9"/>
    </row>
    <row r="93" ht="14.25" customHeight="1">
      <c r="O93" s="9"/>
      <c r="U93" s="9"/>
      <c r="AG93" s="9"/>
      <c r="AS93" s="9"/>
      <c r="AW93" s="9"/>
      <c r="BD93" s="9"/>
    </row>
    <row r="94" ht="14.25" customHeight="1">
      <c r="O94" s="9"/>
      <c r="U94" s="9"/>
      <c r="AG94" s="9"/>
      <c r="AS94" s="9"/>
      <c r="AW94" s="9"/>
      <c r="BD94" s="9"/>
    </row>
    <row r="95" ht="14.25" customHeight="1">
      <c r="O95" s="9"/>
      <c r="U95" s="9"/>
      <c r="AG95" s="9"/>
      <c r="AS95" s="9"/>
      <c r="AW95" s="9"/>
      <c r="BD95" s="9"/>
    </row>
    <row r="96" ht="14.25" customHeight="1">
      <c r="O96" s="9"/>
      <c r="U96" s="9"/>
      <c r="AG96" s="9"/>
      <c r="AS96" s="9"/>
      <c r="AW96" s="9"/>
      <c r="BD96" s="9"/>
    </row>
    <row r="97" ht="14.25" customHeight="1">
      <c r="O97" s="9"/>
      <c r="U97" s="9"/>
      <c r="AG97" s="9"/>
      <c r="AS97" s="9"/>
      <c r="AW97" s="9"/>
      <c r="BD97" s="9"/>
    </row>
    <row r="98" ht="14.25" customHeight="1">
      <c r="O98" s="9"/>
      <c r="U98" s="9"/>
      <c r="AG98" s="9"/>
      <c r="AS98" s="9"/>
      <c r="AW98" s="9"/>
      <c r="BD98" s="9"/>
    </row>
    <row r="99" ht="14.25" customHeight="1">
      <c r="O99" s="9"/>
      <c r="U99" s="9"/>
      <c r="AG99" s="9"/>
      <c r="AS99" s="9"/>
      <c r="AW99" s="9"/>
      <c r="BD99" s="9"/>
    </row>
    <row r="100" ht="14.25" customHeight="1">
      <c r="O100" s="9"/>
      <c r="U100" s="9"/>
      <c r="AG100" s="9"/>
      <c r="AS100" s="9"/>
      <c r="AW100" s="9"/>
      <c r="BD100" s="9"/>
    </row>
    <row r="101" ht="14.25" customHeight="1">
      <c r="O101" s="9"/>
      <c r="U101" s="9"/>
      <c r="AG101" s="9"/>
      <c r="AS101" s="9"/>
      <c r="AW101" s="9"/>
      <c r="BD101" s="9"/>
    </row>
    <row r="102" ht="14.25" customHeight="1">
      <c r="O102" s="9"/>
      <c r="U102" s="9"/>
      <c r="AG102" s="9"/>
      <c r="AS102" s="9"/>
      <c r="AW102" s="9"/>
      <c r="BD102" s="9"/>
    </row>
    <row r="103" ht="14.25" customHeight="1">
      <c r="O103" s="9"/>
      <c r="U103" s="9"/>
      <c r="AG103" s="9"/>
      <c r="AS103" s="9"/>
      <c r="AW103" s="9"/>
      <c r="BD103" s="9"/>
    </row>
    <row r="104" ht="14.25" customHeight="1">
      <c r="O104" s="9"/>
      <c r="U104" s="9"/>
      <c r="AG104" s="9"/>
      <c r="AS104" s="9"/>
      <c r="AW104" s="9"/>
      <c r="BD104" s="9"/>
    </row>
    <row r="105" ht="14.25" customHeight="1">
      <c r="O105" s="9"/>
      <c r="U105" s="9"/>
      <c r="AG105" s="9"/>
      <c r="AS105" s="9"/>
      <c r="AW105" s="9"/>
      <c r="BD105" s="9"/>
    </row>
    <row r="106" ht="14.25" customHeight="1">
      <c r="O106" s="9"/>
      <c r="U106" s="9"/>
      <c r="AG106" s="9"/>
      <c r="AS106" s="9"/>
      <c r="AW106" s="9"/>
      <c r="BD106" s="9"/>
    </row>
    <row r="107" ht="14.25" customHeight="1">
      <c r="O107" s="9"/>
      <c r="U107" s="9"/>
      <c r="AG107" s="9"/>
      <c r="AS107" s="9"/>
      <c r="AW107" s="9"/>
      <c r="BD107" s="9"/>
    </row>
    <row r="108" ht="14.25" customHeight="1">
      <c r="O108" s="9"/>
      <c r="U108" s="9"/>
      <c r="AG108" s="9"/>
      <c r="AS108" s="9"/>
      <c r="AW108" s="9"/>
      <c r="BD108" s="9"/>
    </row>
    <row r="109" ht="14.25" customHeight="1">
      <c r="O109" s="9"/>
      <c r="U109" s="9"/>
      <c r="AG109" s="9"/>
      <c r="AS109" s="9"/>
      <c r="AW109" s="9"/>
      <c r="BD109" s="9"/>
    </row>
    <row r="110" ht="14.25" customHeight="1">
      <c r="O110" s="9"/>
      <c r="U110" s="9"/>
      <c r="AG110" s="9"/>
      <c r="AS110" s="9"/>
      <c r="AW110" s="9"/>
      <c r="BD110" s="9"/>
    </row>
    <row r="111" ht="14.25" customHeight="1">
      <c r="O111" s="9"/>
      <c r="U111" s="9"/>
      <c r="AG111" s="9"/>
      <c r="AS111" s="9"/>
      <c r="AW111" s="9"/>
      <c r="BD111" s="9"/>
    </row>
    <row r="112" ht="14.25" customHeight="1">
      <c r="O112" s="9"/>
      <c r="U112" s="9"/>
      <c r="AG112" s="9"/>
      <c r="AS112" s="9"/>
      <c r="AW112" s="9"/>
      <c r="BD112" s="9"/>
    </row>
    <row r="113" ht="14.25" customHeight="1">
      <c r="O113" s="9"/>
      <c r="U113" s="9"/>
      <c r="AG113" s="9"/>
      <c r="AS113" s="9"/>
      <c r="AW113" s="9"/>
      <c r="BD113" s="9"/>
    </row>
    <row r="114" ht="14.25" customHeight="1">
      <c r="O114" s="9"/>
      <c r="U114" s="9"/>
      <c r="AG114" s="9"/>
      <c r="AS114" s="9"/>
      <c r="AW114" s="9"/>
      <c r="BD114" s="9"/>
    </row>
    <row r="115" ht="14.25" customHeight="1">
      <c r="O115" s="9"/>
      <c r="U115" s="9"/>
      <c r="AG115" s="9"/>
      <c r="AS115" s="9"/>
      <c r="AW115" s="9"/>
      <c r="BD115" s="9"/>
    </row>
    <row r="116" ht="14.25" customHeight="1">
      <c r="O116" s="9"/>
      <c r="U116" s="9"/>
      <c r="AG116" s="9"/>
      <c r="AS116" s="9"/>
      <c r="AW116" s="9"/>
      <c r="BD116" s="9"/>
    </row>
    <row r="117" ht="14.25" customHeight="1">
      <c r="O117" s="9"/>
      <c r="U117" s="9"/>
      <c r="AG117" s="9"/>
      <c r="AS117" s="9"/>
      <c r="AW117" s="9"/>
      <c r="BD117" s="9"/>
    </row>
    <row r="118" ht="14.25" customHeight="1">
      <c r="O118" s="9"/>
      <c r="U118" s="9"/>
      <c r="AG118" s="9"/>
      <c r="AS118" s="9"/>
      <c r="AW118" s="9"/>
      <c r="BD118" s="9"/>
    </row>
    <row r="119" ht="14.25" customHeight="1">
      <c r="O119" s="9"/>
      <c r="U119" s="9"/>
      <c r="AG119" s="9"/>
      <c r="AS119" s="9"/>
      <c r="AW119" s="9"/>
      <c r="BD119" s="9"/>
    </row>
    <row r="120" ht="14.25" customHeight="1">
      <c r="O120" s="9"/>
      <c r="U120" s="9"/>
      <c r="AG120" s="9"/>
      <c r="AS120" s="9"/>
      <c r="AW120" s="9"/>
      <c r="BD120" s="9"/>
    </row>
    <row r="121" ht="14.25" customHeight="1">
      <c r="O121" s="9"/>
      <c r="U121" s="9"/>
      <c r="AG121" s="9"/>
      <c r="AS121" s="9"/>
      <c r="AW121" s="9"/>
      <c r="BD121" s="9"/>
    </row>
    <row r="122" ht="14.25" customHeight="1">
      <c r="O122" s="9"/>
      <c r="U122" s="9"/>
      <c r="AG122" s="9"/>
      <c r="AS122" s="9"/>
      <c r="AW122" s="9"/>
      <c r="BD122" s="9"/>
    </row>
    <row r="123" ht="14.25" customHeight="1">
      <c r="O123" s="9"/>
      <c r="U123" s="9"/>
      <c r="AG123" s="9"/>
      <c r="AS123" s="9"/>
      <c r="AW123" s="9"/>
      <c r="BD123" s="9"/>
    </row>
    <row r="124" ht="14.25" customHeight="1">
      <c r="O124" s="9"/>
      <c r="U124" s="9"/>
      <c r="AG124" s="9"/>
      <c r="AS124" s="9"/>
      <c r="AW124" s="9"/>
      <c r="BD124" s="9"/>
    </row>
    <row r="125" ht="14.25" customHeight="1">
      <c r="O125" s="9"/>
      <c r="U125" s="9"/>
      <c r="AG125" s="9"/>
      <c r="AS125" s="9"/>
      <c r="AW125" s="9"/>
      <c r="BD125" s="9"/>
    </row>
    <row r="126" ht="14.25" customHeight="1">
      <c r="O126" s="9"/>
      <c r="U126" s="9"/>
      <c r="AG126" s="9"/>
      <c r="AS126" s="9"/>
      <c r="AW126" s="9"/>
      <c r="BD126" s="9"/>
    </row>
    <row r="127" ht="14.25" customHeight="1">
      <c r="O127" s="9"/>
      <c r="U127" s="9"/>
      <c r="AG127" s="9"/>
      <c r="AS127" s="9"/>
      <c r="AW127" s="9"/>
      <c r="BD127" s="9"/>
    </row>
    <row r="128" ht="14.25" customHeight="1">
      <c r="O128" s="9"/>
      <c r="U128" s="9"/>
      <c r="AG128" s="9"/>
      <c r="AS128" s="9"/>
      <c r="AW128" s="9"/>
      <c r="BD128" s="9"/>
    </row>
    <row r="129" ht="14.25" customHeight="1">
      <c r="O129" s="9"/>
      <c r="U129" s="9"/>
      <c r="AG129" s="9"/>
      <c r="AS129" s="9"/>
      <c r="AW129" s="9"/>
      <c r="BD129" s="9"/>
    </row>
    <row r="130" ht="14.25" customHeight="1">
      <c r="O130" s="9"/>
      <c r="U130" s="9"/>
      <c r="AG130" s="9"/>
      <c r="AS130" s="9"/>
      <c r="AW130" s="9"/>
      <c r="BD130" s="9"/>
    </row>
    <row r="131" ht="14.25" customHeight="1">
      <c r="O131" s="9"/>
      <c r="U131" s="9"/>
      <c r="AG131" s="9"/>
      <c r="AS131" s="9"/>
      <c r="AW131" s="9"/>
      <c r="BD131" s="9"/>
    </row>
    <row r="132" ht="14.25" customHeight="1">
      <c r="O132" s="9"/>
      <c r="U132" s="9"/>
      <c r="AG132" s="9"/>
      <c r="AS132" s="9"/>
      <c r="AW132" s="9"/>
      <c r="BD132" s="9"/>
    </row>
    <row r="133" ht="14.25" customHeight="1">
      <c r="O133" s="9"/>
      <c r="U133" s="9"/>
      <c r="AG133" s="9"/>
      <c r="AS133" s="9"/>
      <c r="AW133" s="9"/>
      <c r="BD133" s="9"/>
    </row>
    <row r="134" ht="14.25" customHeight="1">
      <c r="O134" s="9"/>
      <c r="U134" s="9"/>
      <c r="AG134" s="9"/>
      <c r="AS134" s="9"/>
      <c r="AW134" s="9"/>
      <c r="BD134" s="9"/>
    </row>
    <row r="135" ht="14.25" customHeight="1">
      <c r="O135" s="9"/>
      <c r="U135" s="9"/>
      <c r="AG135" s="9"/>
      <c r="AS135" s="9"/>
      <c r="AW135" s="9"/>
      <c r="BD135" s="9"/>
    </row>
    <row r="136" ht="14.25" customHeight="1">
      <c r="O136" s="9"/>
      <c r="U136" s="9"/>
      <c r="AG136" s="9"/>
      <c r="AS136" s="9"/>
      <c r="AW136" s="9"/>
      <c r="BD136" s="9"/>
    </row>
    <row r="137" ht="14.25" customHeight="1">
      <c r="O137" s="9"/>
      <c r="U137" s="9"/>
      <c r="AG137" s="9"/>
      <c r="AS137" s="9"/>
      <c r="AW137" s="9"/>
      <c r="BD137" s="9"/>
    </row>
    <row r="138" ht="14.25" customHeight="1">
      <c r="O138" s="9"/>
      <c r="U138" s="9"/>
      <c r="AG138" s="9"/>
      <c r="AS138" s="9"/>
      <c r="AW138" s="9"/>
      <c r="BD138" s="9"/>
    </row>
    <row r="139" ht="14.25" customHeight="1">
      <c r="O139" s="9"/>
      <c r="U139" s="9"/>
      <c r="AG139" s="9"/>
      <c r="AS139" s="9"/>
      <c r="AW139" s="9"/>
      <c r="BD139" s="9"/>
    </row>
    <row r="140" ht="14.25" customHeight="1">
      <c r="O140" s="9"/>
      <c r="U140" s="9"/>
      <c r="AG140" s="9"/>
      <c r="AS140" s="9"/>
      <c r="AW140" s="9"/>
      <c r="BD140" s="9"/>
    </row>
    <row r="141" ht="14.25" customHeight="1">
      <c r="O141" s="9"/>
      <c r="U141" s="9"/>
      <c r="AG141" s="9"/>
      <c r="AS141" s="9"/>
      <c r="AW141" s="9"/>
      <c r="BD141" s="9"/>
    </row>
    <row r="142" ht="14.25" customHeight="1">
      <c r="O142" s="9"/>
      <c r="U142" s="9"/>
      <c r="AG142" s="9"/>
      <c r="AS142" s="9"/>
      <c r="AW142" s="9"/>
      <c r="BD142" s="9"/>
    </row>
    <row r="143" ht="14.25" customHeight="1">
      <c r="O143" s="9"/>
      <c r="U143" s="9"/>
      <c r="AG143" s="9"/>
      <c r="AS143" s="9"/>
      <c r="AW143" s="9"/>
      <c r="BD143" s="9"/>
    </row>
    <row r="144" ht="14.25" customHeight="1">
      <c r="O144" s="9"/>
      <c r="U144" s="9"/>
      <c r="AG144" s="9"/>
      <c r="AS144" s="9"/>
      <c r="AW144" s="9"/>
      <c r="BD144" s="9"/>
    </row>
    <row r="145" ht="14.25" customHeight="1">
      <c r="O145" s="9"/>
      <c r="U145" s="9"/>
      <c r="AG145" s="9"/>
      <c r="AS145" s="9"/>
      <c r="AW145" s="9"/>
      <c r="BD145" s="9"/>
    </row>
    <row r="146" ht="14.25" customHeight="1">
      <c r="O146" s="9"/>
      <c r="U146" s="9"/>
      <c r="AG146" s="9"/>
      <c r="AS146" s="9"/>
      <c r="AW146" s="9"/>
      <c r="BD146" s="9"/>
    </row>
    <row r="147" ht="14.25" customHeight="1">
      <c r="O147" s="9"/>
      <c r="U147" s="9"/>
      <c r="AG147" s="9"/>
      <c r="AS147" s="9"/>
      <c r="AW147" s="9"/>
      <c r="BD147" s="9"/>
    </row>
    <row r="148" ht="14.25" customHeight="1">
      <c r="O148" s="9"/>
      <c r="U148" s="9"/>
      <c r="AG148" s="9"/>
      <c r="AS148" s="9"/>
      <c r="AW148" s="9"/>
      <c r="BD148" s="9"/>
    </row>
    <row r="149" ht="14.25" customHeight="1">
      <c r="O149" s="9"/>
      <c r="U149" s="9"/>
      <c r="AG149" s="9"/>
      <c r="AS149" s="9"/>
      <c r="AW149" s="9"/>
      <c r="BD149" s="9"/>
    </row>
    <row r="150" ht="14.25" customHeight="1">
      <c r="O150" s="9"/>
      <c r="U150" s="9"/>
      <c r="AG150" s="9"/>
      <c r="AS150" s="9"/>
      <c r="AW150" s="9"/>
      <c r="BD150" s="9"/>
    </row>
    <row r="151" ht="14.25" customHeight="1">
      <c r="O151" s="9"/>
      <c r="U151" s="9"/>
      <c r="AG151" s="9"/>
      <c r="AS151" s="9"/>
      <c r="AW151" s="9"/>
      <c r="BD151" s="9"/>
    </row>
    <row r="152" ht="14.25" customHeight="1">
      <c r="O152" s="9"/>
      <c r="U152" s="9"/>
      <c r="AG152" s="9"/>
      <c r="AS152" s="9"/>
      <c r="AW152" s="9"/>
      <c r="BD152" s="9"/>
    </row>
    <row r="153" ht="14.25" customHeight="1">
      <c r="O153" s="9"/>
      <c r="U153" s="9"/>
      <c r="AG153" s="9"/>
      <c r="AS153" s="9"/>
      <c r="AW153" s="9"/>
      <c r="BD153" s="9"/>
    </row>
    <row r="154" ht="14.25" customHeight="1">
      <c r="O154" s="9"/>
      <c r="U154" s="9"/>
      <c r="AG154" s="9"/>
      <c r="AS154" s="9"/>
      <c r="AW154" s="9"/>
      <c r="BD154" s="9"/>
    </row>
    <row r="155" ht="14.25" customHeight="1">
      <c r="O155" s="9"/>
      <c r="U155" s="9"/>
      <c r="AG155" s="9"/>
      <c r="AS155" s="9"/>
      <c r="AW155" s="9"/>
      <c r="BD155" s="9"/>
    </row>
    <row r="156" ht="14.25" customHeight="1">
      <c r="O156" s="9"/>
      <c r="U156" s="9"/>
      <c r="AG156" s="9"/>
      <c r="AS156" s="9"/>
      <c r="AW156" s="9"/>
      <c r="BD156" s="9"/>
    </row>
    <row r="157" ht="14.25" customHeight="1">
      <c r="O157" s="9"/>
      <c r="U157" s="9"/>
      <c r="AG157" s="9"/>
      <c r="AS157" s="9"/>
      <c r="AW157" s="9"/>
      <c r="BD157" s="9"/>
    </row>
    <row r="158" ht="14.25" customHeight="1">
      <c r="O158" s="9"/>
      <c r="U158" s="9"/>
      <c r="AG158" s="9"/>
      <c r="AS158" s="9"/>
      <c r="AW158" s="9"/>
      <c r="BD158" s="9"/>
    </row>
    <row r="159" ht="14.25" customHeight="1">
      <c r="O159" s="9"/>
      <c r="U159" s="9"/>
      <c r="AG159" s="9"/>
      <c r="AS159" s="9"/>
      <c r="AW159" s="9"/>
      <c r="BD159" s="9"/>
    </row>
    <row r="160" ht="14.25" customHeight="1">
      <c r="O160" s="9"/>
      <c r="U160" s="9"/>
      <c r="AG160" s="9"/>
      <c r="AS160" s="9"/>
      <c r="AW160" s="9"/>
      <c r="BD160" s="9"/>
    </row>
    <row r="161" ht="14.25" customHeight="1">
      <c r="O161" s="9"/>
      <c r="U161" s="9"/>
      <c r="AG161" s="9"/>
      <c r="AS161" s="9"/>
      <c r="AW161" s="9"/>
      <c r="BD161" s="9"/>
    </row>
    <row r="162" ht="14.25" customHeight="1">
      <c r="O162" s="9"/>
      <c r="U162" s="9"/>
      <c r="AG162" s="9"/>
      <c r="AS162" s="9"/>
      <c r="AW162" s="9"/>
      <c r="BD162" s="9"/>
    </row>
    <row r="163" ht="14.25" customHeight="1">
      <c r="O163" s="9"/>
      <c r="U163" s="9"/>
      <c r="AG163" s="9"/>
      <c r="AS163" s="9"/>
      <c r="AW163" s="9"/>
      <c r="BD163" s="9"/>
    </row>
    <row r="164" ht="14.25" customHeight="1">
      <c r="O164" s="9"/>
      <c r="U164" s="9"/>
      <c r="AG164" s="9"/>
      <c r="AS164" s="9"/>
      <c r="AW164" s="9"/>
      <c r="BD164" s="9"/>
    </row>
    <row r="165" ht="14.25" customHeight="1">
      <c r="O165" s="9"/>
      <c r="U165" s="9"/>
      <c r="AG165" s="9"/>
      <c r="AS165" s="9"/>
      <c r="AW165" s="9"/>
      <c r="BD165" s="9"/>
    </row>
    <row r="166" ht="14.25" customHeight="1">
      <c r="O166" s="9"/>
      <c r="U166" s="9"/>
      <c r="AG166" s="9"/>
      <c r="AS166" s="9"/>
      <c r="AW166" s="9"/>
      <c r="BD166" s="9"/>
    </row>
    <row r="167" ht="14.25" customHeight="1">
      <c r="O167" s="9"/>
      <c r="U167" s="9"/>
      <c r="AG167" s="9"/>
      <c r="AS167" s="9"/>
      <c r="AW167" s="9"/>
      <c r="BD167" s="9"/>
    </row>
    <row r="168" ht="14.25" customHeight="1">
      <c r="O168" s="9"/>
      <c r="U168" s="9"/>
      <c r="AG168" s="9"/>
      <c r="AS168" s="9"/>
      <c r="AW168" s="9"/>
      <c r="BD168" s="9"/>
    </row>
    <row r="169" ht="14.25" customHeight="1">
      <c r="O169" s="9"/>
      <c r="U169" s="9"/>
      <c r="AG169" s="9"/>
      <c r="AS169" s="9"/>
      <c r="AW169" s="9"/>
      <c r="BD169" s="9"/>
    </row>
    <row r="170" ht="14.25" customHeight="1">
      <c r="O170" s="9"/>
      <c r="U170" s="9"/>
      <c r="AG170" s="9"/>
      <c r="AS170" s="9"/>
      <c r="AW170" s="9"/>
      <c r="BD170" s="9"/>
    </row>
    <row r="171" ht="14.25" customHeight="1">
      <c r="O171" s="9"/>
      <c r="U171" s="9"/>
      <c r="AG171" s="9"/>
      <c r="AS171" s="9"/>
      <c r="AW171" s="9"/>
      <c r="BD171" s="9"/>
    </row>
    <row r="172" ht="14.25" customHeight="1">
      <c r="O172" s="9"/>
      <c r="U172" s="9"/>
      <c r="AG172" s="9"/>
      <c r="AS172" s="9"/>
      <c r="AW172" s="9"/>
      <c r="BD172" s="9"/>
    </row>
    <row r="173" ht="14.25" customHeight="1">
      <c r="O173" s="9"/>
      <c r="U173" s="9"/>
      <c r="AG173" s="9"/>
      <c r="AS173" s="9"/>
      <c r="AW173" s="9"/>
      <c r="BD173" s="9"/>
    </row>
    <row r="174" ht="14.25" customHeight="1">
      <c r="O174" s="9"/>
      <c r="U174" s="9"/>
      <c r="AG174" s="9"/>
      <c r="AS174" s="9"/>
      <c r="AW174" s="9"/>
      <c r="BD174" s="9"/>
    </row>
    <row r="175" ht="14.25" customHeight="1">
      <c r="O175" s="9"/>
      <c r="U175" s="9"/>
      <c r="AG175" s="9"/>
      <c r="AS175" s="9"/>
      <c r="AW175" s="9"/>
      <c r="BD175" s="9"/>
    </row>
    <row r="176" ht="14.25" customHeight="1">
      <c r="O176" s="9"/>
      <c r="U176" s="9"/>
      <c r="AG176" s="9"/>
      <c r="AS176" s="9"/>
      <c r="AW176" s="9"/>
      <c r="BD176" s="9"/>
    </row>
    <row r="177" ht="14.25" customHeight="1">
      <c r="O177" s="9"/>
      <c r="U177" s="9"/>
      <c r="AG177" s="9"/>
      <c r="AS177" s="9"/>
      <c r="AW177" s="9"/>
      <c r="BD177" s="9"/>
    </row>
    <row r="178" ht="14.25" customHeight="1">
      <c r="O178" s="9"/>
      <c r="U178" s="9"/>
      <c r="AG178" s="9"/>
      <c r="AS178" s="9"/>
      <c r="AW178" s="9"/>
      <c r="BD178" s="9"/>
    </row>
    <row r="179" ht="14.25" customHeight="1">
      <c r="O179" s="9"/>
      <c r="U179" s="9"/>
      <c r="AG179" s="9"/>
      <c r="AS179" s="9"/>
      <c r="AW179" s="9"/>
      <c r="BD179" s="9"/>
    </row>
    <row r="180" ht="14.25" customHeight="1">
      <c r="O180" s="9"/>
      <c r="U180" s="9"/>
      <c r="AG180" s="9"/>
      <c r="AS180" s="9"/>
      <c r="AW180" s="9"/>
      <c r="BD180" s="9"/>
    </row>
    <row r="181" ht="14.25" customHeight="1">
      <c r="O181" s="9"/>
      <c r="U181" s="9"/>
      <c r="AG181" s="9"/>
      <c r="AS181" s="9"/>
      <c r="AW181" s="9"/>
      <c r="BD181" s="9"/>
    </row>
    <row r="182" ht="14.25" customHeight="1">
      <c r="O182" s="9"/>
      <c r="U182" s="9"/>
      <c r="AG182" s="9"/>
      <c r="AS182" s="9"/>
      <c r="AW182" s="9"/>
      <c r="BD182" s="9"/>
    </row>
    <row r="183" ht="14.25" customHeight="1">
      <c r="O183" s="9"/>
      <c r="U183" s="9"/>
      <c r="AG183" s="9"/>
      <c r="AS183" s="9"/>
      <c r="AW183" s="9"/>
      <c r="BD183" s="9"/>
    </row>
    <row r="184" ht="14.25" customHeight="1">
      <c r="O184" s="9"/>
      <c r="U184" s="9"/>
      <c r="AG184" s="9"/>
      <c r="AS184" s="9"/>
      <c r="AW184" s="9"/>
      <c r="BD184" s="9"/>
    </row>
    <row r="185" ht="14.25" customHeight="1">
      <c r="O185" s="9"/>
      <c r="U185" s="9"/>
      <c r="AG185" s="9"/>
      <c r="AS185" s="9"/>
      <c r="AW185" s="9"/>
      <c r="BD185" s="9"/>
    </row>
    <row r="186" ht="14.25" customHeight="1">
      <c r="O186" s="9"/>
      <c r="U186" s="9"/>
      <c r="AG186" s="9"/>
      <c r="AS186" s="9"/>
      <c r="AW186" s="9"/>
      <c r="BD186" s="9"/>
    </row>
    <row r="187" ht="14.25" customHeight="1">
      <c r="O187" s="9"/>
      <c r="U187" s="9"/>
      <c r="AG187" s="9"/>
      <c r="AS187" s="9"/>
      <c r="AW187" s="9"/>
      <c r="BD187" s="9"/>
    </row>
    <row r="188" ht="14.25" customHeight="1">
      <c r="O188" s="9"/>
      <c r="U188" s="9"/>
      <c r="AG188" s="9"/>
      <c r="AS188" s="9"/>
      <c r="AW188" s="9"/>
      <c r="BD188" s="9"/>
    </row>
    <row r="189" ht="14.25" customHeight="1">
      <c r="O189" s="9"/>
      <c r="U189" s="9"/>
      <c r="AG189" s="9"/>
      <c r="AS189" s="9"/>
      <c r="AW189" s="9"/>
      <c r="BD189" s="9"/>
    </row>
    <row r="190" ht="14.25" customHeight="1">
      <c r="O190" s="9"/>
      <c r="U190" s="9"/>
      <c r="AG190" s="9"/>
      <c r="AS190" s="9"/>
      <c r="AW190" s="9"/>
      <c r="BD190" s="9"/>
    </row>
    <row r="191" ht="14.25" customHeight="1">
      <c r="O191" s="9"/>
      <c r="U191" s="9"/>
      <c r="AG191" s="9"/>
      <c r="AS191" s="9"/>
      <c r="AW191" s="9"/>
      <c r="BD191" s="9"/>
    </row>
    <row r="192" ht="14.25" customHeight="1">
      <c r="O192" s="9"/>
      <c r="U192" s="9"/>
      <c r="AG192" s="9"/>
      <c r="AS192" s="9"/>
      <c r="AW192" s="9"/>
      <c r="BD192" s="9"/>
    </row>
    <row r="193" ht="14.25" customHeight="1">
      <c r="O193" s="9"/>
      <c r="U193" s="9"/>
      <c r="AG193" s="9"/>
      <c r="AS193" s="9"/>
      <c r="AW193" s="9"/>
      <c r="BD193" s="9"/>
    </row>
    <row r="194" ht="14.25" customHeight="1">
      <c r="O194" s="9"/>
      <c r="U194" s="9"/>
      <c r="AG194" s="9"/>
      <c r="AS194" s="9"/>
      <c r="AW194" s="9"/>
      <c r="BD194" s="9"/>
    </row>
    <row r="195" ht="14.25" customHeight="1">
      <c r="O195" s="9"/>
      <c r="U195" s="9"/>
      <c r="AG195" s="9"/>
      <c r="AS195" s="9"/>
      <c r="AW195" s="9"/>
      <c r="BD195" s="9"/>
    </row>
    <row r="196" ht="14.25" customHeight="1">
      <c r="O196" s="9"/>
      <c r="U196" s="9"/>
      <c r="AG196" s="9"/>
      <c r="AS196" s="9"/>
      <c r="AW196" s="9"/>
      <c r="BD196" s="9"/>
    </row>
    <row r="197" ht="14.25" customHeight="1">
      <c r="O197" s="9"/>
      <c r="U197" s="9"/>
      <c r="AG197" s="9"/>
      <c r="AS197" s="9"/>
      <c r="AW197" s="9"/>
      <c r="BD197" s="9"/>
    </row>
    <row r="198" ht="14.25" customHeight="1">
      <c r="O198" s="9"/>
      <c r="U198" s="9"/>
      <c r="AG198" s="9"/>
      <c r="AS198" s="9"/>
      <c r="AW198" s="9"/>
      <c r="BD198" s="9"/>
    </row>
    <row r="199" ht="14.25" customHeight="1">
      <c r="O199" s="9"/>
      <c r="U199" s="9"/>
      <c r="AG199" s="9"/>
      <c r="AS199" s="9"/>
      <c r="AW199" s="9"/>
      <c r="BD199" s="9"/>
    </row>
    <row r="200" ht="14.25" customHeight="1">
      <c r="O200" s="9"/>
      <c r="U200" s="9"/>
      <c r="AG200" s="9"/>
      <c r="AS200" s="9"/>
      <c r="AW200" s="9"/>
      <c r="BD200" s="9"/>
    </row>
    <row r="201" ht="14.25" customHeight="1">
      <c r="O201" s="9"/>
      <c r="U201" s="9"/>
      <c r="AG201" s="9"/>
      <c r="AS201" s="9"/>
      <c r="AW201" s="9"/>
      <c r="BD201" s="9"/>
    </row>
    <row r="202" ht="14.25" customHeight="1">
      <c r="O202" s="9"/>
      <c r="U202" s="9"/>
      <c r="AG202" s="9"/>
      <c r="AS202" s="9"/>
      <c r="AW202" s="9"/>
      <c r="BD202" s="9"/>
    </row>
    <row r="203" ht="14.25" customHeight="1">
      <c r="O203" s="9"/>
      <c r="U203" s="9"/>
      <c r="AG203" s="9"/>
      <c r="AS203" s="9"/>
      <c r="AW203" s="9"/>
      <c r="BD203" s="9"/>
    </row>
    <row r="204" ht="14.25" customHeight="1">
      <c r="O204" s="9"/>
      <c r="U204" s="9"/>
      <c r="AG204" s="9"/>
      <c r="AS204" s="9"/>
      <c r="AW204" s="9"/>
      <c r="BD204" s="9"/>
    </row>
    <row r="205" ht="14.25" customHeight="1">
      <c r="O205" s="9"/>
      <c r="U205" s="9"/>
      <c r="AG205" s="9"/>
      <c r="AS205" s="9"/>
      <c r="AW205" s="9"/>
      <c r="BD205" s="9"/>
    </row>
    <row r="206" ht="14.25" customHeight="1">
      <c r="O206" s="9"/>
      <c r="U206" s="9"/>
      <c r="AG206" s="9"/>
      <c r="AS206" s="9"/>
      <c r="AW206" s="9"/>
      <c r="BD206" s="9"/>
    </row>
    <row r="207" ht="14.25" customHeight="1">
      <c r="O207" s="9"/>
      <c r="U207" s="9"/>
      <c r="AG207" s="9"/>
      <c r="AS207" s="9"/>
      <c r="AW207" s="9"/>
      <c r="BD207" s="9"/>
    </row>
    <row r="208" ht="14.25" customHeight="1">
      <c r="O208" s="9"/>
      <c r="U208" s="9"/>
      <c r="AG208" s="9"/>
      <c r="AS208" s="9"/>
      <c r="AW208" s="9"/>
      <c r="BD208" s="9"/>
    </row>
    <row r="209" ht="14.25" customHeight="1">
      <c r="O209" s="9"/>
      <c r="U209" s="9"/>
      <c r="AG209" s="9"/>
      <c r="AS209" s="9"/>
      <c r="AW209" s="9"/>
      <c r="BD209" s="9"/>
    </row>
    <row r="210" ht="14.25" customHeight="1">
      <c r="O210" s="9"/>
      <c r="U210" s="9"/>
      <c r="AG210" s="9"/>
      <c r="AS210" s="9"/>
      <c r="AW210" s="9"/>
      <c r="BD210" s="9"/>
    </row>
    <row r="211" ht="14.25" customHeight="1">
      <c r="O211" s="9"/>
      <c r="U211" s="9"/>
      <c r="AG211" s="9"/>
      <c r="AS211" s="9"/>
      <c r="AW211" s="9"/>
      <c r="BD211" s="9"/>
    </row>
    <row r="212" ht="14.25" customHeight="1">
      <c r="O212" s="9"/>
      <c r="U212" s="9"/>
      <c r="AG212" s="9"/>
      <c r="AS212" s="9"/>
      <c r="AW212" s="9"/>
      <c r="BD212" s="9"/>
    </row>
    <row r="213" ht="14.25" customHeight="1">
      <c r="O213" s="9"/>
      <c r="U213" s="9"/>
      <c r="AG213" s="9"/>
      <c r="AS213" s="9"/>
      <c r="AW213" s="9"/>
      <c r="BD213" s="9"/>
    </row>
    <row r="214" ht="14.25" customHeight="1">
      <c r="O214" s="9"/>
      <c r="U214" s="9"/>
      <c r="AG214" s="9"/>
      <c r="AS214" s="9"/>
      <c r="AW214" s="9"/>
      <c r="BD214" s="9"/>
    </row>
    <row r="215" ht="14.25" customHeight="1">
      <c r="O215" s="9"/>
      <c r="U215" s="9"/>
      <c r="AG215" s="9"/>
      <c r="AS215" s="9"/>
      <c r="AW215" s="9"/>
      <c r="BD215" s="9"/>
    </row>
    <row r="216" ht="14.25" customHeight="1">
      <c r="O216" s="9"/>
      <c r="U216" s="9"/>
      <c r="AG216" s="9"/>
      <c r="AS216" s="9"/>
      <c r="AW216" s="9"/>
      <c r="BD216" s="9"/>
    </row>
    <row r="217" ht="14.25" customHeight="1">
      <c r="O217" s="9"/>
      <c r="U217" s="9"/>
      <c r="AG217" s="9"/>
      <c r="AS217" s="9"/>
      <c r="AW217" s="9"/>
      <c r="BD217" s="9"/>
    </row>
    <row r="218" ht="14.25" customHeight="1">
      <c r="O218" s="9"/>
      <c r="U218" s="9"/>
      <c r="AG218" s="9"/>
      <c r="AS218" s="9"/>
      <c r="AW218" s="9"/>
      <c r="BD218" s="9"/>
    </row>
    <row r="219" ht="14.25" customHeight="1">
      <c r="O219" s="9"/>
      <c r="U219" s="9"/>
      <c r="AG219" s="9"/>
      <c r="AS219" s="9"/>
      <c r="AW219" s="9"/>
      <c r="BD219" s="9"/>
    </row>
    <row r="220" ht="14.25" customHeight="1">
      <c r="O220" s="9"/>
      <c r="U220" s="9"/>
      <c r="AG220" s="9"/>
      <c r="AS220" s="9"/>
      <c r="AW220" s="9"/>
      <c r="BD220" s="9"/>
    </row>
    <row r="221" ht="14.25" customHeight="1">
      <c r="O221" s="9"/>
      <c r="U221" s="9"/>
      <c r="AG221" s="9"/>
      <c r="AS221" s="9"/>
      <c r="AW221" s="9"/>
      <c r="BD221" s="9"/>
    </row>
    <row r="222" ht="14.25" customHeight="1">
      <c r="O222" s="9"/>
      <c r="U222" s="9"/>
      <c r="AG222" s="9"/>
      <c r="AS222" s="9"/>
      <c r="AW222" s="9"/>
      <c r="BD222" s="9"/>
    </row>
    <row r="223" ht="14.25" customHeight="1">
      <c r="O223" s="9"/>
      <c r="U223" s="9"/>
      <c r="AG223" s="9"/>
      <c r="AS223" s="9"/>
      <c r="AW223" s="9"/>
      <c r="BD223" s="9"/>
    </row>
    <row r="224" ht="14.25" customHeight="1">
      <c r="O224" s="9"/>
      <c r="U224" s="9"/>
      <c r="AG224" s="9"/>
      <c r="AS224" s="9"/>
      <c r="AW224" s="9"/>
      <c r="BD224" s="9"/>
    </row>
    <row r="225" ht="14.25" customHeight="1">
      <c r="O225" s="9"/>
      <c r="U225" s="9"/>
      <c r="AG225" s="9"/>
      <c r="AS225" s="9"/>
      <c r="AW225" s="9"/>
      <c r="BD225" s="9"/>
    </row>
    <row r="226" ht="14.25" customHeight="1">
      <c r="O226" s="9"/>
      <c r="U226" s="9"/>
      <c r="AG226" s="9"/>
      <c r="AS226" s="9"/>
      <c r="AW226" s="9"/>
      <c r="BD226" s="9"/>
    </row>
    <row r="227" ht="14.25" customHeight="1">
      <c r="O227" s="9"/>
      <c r="U227" s="9"/>
      <c r="AG227" s="9"/>
      <c r="AS227" s="9"/>
      <c r="AW227" s="9"/>
      <c r="BD227" s="9"/>
    </row>
    <row r="228" ht="14.25" customHeight="1">
      <c r="O228" s="9"/>
      <c r="U228" s="9"/>
      <c r="AG228" s="9"/>
      <c r="AS228" s="9"/>
      <c r="AW228" s="9"/>
      <c r="BD228" s="9"/>
    </row>
    <row r="229" ht="14.25" customHeight="1">
      <c r="O229" s="9"/>
      <c r="U229" s="9"/>
      <c r="AG229" s="9"/>
      <c r="AS229" s="9"/>
      <c r="AW229" s="9"/>
      <c r="BD229" s="9"/>
    </row>
    <row r="230" ht="14.25" customHeight="1">
      <c r="O230" s="9"/>
      <c r="U230" s="9"/>
      <c r="AG230" s="9"/>
      <c r="AS230" s="9"/>
      <c r="AW230" s="9"/>
      <c r="BD230" s="9"/>
    </row>
    <row r="231" ht="14.25" customHeight="1">
      <c r="O231" s="9"/>
      <c r="U231" s="9"/>
      <c r="AG231" s="9"/>
      <c r="AS231" s="9"/>
      <c r="AW231" s="9"/>
      <c r="BD231" s="9"/>
    </row>
    <row r="232" ht="14.25" customHeight="1">
      <c r="O232" s="9"/>
      <c r="U232" s="9"/>
      <c r="AG232" s="9"/>
      <c r="AS232" s="9"/>
      <c r="AW232" s="9"/>
      <c r="BD232" s="9"/>
    </row>
    <row r="233" ht="14.25" customHeight="1">
      <c r="O233" s="9"/>
      <c r="U233" s="9"/>
      <c r="AG233" s="9"/>
      <c r="AS233" s="9"/>
      <c r="AW233" s="9"/>
      <c r="BD233" s="9"/>
    </row>
    <row r="234" ht="14.25" customHeight="1">
      <c r="O234" s="9"/>
      <c r="U234" s="9"/>
      <c r="AG234" s="9"/>
      <c r="AS234" s="9"/>
      <c r="AW234" s="9"/>
      <c r="BD234" s="9"/>
    </row>
    <row r="235" ht="14.25" customHeight="1">
      <c r="O235" s="9"/>
      <c r="U235" s="9"/>
      <c r="AG235" s="9"/>
      <c r="AS235" s="9"/>
      <c r="AW235" s="9"/>
      <c r="BD235" s="9"/>
    </row>
    <row r="236" ht="14.25" customHeight="1">
      <c r="O236" s="9"/>
      <c r="U236" s="9"/>
      <c r="AG236" s="9"/>
      <c r="AS236" s="9"/>
      <c r="AW236" s="9"/>
      <c r="BD236" s="9"/>
    </row>
    <row r="237" ht="14.25" customHeight="1">
      <c r="O237" s="9"/>
      <c r="U237" s="9"/>
      <c r="AG237" s="9"/>
      <c r="AS237" s="9"/>
      <c r="AW237" s="9"/>
      <c r="BD237" s="9"/>
    </row>
    <row r="238" ht="14.25" customHeight="1">
      <c r="O238" s="9"/>
      <c r="U238" s="9"/>
      <c r="AG238" s="9"/>
      <c r="AS238" s="9"/>
      <c r="AW238" s="9"/>
      <c r="BD238" s="9"/>
    </row>
    <row r="239" ht="14.25" customHeight="1">
      <c r="O239" s="9"/>
      <c r="U239" s="9"/>
      <c r="AG239" s="9"/>
      <c r="AS239" s="9"/>
      <c r="AW239" s="9"/>
      <c r="BD239" s="9"/>
    </row>
    <row r="240" ht="14.25" customHeight="1">
      <c r="O240" s="9"/>
      <c r="U240" s="9"/>
      <c r="AG240" s="9"/>
      <c r="AS240" s="9"/>
      <c r="AW240" s="9"/>
      <c r="BD240" s="9"/>
    </row>
    <row r="241" ht="14.25" customHeight="1">
      <c r="O241" s="9"/>
      <c r="U241" s="9"/>
      <c r="AG241" s="9"/>
      <c r="AS241" s="9"/>
      <c r="AW241" s="9"/>
      <c r="BD241" s="9"/>
    </row>
    <row r="242" ht="14.25" customHeight="1">
      <c r="O242" s="9"/>
      <c r="U242" s="9"/>
      <c r="AG242" s="9"/>
      <c r="AS242" s="9"/>
      <c r="AW242" s="9"/>
      <c r="BD242" s="9"/>
    </row>
    <row r="243" ht="14.25" customHeight="1">
      <c r="O243" s="9"/>
      <c r="U243" s="9"/>
      <c r="AG243" s="9"/>
      <c r="AS243" s="9"/>
      <c r="AW243" s="9"/>
      <c r="BD243" s="9"/>
    </row>
    <row r="244" ht="14.25" customHeight="1">
      <c r="O244" s="9"/>
      <c r="U244" s="9"/>
      <c r="AG244" s="9"/>
      <c r="AS244" s="9"/>
      <c r="AW244" s="9"/>
      <c r="BD244" s="9"/>
    </row>
    <row r="245" ht="14.25" customHeight="1">
      <c r="O245" s="9"/>
      <c r="U245" s="9"/>
      <c r="AG245" s="9"/>
      <c r="AS245" s="9"/>
      <c r="AW245" s="9"/>
      <c r="BD245" s="9"/>
    </row>
    <row r="246" ht="14.25" customHeight="1">
      <c r="O246" s="9"/>
      <c r="U246" s="9"/>
      <c r="AG246" s="9"/>
      <c r="AS246" s="9"/>
      <c r="AW246" s="9"/>
      <c r="BD246" s="9"/>
    </row>
    <row r="247" ht="14.25" customHeight="1">
      <c r="O247" s="9"/>
      <c r="U247" s="9"/>
      <c r="AG247" s="9"/>
      <c r="AS247" s="9"/>
      <c r="AW247" s="9"/>
      <c r="BD247" s="9"/>
    </row>
    <row r="248" ht="14.25" customHeight="1">
      <c r="O248" s="9"/>
      <c r="U248" s="9"/>
      <c r="AG248" s="9"/>
      <c r="AS248" s="9"/>
      <c r="AW248" s="9"/>
      <c r="BD248" s="9"/>
    </row>
    <row r="249" ht="14.25" customHeight="1">
      <c r="O249" s="9"/>
      <c r="U249" s="9"/>
      <c r="AG249" s="9"/>
      <c r="AS249" s="9"/>
      <c r="AW249" s="9"/>
      <c r="BD249" s="9"/>
    </row>
    <row r="250" ht="14.25" customHeight="1">
      <c r="O250" s="9"/>
      <c r="U250" s="9"/>
      <c r="AG250" s="9"/>
      <c r="AS250" s="9"/>
      <c r="AW250" s="9"/>
      <c r="BD250" s="9"/>
    </row>
    <row r="251" ht="14.25" customHeight="1">
      <c r="O251" s="9"/>
      <c r="U251" s="9"/>
      <c r="AG251" s="9"/>
      <c r="AS251" s="9"/>
      <c r="AW251" s="9"/>
      <c r="BD251" s="9"/>
    </row>
    <row r="252" ht="14.25" customHeight="1">
      <c r="O252" s="9"/>
      <c r="U252" s="9"/>
      <c r="AG252" s="9"/>
      <c r="AS252" s="9"/>
      <c r="AW252" s="9"/>
      <c r="BD252" s="9"/>
    </row>
    <row r="253" ht="14.25" customHeight="1">
      <c r="O253" s="9"/>
      <c r="U253" s="9"/>
      <c r="AG253" s="9"/>
      <c r="AS253" s="9"/>
      <c r="AW253" s="9"/>
      <c r="BD253" s="9"/>
    </row>
    <row r="254" ht="14.25" customHeight="1">
      <c r="O254" s="9"/>
      <c r="U254" s="9"/>
      <c r="AG254" s="9"/>
      <c r="AS254" s="9"/>
      <c r="AW254" s="9"/>
      <c r="BD254" s="9"/>
    </row>
    <row r="255" ht="14.25" customHeight="1">
      <c r="O255" s="9"/>
      <c r="U255" s="9"/>
      <c r="AG255" s="9"/>
      <c r="AS255" s="9"/>
      <c r="AW255" s="9"/>
      <c r="BD255" s="9"/>
    </row>
    <row r="256" ht="14.25" customHeight="1">
      <c r="O256" s="9"/>
      <c r="U256" s="9"/>
      <c r="AG256" s="9"/>
      <c r="AS256" s="9"/>
      <c r="AW256" s="9"/>
      <c r="BD256" s="9"/>
    </row>
    <row r="257" ht="14.25" customHeight="1">
      <c r="O257" s="9"/>
      <c r="U257" s="9"/>
      <c r="AG257" s="9"/>
      <c r="AS257" s="9"/>
      <c r="AW257" s="9"/>
      <c r="BD257" s="9"/>
    </row>
    <row r="258" ht="14.25" customHeight="1">
      <c r="O258" s="9"/>
      <c r="U258" s="9"/>
      <c r="AG258" s="9"/>
      <c r="AS258" s="9"/>
      <c r="AW258" s="9"/>
      <c r="BD258" s="9"/>
    </row>
    <row r="259" ht="14.25" customHeight="1">
      <c r="O259" s="9"/>
      <c r="U259" s="9"/>
      <c r="AG259" s="9"/>
      <c r="AS259" s="9"/>
      <c r="AW259" s="9"/>
      <c r="BD259" s="9"/>
    </row>
    <row r="260" ht="14.25" customHeight="1">
      <c r="O260" s="9"/>
      <c r="U260" s="9"/>
      <c r="AG260" s="9"/>
      <c r="AS260" s="9"/>
      <c r="AW260" s="9"/>
      <c r="BD260" s="9"/>
    </row>
    <row r="261" ht="14.25" customHeight="1">
      <c r="O261" s="9"/>
      <c r="U261" s="9"/>
      <c r="AG261" s="9"/>
      <c r="AS261" s="9"/>
      <c r="AW261" s="9"/>
      <c r="BD261" s="9"/>
    </row>
    <row r="262" ht="14.25" customHeight="1">
      <c r="O262" s="9"/>
      <c r="U262" s="9"/>
      <c r="AG262" s="9"/>
      <c r="AS262" s="9"/>
      <c r="AW262" s="9"/>
      <c r="BD262" s="9"/>
    </row>
    <row r="263" ht="14.25" customHeight="1">
      <c r="O263" s="9"/>
      <c r="U263" s="9"/>
      <c r="AG263" s="9"/>
      <c r="AS263" s="9"/>
      <c r="AW263" s="9"/>
      <c r="BD263" s="9"/>
    </row>
    <row r="264" ht="14.25" customHeight="1">
      <c r="O264" s="9"/>
      <c r="U264" s="9"/>
      <c r="AG264" s="9"/>
      <c r="AS264" s="9"/>
      <c r="AW264" s="9"/>
      <c r="BD264" s="9"/>
    </row>
    <row r="265" ht="14.25" customHeight="1">
      <c r="O265" s="9"/>
      <c r="U265" s="9"/>
      <c r="AG265" s="9"/>
      <c r="AS265" s="9"/>
      <c r="AW265" s="9"/>
      <c r="BD265" s="9"/>
    </row>
    <row r="266" ht="14.25" customHeight="1">
      <c r="O266" s="9"/>
      <c r="U266" s="9"/>
      <c r="AG266" s="9"/>
      <c r="AS266" s="9"/>
      <c r="AW266" s="9"/>
      <c r="BD266" s="9"/>
    </row>
    <row r="267" ht="14.25" customHeight="1">
      <c r="O267" s="9"/>
      <c r="U267" s="9"/>
      <c r="AG267" s="9"/>
      <c r="AS267" s="9"/>
      <c r="AW267" s="9"/>
      <c r="BD267" s="9"/>
    </row>
    <row r="268" ht="14.25" customHeight="1">
      <c r="O268" s="9"/>
      <c r="U268" s="9"/>
      <c r="AG268" s="9"/>
      <c r="AS268" s="9"/>
      <c r="AW268" s="9"/>
      <c r="BD268" s="9"/>
    </row>
    <row r="269" ht="14.25" customHeight="1">
      <c r="O269" s="9"/>
      <c r="U269" s="9"/>
      <c r="AG269" s="9"/>
      <c r="AS269" s="9"/>
      <c r="AW269" s="9"/>
      <c r="BD269" s="9"/>
    </row>
    <row r="270" ht="14.25" customHeight="1">
      <c r="O270" s="9"/>
      <c r="U270" s="9"/>
      <c r="AG270" s="9"/>
      <c r="AS270" s="9"/>
      <c r="AW270" s="9"/>
      <c r="BD270" s="9"/>
    </row>
    <row r="271" ht="14.25" customHeight="1">
      <c r="O271" s="9"/>
      <c r="U271" s="9"/>
      <c r="AG271" s="9"/>
      <c r="AS271" s="9"/>
      <c r="AW271" s="9"/>
      <c r="BD271" s="9"/>
    </row>
    <row r="272" ht="14.25" customHeight="1">
      <c r="O272" s="9"/>
      <c r="U272" s="9"/>
      <c r="AG272" s="9"/>
      <c r="AS272" s="9"/>
      <c r="AW272" s="9"/>
      <c r="BD272" s="9"/>
    </row>
    <row r="273" ht="14.25" customHeight="1">
      <c r="O273" s="9"/>
      <c r="U273" s="9"/>
      <c r="AG273" s="9"/>
      <c r="AS273" s="9"/>
      <c r="AW273" s="9"/>
      <c r="BD273" s="9"/>
    </row>
    <row r="274" ht="14.25" customHeight="1">
      <c r="O274" s="9"/>
      <c r="U274" s="9"/>
      <c r="AG274" s="9"/>
      <c r="AS274" s="9"/>
      <c r="AW274" s="9"/>
      <c r="BD274" s="9"/>
    </row>
    <row r="275" ht="14.25" customHeight="1">
      <c r="O275" s="9"/>
      <c r="U275" s="9"/>
      <c r="AG275" s="9"/>
      <c r="AS275" s="9"/>
      <c r="AW275" s="9"/>
      <c r="BD275" s="9"/>
    </row>
    <row r="276" ht="14.25" customHeight="1">
      <c r="O276" s="9"/>
      <c r="U276" s="9"/>
      <c r="AG276" s="9"/>
      <c r="AS276" s="9"/>
      <c r="AW276" s="9"/>
      <c r="BD276" s="9"/>
    </row>
    <row r="277" ht="14.25" customHeight="1">
      <c r="O277" s="9"/>
      <c r="U277" s="9"/>
      <c r="AG277" s="9"/>
      <c r="AS277" s="9"/>
      <c r="AW277" s="9"/>
      <c r="BD277" s="9"/>
    </row>
    <row r="278" ht="14.25" customHeight="1">
      <c r="O278" s="9"/>
      <c r="U278" s="9"/>
      <c r="AG278" s="9"/>
      <c r="AS278" s="9"/>
      <c r="AW278" s="9"/>
      <c r="BD278" s="9"/>
    </row>
    <row r="279" ht="14.25" customHeight="1">
      <c r="O279" s="9"/>
      <c r="U279" s="9"/>
      <c r="AG279" s="9"/>
      <c r="AS279" s="9"/>
      <c r="AW279" s="9"/>
      <c r="BD279" s="9"/>
    </row>
    <row r="280" ht="14.25" customHeight="1">
      <c r="O280" s="9"/>
      <c r="U280" s="9"/>
      <c r="AG280" s="9"/>
      <c r="AS280" s="9"/>
      <c r="AW280" s="9"/>
      <c r="BD280" s="9"/>
    </row>
    <row r="281" ht="14.25" customHeight="1">
      <c r="O281" s="9"/>
      <c r="U281" s="9"/>
      <c r="AG281" s="9"/>
      <c r="AS281" s="9"/>
      <c r="AW281" s="9"/>
      <c r="BD281" s="9"/>
    </row>
    <row r="282" ht="14.25" customHeight="1">
      <c r="O282" s="9"/>
      <c r="U282" s="9"/>
      <c r="AG282" s="9"/>
      <c r="AS282" s="9"/>
      <c r="AW282" s="9"/>
      <c r="BD282" s="9"/>
    </row>
    <row r="283" ht="14.25" customHeight="1">
      <c r="O283" s="9"/>
      <c r="U283" s="9"/>
      <c r="AG283" s="9"/>
      <c r="AS283" s="9"/>
      <c r="AW283" s="9"/>
      <c r="BD283" s="9"/>
    </row>
    <row r="284" ht="14.25" customHeight="1">
      <c r="O284" s="9"/>
      <c r="U284" s="9"/>
      <c r="AG284" s="9"/>
      <c r="AS284" s="9"/>
      <c r="AW284" s="9"/>
      <c r="BD284" s="9"/>
    </row>
    <row r="285" ht="14.25" customHeight="1">
      <c r="O285" s="9"/>
      <c r="U285" s="9"/>
      <c r="AG285" s="9"/>
      <c r="AS285" s="9"/>
      <c r="AW285" s="9"/>
      <c r="BD285" s="9"/>
    </row>
    <row r="286" ht="14.25" customHeight="1">
      <c r="O286" s="9"/>
      <c r="U286" s="9"/>
      <c r="AG286" s="9"/>
      <c r="AS286" s="9"/>
      <c r="AW286" s="9"/>
      <c r="BD286" s="9"/>
    </row>
    <row r="287" ht="14.25" customHeight="1">
      <c r="O287" s="9"/>
      <c r="U287" s="9"/>
      <c r="AG287" s="9"/>
      <c r="AS287" s="9"/>
      <c r="AW287" s="9"/>
      <c r="BD287" s="9"/>
    </row>
    <row r="288" ht="14.25" customHeight="1">
      <c r="O288" s="9"/>
      <c r="U288" s="9"/>
      <c r="AG288" s="9"/>
      <c r="AS288" s="9"/>
      <c r="AW288" s="9"/>
      <c r="BD288" s="9"/>
    </row>
    <row r="289" ht="14.25" customHeight="1">
      <c r="O289" s="9"/>
      <c r="U289" s="9"/>
      <c r="AG289" s="9"/>
      <c r="AS289" s="9"/>
      <c r="AW289" s="9"/>
      <c r="BD289" s="9"/>
    </row>
    <row r="290" ht="14.25" customHeight="1">
      <c r="O290" s="9"/>
      <c r="U290" s="9"/>
      <c r="AG290" s="9"/>
      <c r="AS290" s="9"/>
      <c r="AW290" s="9"/>
      <c r="BD290" s="9"/>
    </row>
    <row r="291" ht="14.25" customHeight="1">
      <c r="O291" s="9"/>
      <c r="U291" s="9"/>
      <c r="AG291" s="9"/>
      <c r="AS291" s="9"/>
      <c r="AW291" s="9"/>
      <c r="BD291" s="9"/>
    </row>
    <row r="292" ht="14.25" customHeight="1">
      <c r="O292" s="9"/>
      <c r="U292" s="9"/>
      <c r="AG292" s="9"/>
      <c r="AS292" s="9"/>
      <c r="AW292" s="9"/>
      <c r="BD292" s="9"/>
    </row>
    <row r="293" ht="14.25" customHeight="1">
      <c r="O293" s="9"/>
      <c r="U293" s="9"/>
      <c r="AG293" s="9"/>
      <c r="AS293" s="9"/>
      <c r="AW293" s="9"/>
      <c r="BD293" s="9"/>
    </row>
    <row r="294" ht="14.25" customHeight="1">
      <c r="O294" s="9"/>
      <c r="U294" s="9"/>
      <c r="AG294" s="9"/>
      <c r="AS294" s="9"/>
      <c r="AW294" s="9"/>
      <c r="BD294" s="9"/>
    </row>
    <row r="295" ht="14.25" customHeight="1">
      <c r="O295" s="9"/>
      <c r="U295" s="9"/>
      <c r="AG295" s="9"/>
      <c r="AS295" s="9"/>
      <c r="AW295" s="9"/>
      <c r="BD295" s="9"/>
    </row>
    <row r="296" ht="14.25" customHeight="1">
      <c r="O296" s="9"/>
      <c r="U296" s="9"/>
      <c r="AG296" s="9"/>
      <c r="AS296" s="9"/>
      <c r="AW296" s="9"/>
      <c r="BD296" s="9"/>
    </row>
    <row r="297" ht="14.25" customHeight="1">
      <c r="O297" s="9"/>
      <c r="U297" s="9"/>
      <c r="AG297" s="9"/>
      <c r="AS297" s="9"/>
      <c r="AW297" s="9"/>
      <c r="BD297" s="9"/>
    </row>
    <row r="298" ht="14.25" customHeight="1">
      <c r="O298" s="9"/>
      <c r="U298" s="9"/>
      <c r="AG298" s="9"/>
      <c r="AS298" s="9"/>
      <c r="AW298" s="9"/>
      <c r="BD298" s="9"/>
    </row>
    <row r="299" ht="14.25" customHeight="1">
      <c r="O299" s="9"/>
      <c r="U299" s="9"/>
      <c r="AG299" s="9"/>
      <c r="AS299" s="9"/>
      <c r="AW299" s="9"/>
      <c r="BD299" s="9"/>
    </row>
    <row r="300" ht="14.25" customHeight="1">
      <c r="O300" s="9"/>
      <c r="U300" s="9"/>
      <c r="AG300" s="9"/>
      <c r="AS300" s="9"/>
      <c r="AW300" s="9"/>
      <c r="BD300" s="9"/>
    </row>
    <row r="301" ht="14.25" customHeight="1">
      <c r="O301" s="9"/>
      <c r="U301" s="9"/>
      <c r="AG301" s="9"/>
      <c r="AS301" s="9"/>
      <c r="AW301" s="9"/>
      <c r="BD301" s="9"/>
    </row>
    <row r="302" ht="14.25" customHeight="1">
      <c r="O302" s="9"/>
      <c r="U302" s="9"/>
      <c r="AG302" s="9"/>
      <c r="AS302" s="9"/>
      <c r="AW302" s="9"/>
      <c r="BD302" s="9"/>
    </row>
    <row r="303" ht="14.25" customHeight="1">
      <c r="O303" s="9"/>
      <c r="U303" s="9"/>
      <c r="AG303" s="9"/>
      <c r="AS303" s="9"/>
      <c r="AW303" s="9"/>
      <c r="BD303" s="9"/>
    </row>
    <row r="304" ht="14.25" customHeight="1">
      <c r="O304" s="9"/>
      <c r="U304" s="9"/>
      <c r="AG304" s="9"/>
      <c r="AS304" s="9"/>
      <c r="AW304" s="9"/>
      <c r="BD304" s="9"/>
    </row>
    <row r="305" ht="14.25" customHeight="1">
      <c r="O305" s="9"/>
      <c r="U305" s="9"/>
      <c r="AG305" s="9"/>
      <c r="AS305" s="9"/>
      <c r="AW305" s="9"/>
      <c r="BD305" s="9"/>
    </row>
    <row r="306" ht="14.25" customHeight="1">
      <c r="O306" s="9"/>
      <c r="U306" s="9"/>
      <c r="AG306" s="9"/>
      <c r="AS306" s="9"/>
      <c r="AW306" s="9"/>
      <c r="BD306" s="9"/>
    </row>
    <row r="307" ht="14.25" customHeight="1">
      <c r="O307" s="9"/>
      <c r="U307" s="9"/>
      <c r="AG307" s="9"/>
      <c r="AS307" s="9"/>
      <c r="AW307" s="9"/>
      <c r="BD307" s="9"/>
    </row>
    <row r="308" ht="14.25" customHeight="1">
      <c r="O308" s="9"/>
      <c r="U308" s="9"/>
      <c r="AG308" s="9"/>
      <c r="AS308" s="9"/>
      <c r="AW308" s="9"/>
      <c r="BD308" s="9"/>
    </row>
    <row r="309" ht="14.25" customHeight="1">
      <c r="O309" s="9"/>
      <c r="U309" s="9"/>
      <c r="AG309" s="9"/>
      <c r="AS309" s="9"/>
      <c r="AW309" s="9"/>
      <c r="BD309" s="9"/>
    </row>
    <row r="310" ht="14.25" customHeight="1">
      <c r="O310" s="9"/>
      <c r="U310" s="9"/>
      <c r="AG310" s="9"/>
      <c r="AS310" s="9"/>
      <c r="AW310" s="9"/>
      <c r="BD310" s="9"/>
    </row>
    <row r="311" ht="14.25" customHeight="1">
      <c r="O311" s="9"/>
      <c r="U311" s="9"/>
      <c r="AG311" s="9"/>
      <c r="AS311" s="9"/>
      <c r="AW311" s="9"/>
      <c r="BD311" s="9"/>
    </row>
    <row r="312" ht="14.25" customHeight="1">
      <c r="O312" s="9"/>
      <c r="U312" s="9"/>
      <c r="AG312" s="9"/>
      <c r="AS312" s="9"/>
      <c r="AW312" s="9"/>
      <c r="BD312" s="9"/>
    </row>
    <row r="313" ht="14.25" customHeight="1">
      <c r="O313" s="9"/>
      <c r="U313" s="9"/>
      <c r="AG313" s="9"/>
      <c r="AS313" s="9"/>
      <c r="AW313" s="9"/>
      <c r="BD313" s="9"/>
    </row>
    <row r="314" ht="14.25" customHeight="1">
      <c r="O314" s="9"/>
      <c r="U314" s="9"/>
      <c r="AG314" s="9"/>
      <c r="AS314" s="9"/>
      <c r="AW314" s="9"/>
      <c r="BD314" s="9"/>
    </row>
    <row r="315" ht="14.25" customHeight="1">
      <c r="O315" s="9"/>
      <c r="U315" s="9"/>
      <c r="AG315" s="9"/>
      <c r="AS315" s="9"/>
      <c r="AW315" s="9"/>
      <c r="BD315" s="9"/>
    </row>
    <row r="316" ht="14.25" customHeight="1">
      <c r="O316" s="9"/>
      <c r="U316" s="9"/>
      <c r="AG316" s="9"/>
      <c r="AS316" s="9"/>
      <c r="AW316" s="9"/>
      <c r="BD316" s="9"/>
    </row>
    <row r="317" ht="14.25" customHeight="1">
      <c r="O317" s="9"/>
      <c r="U317" s="9"/>
      <c r="AG317" s="9"/>
      <c r="AS317" s="9"/>
      <c r="AW317" s="9"/>
      <c r="BD317" s="9"/>
    </row>
    <row r="318" ht="14.25" customHeight="1">
      <c r="O318" s="9"/>
      <c r="U318" s="9"/>
      <c r="AG318" s="9"/>
      <c r="AS318" s="9"/>
      <c r="AW318" s="9"/>
      <c r="BD318" s="9"/>
    </row>
    <row r="319" ht="14.25" customHeight="1">
      <c r="O319" s="9"/>
      <c r="U319" s="9"/>
      <c r="AG319" s="9"/>
      <c r="AS319" s="9"/>
      <c r="AW319" s="9"/>
      <c r="BD319" s="9"/>
    </row>
    <row r="320" ht="14.25" customHeight="1">
      <c r="O320" s="9"/>
      <c r="U320" s="9"/>
      <c r="AG320" s="9"/>
      <c r="AS320" s="9"/>
      <c r="AW320" s="9"/>
      <c r="BD320" s="9"/>
    </row>
    <row r="321" ht="14.25" customHeight="1">
      <c r="O321" s="9"/>
      <c r="U321" s="9"/>
      <c r="AG321" s="9"/>
      <c r="AS321" s="9"/>
      <c r="AW321" s="9"/>
      <c r="BD321" s="9"/>
    </row>
    <row r="322" ht="14.25" customHeight="1">
      <c r="O322" s="9"/>
      <c r="U322" s="9"/>
      <c r="AG322" s="9"/>
      <c r="AS322" s="9"/>
      <c r="AW322" s="9"/>
      <c r="BD322" s="9"/>
    </row>
    <row r="323" ht="14.25" customHeight="1">
      <c r="O323" s="9"/>
      <c r="U323" s="9"/>
      <c r="AG323" s="9"/>
      <c r="AS323" s="9"/>
      <c r="AW323" s="9"/>
      <c r="BD323" s="9"/>
    </row>
    <row r="324" ht="14.25" customHeight="1">
      <c r="O324" s="9"/>
      <c r="U324" s="9"/>
      <c r="AG324" s="9"/>
      <c r="AS324" s="9"/>
      <c r="AW324" s="9"/>
      <c r="BD324" s="9"/>
    </row>
    <row r="325" ht="14.25" customHeight="1">
      <c r="O325" s="9"/>
      <c r="U325" s="9"/>
      <c r="AG325" s="9"/>
      <c r="AS325" s="9"/>
      <c r="AW325" s="9"/>
      <c r="BD325" s="9"/>
    </row>
    <row r="326" ht="14.25" customHeight="1">
      <c r="O326" s="9"/>
      <c r="U326" s="9"/>
      <c r="AG326" s="9"/>
      <c r="AS326" s="9"/>
      <c r="AW326" s="9"/>
      <c r="BD326" s="9"/>
    </row>
    <row r="327" ht="14.25" customHeight="1">
      <c r="O327" s="9"/>
      <c r="U327" s="9"/>
      <c r="AG327" s="9"/>
      <c r="AS327" s="9"/>
      <c r="AW327" s="9"/>
      <c r="BD327" s="9"/>
    </row>
    <row r="328" ht="14.25" customHeight="1">
      <c r="O328" s="9"/>
      <c r="U328" s="9"/>
      <c r="AG328" s="9"/>
      <c r="AS328" s="9"/>
      <c r="AW328" s="9"/>
      <c r="BD328" s="9"/>
    </row>
    <row r="329" ht="14.25" customHeight="1">
      <c r="O329" s="9"/>
      <c r="U329" s="9"/>
      <c r="AG329" s="9"/>
      <c r="AS329" s="9"/>
      <c r="AW329" s="9"/>
      <c r="BD329" s="9"/>
    </row>
    <row r="330" ht="14.25" customHeight="1">
      <c r="O330" s="9"/>
      <c r="U330" s="9"/>
      <c r="AG330" s="9"/>
      <c r="AS330" s="9"/>
      <c r="AW330" s="9"/>
      <c r="BD330" s="9"/>
    </row>
    <row r="331" ht="14.25" customHeight="1">
      <c r="O331" s="9"/>
      <c r="U331" s="9"/>
      <c r="AG331" s="9"/>
      <c r="AS331" s="9"/>
      <c r="AW331" s="9"/>
      <c r="BD331" s="9"/>
    </row>
    <row r="332" ht="14.25" customHeight="1">
      <c r="O332" s="9"/>
      <c r="U332" s="9"/>
      <c r="AG332" s="9"/>
      <c r="AS332" s="9"/>
      <c r="AW332" s="9"/>
      <c r="BD332" s="9"/>
    </row>
    <row r="333" ht="14.25" customHeight="1">
      <c r="O333" s="9"/>
      <c r="U333" s="9"/>
      <c r="AG333" s="9"/>
      <c r="AS333" s="9"/>
      <c r="AW333" s="9"/>
      <c r="BD333" s="9"/>
    </row>
    <row r="334" ht="14.25" customHeight="1">
      <c r="O334" s="9"/>
      <c r="U334" s="9"/>
      <c r="AG334" s="9"/>
      <c r="AS334" s="9"/>
      <c r="AW334" s="9"/>
      <c r="BD334" s="9"/>
    </row>
    <row r="335" ht="14.25" customHeight="1">
      <c r="O335" s="9"/>
      <c r="U335" s="9"/>
      <c r="AG335" s="9"/>
      <c r="AS335" s="9"/>
      <c r="AW335" s="9"/>
      <c r="BD335" s="9"/>
    </row>
    <row r="336" ht="14.25" customHeight="1">
      <c r="O336" s="9"/>
      <c r="U336" s="9"/>
      <c r="AG336" s="9"/>
      <c r="AS336" s="9"/>
      <c r="AW336" s="9"/>
      <c r="BD336" s="9"/>
    </row>
    <row r="337" ht="14.25" customHeight="1">
      <c r="O337" s="9"/>
      <c r="U337" s="9"/>
      <c r="AG337" s="9"/>
      <c r="AS337" s="9"/>
      <c r="AW337" s="9"/>
      <c r="BD337" s="9"/>
    </row>
    <row r="338" ht="14.25" customHeight="1">
      <c r="O338" s="9"/>
      <c r="U338" s="9"/>
      <c r="AG338" s="9"/>
      <c r="AS338" s="9"/>
      <c r="AW338" s="9"/>
      <c r="BD338" s="9"/>
    </row>
    <row r="339" ht="14.25" customHeight="1">
      <c r="O339" s="9"/>
      <c r="U339" s="9"/>
      <c r="AG339" s="9"/>
      <c r="AS339" s="9"/>
      <c r="AW339" s="9"/>
      <c r="BD339" s="9"/>
    </row>
    <row r="340" ht="14.25" customHeight="1">
      <c r="O340" s="9"/>
      <c r="U340" s="9"/>
      <c r="AG340" s="9"/>
      <c r="AS340" s="9"/>
      <c r="AW340" s="9"/>
      <c r="BD340" s="9"/>
    </row>
    <row r="341" ht="14.25" customHeight="1">
      <c r="O341" s="9"/>
      <c r="U341" s="9"/>
      <c r="AG341" s="9"/>
      <c r="AS341" s="9"/>
      <c r="AW341" s="9"/>
      <c r="BD341" s="9"/>
    </row>
    <row r="342" ht="14.25" customHeight="1">
      <c r="O342" s="9"/>
      <c r="U342" s="9"/>
      <c r="AG342" s="9"/>
      <c r="AS342" s="9"/>
      <c r="AW342" s="9"/>
      <c r="BD342" s="9"/>
    </row>
    <row r="343" ht="14.25" customHeight="1">
      <c r="O343" s="9"/>
      <c r="U343" s="9"/>
      <c r="AG343" s="9"/>
      <c r="AS343" s="9"/>
      <c r="AW343" s="9"/>
      <c r="BD343" s="9"/>
    </row>
    <row r="344" ht="14.25" customHeight="1">
      <c r="O344" s="9"/>
      <c r="U344" s="9"/>
      <c r="AG344" s="9"/>
      <c r="AS344" s="9"/>
      <c r="AW344" s="9"/>
      <c r="BD344" s="9"/>
    </row>
    <row r="345" ht="14.25" customHeight="1">
      <c r="O345" s="9"/>
      <c r="U345" s="9"/>
      <c r="AG345" s="9"/>
      <c r="AS345" s="9"/>
      <c r="AW345" s="9"/>
      <c r="BD345" s="9"/>
    </row>
    <row r="346" ht="14.25" customHeight="1">
      <c r="O346" s="9"/>
      <c r="U346" s="9"/>
      <c r="AG346" s="9"/>
      <c r="AS346" s="9"/>
      <c r="AW346" s="9"/>
      <c r="BD346" s="9"/>
    </row>
    <row r="347" ht="14.25" customHeight="1">
      <c r="O347" s="9"/>
      <c r="U347" s="9"/>
      <c r="AG347" s="9"/>
      <c r="AS347" s="9"/>
      <c r="AW347" s="9"/>
      <c r="BD347" s="9"/>
    </row>
    <row r="348" ht="14.25" customHeight="1">
      <c r="O348" s="9"/>
      <c r="U348" s="9"/>
      <c r="AG348" s="9"/>
      <c r="AS348" s="9"/>
      <c r="AW348" s="9"/>
      <c r="BD348" s="9"/>
    </row>
    <row r="349" ht="14.25" customHeight="1">
      <c r="O349" s="9"/>
      <c r="U349" s="9"/>
      <c r="AG349" s="9"/>
      <c r="AS349" s="9"/>
      <c r="AW349" s="9"/>
      <c r="BD349" s="9"/>
    </row>
    <row r="350" ht="14.25" customHeight="1">
      <c r="O350" s="9"/>
      <c r="U350" s="9"/>
      <c r="AG350" s="9"/>
      <c r="AS350" s="9"/>
      <c r="AW350" s="9"/>
      <c r="BD350" s="9"/>
    </row>
    <row r="351" ht="14.25" customHeight="1">
      <c r="O351" s="9"/>
      <c r="U351" s="9"/>
      <c r="AG351" s="9"/>
      <c r="AS351" s="9"/>
      <c r="AW351" s="9"/>
      <c r="BD351" s="9"/>
    </row>
    <row r="352" ht="14.25" customHeight="1">
      <c r="O352" s="9"/>
      <c r="U352" s="9"/>
      <c r="AG352" s="9"/>
      <c r="AS352" s="9"/>
      <c r="AW352" s="9"/>
      <c r="BD352" s="9"/>
    </row>
    <row r="353" ht="14.25" customHeight="1">
      <c r="O353" s="9"/>
      <c r="U353" s="9"/>
      <c r="AG353" s="9"/>
      <c r="AS353" s="9"/>
      <c r="AW353" s="9"/>
      <c r="BD353" s="9"/>
    </row>
    <row r="354" ht="14.25" customHeight="1">
      <c r="O354" s="9"/>
      <c r="U354" s="9"/>
      <c r="AG354" s="9"/>
      <c r="AS354" s="9"/>
      <c r="AW354" s="9"/>
      <c r="BD354" s="9"/>
    </row>
    <row r="355" ht="14.25" customHeight="1">
      <c r="O355" s="9"/>
      <c r="U355" s="9"/>
      <c r="AG355" s="9"/>
      <c r="AS355" s="9"/>
      <c r="AW355" s="9"/>
      <c r="BD355" s="9"/>
    </row>
    <row r="356" ht="14.25" customHeight="1">
      <c r="O356" s="9"/>
      <c r="U356" s="9"/>
      <c r="AG356" s="9"/>
      <c r="AS356" s="9"/>
      <c r="AW356" s="9"/>
      <c r="BD356" s="9"/>
    </row>
    <row r="357" ht="14.25" customHeight="1">
      <c r="O357" s="9"/>
      <c r="U357" s="9"/>
      <c r="AG357" s="9"/>
      <c r="AS357" s="9"/>
      <c r="AW357" s="9"/>
      <c r="BD357" s="9"/>
    </row>
    <row r="358" ht="14.25" customHeight="1">
      <c r="O358" s="9"/>
      <c r="U358" s="9"/>
      <c r="AG358" s="9"/>
      <c r="AS358" s="9"/>
      <c r="AW358" s="9"/>
      <c r="BD358" s="9"/>
    </row>
    <row r="359" ht="14.25" customHeight="1">
      <c r="O359" s="9"/>
      <c r="U359" s="9"/>
      <c r="AG359" s="9"/>
      <c r="AS359" s="9"/>
      <c r="AW359" s="9"/>
      <c r="BD359" s="9"/>
    </row>
    <row r="360" ht="14.25" customHeight="1">
      <c r="O360" s="9"/>
      <c r="U360" s="9"/>
      <c r="AG360" s="9"/>
      <c r="AS360" s="9"/>
      <c r="AW360" s="9"/>
      <c r="BD360" s="9"/>
    </row>
    <row r="361" ht="14.25" customHeight="1">
      <c r="O361" s="9"/>
      <c r="U361" s="9"/>
      <c r="AG361" s="9"/>
      <c r="AS361" s="9"/>
      <c r="AW361" s="9"/>
      <c r="BD361" s="9"/>
    </row>
    <row r="362" ht="14.25" customHeight="1">
      <c r="O362" s="9"/>
      <c r="U362" s="9"/>
      <c r="AG362" s="9"/>
      <c r="AS362" s="9"/>
      <c r="AW362" s="9"/>
      <c r="BD362" s="9"/>
    </row>
    <row r="363" ht="14.25" customHeight="1">
      <c r="O363" s="9"/>
      <c r="U363" s="9"/>
      <c r="AG363" s="9"/>
      <c r="AS363" s="9"/>
      <c r="AW363" s="9"/>
      <c r="BD363" s="9"/>
    </row>
    <row r="364" ht="14.25" customHeight="1">
      <c r="O364" s="9"/>
      <c r="U364" s="9"/>
      <c r="AG364" s="9"/>
      <c r="AS364" s="9"/>
      <c r="AW364" s="9"/>
      <c r="BD364" s="9"/>
    </row>
    <row r="365" ht="14.25" customHeight="1">
      <c r="O365" s="9"/>
      <c r="U365" s="9"/>
      <c r="AG365" s="9"/>
      <c r="AS365" s="9"/>
      <c r="AW365" s="9"/>
      <c r="BD365" s="9"/>
    </row>
    <row r="366" ht="14.25" customHeight="1">
      <c r="O366" s="9"/>
      <c r="U366" s="9"/>
      <c r="AG366" s="9"/>
      <c r="AS366" s="9"/>
      <c r="AW366" s="9"/>
      <c r="BD366" s="9"/>
    </row>
    <row r="367" ht="14.25" customHeight="1">
      <c r="O367" s="9"/>
      <c r="U367" s="9"/>
      <c r="AG367" s="9"/>
      <c r="AS367" s="9"/>
      <c r="AW367" s="9"/>
      <c r="BD367" s="9"/>
    </row>
    <row r="368" ht="14.25" customHeight="1">
      <c r="O368" s="9"/>
      <c r="U368" s="9"/>
      <c r="AG368" s="9"/>
      <c r="AS368" s="9"/>
      <c r="AW368" s="9"/>
      <c r="BD368" s="9"/>
    </row>
    <row r="369" ht="14.25" customHeight="1">
      <c r="O369" s="9"/>
      <c r="U369" s="9"/>
      <c r="AG369" s="9"/>
      <c r="AS369" s="9"/>
      <c r="AW369" s="9"/>
      <c r="BD369" s="9"/>
    </row>
    <row r="370" ht="14.25" customHeight="1">
      <c r="O370" s="9"/>
      <c r="U370" s="9"/>
      <c r="AG370" s="9"/>
      <c r="AS370" s="9"/>
      <c r="AW370" s="9"/>
      <c r="BD370" s="9"/>
    </row>
    <row r="371" ht="14.25" customHeight="1">
      <c r="O371" s="9"/>
      <c r="U371" s="9"/>
      <c r="AG371" s="9"/>
      <c r="AS371" s="9"/>
      <c r="AW371" s="9"/>
      <c r="BD371" s="9"/>
    </row>
    <row r="372" ht="14.25" customHeight="1">
      <c r="O372" s="9"/>
      <c r="U372" s="9"/>
      <c r="AG372" s="9"/>
      <c r="AS372" s="9"/>
      <c r="AW372" s="9"/>
      <c r="BD372" s="9"/>
    </row>
    <row r="373" ht="14.25" customHeight="1">
      <c r="O373" s="9"/>
      <c r="U373" s="9"/>
      <c r="AG373" s="9"/>
      <c r="AS373" s="9"/>
      <c r="AW373" s="9"/>
      <c r="BD373" s="9"/>
    </row>
    <row r="374" ht="14.25" customHeight="1">
      <c r="O374" s="9"/>
      <c r="U374" s="9"/>
      <c r="AG374" s="9"/>
      <c r="AS374" s="9"/>
      <c r="AW374" s="9"/>
      <c r="BD374" s="9"/>
    </row>
    <row r="375" ht="14.25" customHeight="1">
      <c r="O375" s="9"/>
      <c r="U375" s="9"/>
      <c r="AG375" s="9"/>
      <c r="AS375" s="9"/>
      <c r="AW375" s="9"/>
      <c r="BD375" s="9"/>
    </row>
    <row r="376" ht="14.25" customHeight="1">
      <c r="O376" s="9"/>
      <c r="U376" s="9"/>
      <c r="AG376" s="9"/>
      <c r="AS376" s="9"/>
      <c r="AW376" s="9"/>
      <c r="BD376" s="9"/>
    </row>
    <row r="377" ht="14.25" customHeight="1">
      <c r="O377" s="9"/>
      <c r="U377" s="9"/>
      <c r="AG377" s="9"/>
      <c r="AS377" s="9"/>
      <c r="AW377" s="9"/>
      <c r="BD377" s="9"/>
    </row>
    <row r="378" ht="14.25" customHeight="1">
      <c r="O378" s="9"/>
      <c r="U378" s="9"/>
      <c r="AG378" s="9"/>
      <c r="AS378" s="9"/>
      <c r="AW378" s="9"/>
      <c r="BD378" s="9"/>
    </row>
    <row r="379" ht="14.25" customHeight="1">
      <c r="O379" s="9"/>
      <c r="U379" s="9"/>
      <c r="AG379" s="9"/>
      <c r="AS379" s="9"/>
      <c r="AW379" s="9"/>
      <c r="BD379" s="9"/>
    </row>
    <row r="380" ht="14.25" customHeight="1">
      <c r="O380" s="9"/>
      <c r="U380" s="9"/>
      <c r="AG380" s="9"/>
      <c r="AS380" s="9"/>
      <c r="AW380" s="9"/>
      <c r="BD380" s="9"/>
    </row>
    <row r="381" ht="14.25" customHeight="1">
      <c r="O381" s="9"/>
      <c r="U381" s="9"/>
      <c r="AG381" s="9"/>
      <c r="AS381" s="9"/>
      <c r="AW381" s="9"/>
      <c r="BD381" s="9"/>
    </row>
    <row r="382" ht="14.25" customHeight="1">
      <c r="O382" s="9"/>
      <c r="U382" s="9"/>
      <c r="AG382" s="9"/>
      <c r="AS382" s="9"/>
      <c r="AW382" s="9"/>
      <c r="BD382" s="9"/>
    </row>
    <row r="383" ht="14.25" customHeight="1">
      <c r="O383" s="9"/>
      <c r="U383" s="9"/>
      <c r="AG383" s="9"/>
      <c r="AS383" s="9"/>
      <c r="AW383" s="9"/>
      <c r="BD383" s="9"/>
    </row>
    <row r="384" ht="14.25" customHeight="1">
      <c r="O384" s="9"/>
      <c r="U384" s="9"/>
      <c r="AG384" s="9"/>
      <c r="AS384" s="9"/>
      <c r="AW384" s="9"/>
      <c r="BD384" s="9"/>
    </row>
    <row r="385" ht="14.25" customHeight="1">
      <c r="O385" s="9"/>
      <c r="U385" s="9"/>
      <c r="AG385" s="9"/>
      <c r="AS385" s="9"/>
      <c r="AW385" s="9"/>
      <c r="BD385" s="9"/>
    </row>
    <row r="386" ht="14.25" customHeight="1">
      <c r="O386" s="9"/>
      <c r="U386" s="9"/>
      <c r="AG386" s="9"/>
      <c r="AS386" s="9"/>
      <c r="AW386" s="9"/>
      <c r="BD386" s="9"/>
    </row>
    <row r="387" ht="14.25" customHeight="1">
      <c r="O387" s="9"/>
      <c r="U387" s="9"/>
      <c r="AG387" s="9"/>
      <c r="AS387" s="9"/>
      <c r="AW387" s="9"/>
      <c r="BD387" s="9"/>
    </row>
    <row r="388" ht="14.25" customHeight="1">
      <c r="O388" s="9"/>
      <c r="U388" s="9"/>
      <c r="AG388" s="9"/>
      <c r="AS388" s="9"/>
      <c r="AW388" s="9"/>
      <c r="BD388" s="9"/>
    </row>
    <row r="389" ht="14.25" customHeight="1">
      <c r="O389" s="9"/>
      <c r="U389" s="9"/>
      <c r="AG389" s="9"/>
      <c r="AS389" s="9"/>
      <c r="AW389" s="9"/>
      <c r="BD389" s="9"/>
    </row>
    <row r="390" ht="14.25" customHeight="1">
      <c r="O390" s="9"/>
      <c r="U390" s="9"/>
      <c r="AG390" s="9"/>
      <c r="AS390" s="9"/>
      <c r="AW390" s="9"/>
      <c r="BD390" s="9"/>
    </row>
    <row r="391" ht="14.25" customHeight="1">
      <c r="O391" s="9"/>
      <c r="U391" s="9"/>
      <c r="AG391" s="9"/>
      <c r="AS391" s="9"/>
      <c r="AW391" s="9"/>
      <c r="BD391" s="9"/>
    </row>
    <row r="392" ht="14.25" customHeight="1">
      <c r="O392" s="9"/>
      <c r="U392" s="9"/>
      <c r="AG392" s="9"/>
      <c r="AS392" s="9"/>
      <c r="AW392" s="9"/>
      <c r="BD392" s="9"/>
    </row>
    <row r="393" ht="14.25" customHeight="1">
      <c r="O393" s="9"/>
      <c r="U393" s="9"/>
      <c r="AG393" s="9"/>
      <c r="AS393" s="9"/>
      <c r="AW393" s="9"/>
      <c r="BD393" s="9"/>
    </row>
    <row r="394" ht="14.25" customHeight="1">
      <c r="O394" s="9"/>
      <c r="U394" s="9"/>
      <c r="AG394" s="9"/>
      <c r="AS394" s="9"/>
      <c r="AW394" s="9"/>
      <c r="BD394" s="9"/>
    </row>
    <row r="395" ht="14.25" customHeight="1">
      <c r="O395" s="9"/>
      <c r="U395" s="9"/>
      <c r="AG395" s="9"/>
      <c r="AS395" s="9"/>
      <c r="AW395" s="9"/>
      <c r="BD395" s="9"/>
    </row>
    <row r="396" ht="14.25" customHeight="1">
      <c r="O396" s="9"/>
      <c r="U396" s="9"/>
      <c r="AG396" s="9"/>
      <c r="AS396" s="9"/>
      <c r="AW396" s="9"/>
      <c r="BD396" s="9"/>
    </row>
    <row r="397" ht="14.25" customHeight="1">
      <c r="O397" s="9"/>
      <c r="U397" s="9"/>
      <c r="AG397" s="9"/>
      <c r="AS397" s="9"/>
      <c r="AW397" s="9"/>
      <c r="BD397" s="9"/>
    </row>
    <row r="398" ht="14.25" customHeight="1">
      <c r="O398" s="9"/>
      <c r="U398" s="9"/>
      <c r="AG398" s="9"/>
      <c r="AS398" s="9"/>
      <c r="AW398" s="9"/>
      <c r="BD398" s="9"/>
    </row>
    <row r="399" ht="14.25" customHeight="1">
      <c r="O399" s="9"/>
      <c r="U399" s="9"/>
      <c r="AG399" s="9"/>
      <c r="AS399" s="9"/>
      <c r="AW399" s="9"/>
      <c r="BD399" s="9"/>
    </row>
    <row r="400" ht="14.25" customHeight="1">
      <c r="O400" s="9"/>
      <c r="U400" s="9"/>
      <c r="AG400" s="9"/>
      <c r="AS400" s="9"/>
      <c r="AW400" s="9"/>
      <c r="BD400" s="9"/>
    </row>
    <row r="401" ht="14.25" customHeight="1">
      <c r="O401" s="9"/>
      <c r="U401" s="9"/>
      <c r="AG401" s="9"/>
      <c r="AS401" s="9"/>
      <c r="AW401" s="9"/>
      <c r="BD401" s="9"/>
    </row>
    <row r="402" ht="14.25" customHeight="1">
      <c r="O402" s="9"/>
      <c r="U402" s="9"/>
      <c r="AG402" s="9"/>
      <c r="AS402" s="9"/>
      <c r="AW402" s="9"/>
      <c r="BD402" s="9"/>
    </row>
    <row r="403" ht="14.25" customHeight="1">
      <c r="O403" s="9"/>
      <c r="U403" s="9"/>
      <c r="AG403" s="9"/>
      <c r="AS403" s="9"/>
      <c r="AW403" s="9"/>
      <c r="BD403" s="9"/>
    </row>
    <row r="404" ht="14.25" customHeight="1">
      <c r="O404" s="9"/>
      <c r="U404" s="9"/>
      <c r="AG404" s="9"/>
      <c r="AS404" s="9"/>
      <c r="AW404" s="9"/>
      <c r="BD404" s="9"/>
    </row>
    <row r="405" ht="14.25" customHeight="1">
      <c r="O405" s="9"/>
      <c r="U405" s="9"/>
      <c r="AG405" s="9"/>
      <c r="AS405" s="9"/>
      <c r="AW405" s="9"/>
      <c r="BD405" s="9"/>
    </row>
    <row r="406" ht="14.25" customHeight="1">
      <c r="O406" s="9"/>
      <c r="U406" s="9"/>
      <c r="AG406" s="9"/>
      <c r="AS406" s="9"/>
      <c r="AW406" s="9"/>
      <c r="BD406" s="9"/>
    </row>
    <row r="407" ht="14.25" customHeight="1">
      <c r="O407" s="9"/>
      <c r="U407" s="9"/>
      <c r="AG407" s="9"/>
      <c r="AS407" s="9"/>
      <c r="AW407" s="9"/>
      <c r="BD407" s="9"/>
    </row>
    <row r="408" ht="14.25" customHeight="1">
      <c r="O408" s="9"/>
      <c r="U408" s="9"/>
      <c r="AG408" s="9"/>
      <c r="AS408" s="9"/>
      <c r="AW408" s="9"/>
      <c r="BD408" s="9"/>
    </row>
    <row r="409" ht="14.25" customHeight="1">
      <c r="O409" s="9"/>
      <c r="U409" s="9"/>
      <c r="AG409" s="9"/>
      <c r="AS409" s="9"/>
      <c r="AW409" s="9"/>
      <c r="BD409" s="9"/>
    </row>
    <row r="410" ht="14.25" customHeight="1">
      <c r="O410" s="9"/>
      <c r="U410" s="9"/>
      <c r="AG410" s="9"/>
      <c r="AS410" s="9"/>
      <c r="AW410" s="9"/>
      <c r="BD410" s="9"/>
    </row>
    <row r="411" ht="14.25" customHeight="1">
      <c r="O411" s="9"/>
      <c r="U411" s="9"/>
      <c r="AG411" s="9"/>
      <c r="AS411" s="9"/>
      <c r="AW411" s="9"/>
      <c r="BD411" s="9"/>
    </row>
    <row r="412" ht="14.25" customHeight="1">
      <c r="O412" s="9"/>
      <c r="U412" s="9"/>
      <c r="AG412" s="9"/>
      <c r="AS412" s="9"/>
      <c r="AW412" s="9"/>
      <c r="BD412" s="9"/>
    </row>
    <row r="413" ht="14.25" customHeight="1">
      <c r="O413" s="9"/>
      <c r="U413" s="9"/>
      <c r="AG413" s="9"/>
      <c r="AS413" s="9"/>
      <c r="AW413" s="9"/>
      <c r="BD413" s="9"/>
    </row>
    <row r="414" ht="14.25" customHeight="1">
      <c r="O414" s="9"/>
      <c r="U414" s="9"/>
      <c r="AG414" s="9"/>
      <c r="AS414" s="9"/>
      <c r="AW414" s="9"/>
      <c r="BD414" s="9"/>
    </row>
    <row r="415" ht="14.25" customHeight="1">
      <c r="O415" s="9"/>
      <c r="U415" s="9"/>
      <c r="AG415" s="9"/>
      <c r="AS415" s="9"/>
      <c r="AW415" s="9"/>
      <c r="BD415" s="9"/>
    </row>
    <row r="416" ht="14.25" customHeight="1">
      <c r="O416" s="9"/>
      <c r="U416" s="9"/>
      <c r="AG416" s="9"/>
      <c r="AS416" s="9"/>
      <c r="AW416" s="9"/>
      <c r="BD416" s="9"/>
    </row>
    <row r="417" ht="14.25" customHeight="1">
      <c r="O417" s="9"/>
      <c r="U417" s="9"/>
      <c r="AG417" s="9"/>
      <c r="AS417" s="9"/>
      <c r="AW417" s="9"/>
      <c r="BD417" s="9"/>
    </row>
    <row r="418" ht="14.25" customHeight="1">
      <c r="O418" s="9"/>
      <c r="U418" s="9"/>
      <c r="AG418" s="9"/>
      <c r="AS418" s="9"/>
      <c r="AW418" s="9"/>
      <c r="BD418" s="9"/>
    </row>
    <row r="419" ht="14.25" customHeight="1">
      <c r="O419" s="9"/>
      <c r="U419" s="9"/>
      <c r="AG419" s="9"/>
      <c r="AS419" s="9"/>
      <c r="AW419" s="9"/>
      <c r="BD419" s="9"/>
    </row>
    <row r="420" ht="14.25" customHeight="1">
      <c r="O420" s="9"/>
      <c r="U420" s="9"/>
      <c r="AG420" s="9"/>
      <c r="AS420" s="9"/>
      <c r="AW420" s="9"/>
      <c r="BD420" s="9"/>
    </row>
    <row r="421" ht="14.25" customHeight="1">
      <c r="O421" s="9"/>
      <c r="U421" s="9"/>
      <c r="AG421" s="9"/>
      <c r="AS421" s="9"/>
      <c r="AW421" s="9"/>
      <c r="BD421" s="9"/>
    </row>
    <row r="422" ht="14.25" customHeight="1">
      <c r="O422" s="9"/>
      <c r="U422" s="9"/>
      <c r="AG422" s="9"/>
      <c r="AS422" s="9"/>
      <c r="AW422" s="9"/>
      <c r="BD422" s="9"/>
    </row>
    <row r="423" ht="14.25" customHeight="1">
      <c r="O423" s="9"/>
      <c r="U423" s="9"/>
      <c r="AG423" s="9"/>
      <c r="AS423" s="9"/>
      <c r="AW423" s="9"/>
      <c r="BD423" s="9"/>
    </row>
    <row r="424" ht="14.25" customHeight="1">
      <c r="O424" s="9"/>
      <c r="U424" s="9"/>
      <c r="AG424" s="9"/>
      <c r="AS424" s="9"/>
      <c r="AW424" s="9"/>
      <c r="BD424" s="9"/>
    </row>
    <row r="425" ht="14.25" customHeight="1">
      <c r="O425" s="9"/>
      <c r="U425" s="9"/>
      <c r="AG425" s="9"/>
      <c r="AS425" s="9"/>
      <c r="AW425" s="9"/>
      <c r="BD425" s="9"/>
    </row>
    <row r="426" ht="14.25" customHeight="1">
      <c r="O426" s="9"/>
      <c r="U426" s="9"/>
      <c r="AG426" s="9"/>
      <c r="AS426" s="9"/>
      <c r="AW426" s="9"/>
      <c r="BD426" s="9"/>
    </row>
    <row r="427" ht="14.25" customHeight="1">
      <c r="O427" s="9"/>
      <c r="U427" s="9"/>
      <c r="AG427" s="9"/>
      <c r="AS427" s="9"/>
      <c r="AW427" s="9"/>
      <c r="BD427" s="9"/>
    </row>
    <row r="428" ht="14.25" customHeight="1">
      <c r="O428" s="9"/>
      <c r="U428" s="9"/>
      <c r="AG428" s="9"/>
      <c r="AS428" s="9"/>
      <c r="AW428" s="9"/>
      <c r="BD428" s="9"/>
    </row>
    <row r="429" ht="14.25" customHeight="1">
      <c r="O429" s="9"/>
      <c r="U429" s="9"/>
      <c r="AG429" s="9"/>
      <c r="AS429" s="9"/>
      <c r="AW429" s="9"/>
      <c r="BD429" s="9"/>
    </row>
    <row r="430" ht="14.25" customHeight="1">
      <c r="O430" s="9"/>
      <c r="U430" s="9"/>
      <c r="AG430" s="9"/>
      <c r="AS430" s="9"/>
      <c r="AW430" s="9"/>
      <c r="BD430" s="9"/>
    </row>
    <row r="431" ht="14.25" customHeight="1">
      <c r="O431" s="9"/>
      <c r="U431" s="9"/>
      <c r="AG431" s="9"/>
      <c r="AS431" s="9"/>
      <c r="AW431" s="9"/>
      <c r="BD431" s="9"/>
    </row>
    <row r="432" ht="14.25" customHeight="1">
      <c r="O432" s="9"/>
      <c r="U432" s="9"/>
      <c r="AG432" s="9"/>
      <c r="AS432" s="9"/>
      <c r="AW432" s="9"/>
      <c r="BD432" s="9"/>
    </row>
    <row r="433" ht="14.25" customHeight="1">
      <c r="O433" s="9"/>
      <c r="U433" s="9"/>
      <c r="AG433" s="9"/>
      <c r="AS433" s="9"/>
      <c r="AW433" s="9"/>
      <c r="BD433" s="9"/>
    </row>
    <row r="434" ht="14.25" customHeight="1">
      <c r="O434" s="9"/>
      <c r="U434" s="9"/>
      <c r="AG434" s="9"/>
      <c r="AS434" s="9"/>
      <c r="AW434" s="9"/>
      <c r="BD434" s="9"/>
    </row>
    <row r="435" ht="14.25" customHeight="1">
      <c r="O435" s="9"/>
      <c r="U435" s="9"/>
      <c r="AG435" s="9"/>
      <c r="AS435" s="9"/>
      <c r="AW435" s="9"/>
      <c r="BD435" s="9"/>
    </row>
    <row r="436" ht="14.25" customHeight="1">
      <c r="O436" s="9"/>
      <c r="U436" s="9"/>
      <c r="AG436" s="9"/>
      <c r="AS436" s="9"/>
      <c r="AW436" s="9"/>
      <c r="BD436" s="9"/>
    </row>
    <row r="437" ht="14.25" customHeight="1">
      <c r="O437" s="9"/>
      <c r="U437" s="9"/>
      <c r="AG437" s="9"/>
      <c r="AS437" s="9"/>
      <c r="AW437" s="9"/>
      <c r="BD437" s="9"/>
    </row>
    <row r="438" ht="14.25" customHeight="1">
      <c r="O438" s="9"/>
      <c r="U438" s="9"/>
      <c r="AG438" s="9"/>
      <c r="AS438" s="9"/>
      <c r="AW438" s="9"/>
      <c r="BD438" s="9"/>
    </row>
    <row r="439" ht="14.25" customHeight="1">
      <c r="O439" s="9"/>
      <c r="U439" s="9"/>
      <c r="AG439" s="9"/>
      <c r="AS439" s="9"/>
      <c r="AW439" s="9"/>
      <c r="BD439" s="9"/>
    </row>
    <row r="440" ht="14.25" customHeight="1">
      <c r="O440" s="9"/>
      <c r="U440" s="9"/>
      <c r="AG440" s="9"/>
      <c r="AS440" s="9"/>
      <c r="AW440" s="9"/>
      <c r="BD440" s="9"/>
    </row>
    <row r="441" ht="14.25" customHeight="1">
      <c r="O441" s="9"/>
      <c r="U441" s="9"/>
      <c r="AG441" s="9"/>
      <c r="AS441" s="9"/>
      <c r="AW441" s="9"/>
      <c r="BD441" s="9"/>
    </row>
    <row r="442" ht="14.25" customHeight="1">
      <c r="O442" s="9"/>
      <c r="U442" s="9"/>
      <c r="AG442" s="9"/>
      <c r="AS442" s="9"/>
      <c r="AW442" s="9"/>
      <c r="BD442" s="9"/>
    </row>
    <row r="443" ht="14.25" customHeight="1">
      <c r="O443" s="9"/>
      <c r="U443" s="9"/>
      <c r="AG443" s="9"/>
      <c r="AS443" s="9"/>
      <c r="AW443" s="9"/>
      <c r="BD443" s="9"/>
    </row>
    <row r="444" ht="14.25" customHeight="1">
      <c r="O444" s="9"/>
      <c r="U444" s="9"/>
      <c r="AG444" s="9"/>
      <c r="AS444" s="9"/>
      <c r="AW444" s="9"/>
      <c r="BD444" s="9"/>
    </row>
    <row r="445" ht="14.25" customHeight="1">
      <c r="O445" s="9"/>
      <c r="U445" s="9"/>
      <c r="AG445" s="9"/>
      <c r="AS445" s="9"/>
      <c r="AW445" s="9"/>
      <c r="BD445" s="9"/>
    </row>
    <row r="446" ht="14.25" customHeight="1">
      <c r="O446" s="9"/>
      <c r="U446" s="9"/>
      <c r="AG446" s="9"/>
      <c r="AS446" s="9"/>
      <c r="AW446" s="9"/>
      <c r="BD446" s="9"/>
    </row>
    <row r="447" ht="14.25" customHeight="1">
      <c r="O447" s="9"/>
      <c r="U447" s="9"/>
      <c r="AG447" s="9"/>
      <c r="AS447" s="9"/>
      <c r="AW447" s="9"/>
      <c r="BD447" s="9"/>
    </row>
    <row r="448" ht="14.25" customHeight="1">
      <c r="O448" s="9"/>
      <c r="U448" s="9"/>
      <c r="AG448" s="9"/>
      <c r="AS448" s="9"/>
      <c r="AW448" s="9"/>
      <c r="BD448" s="9"/>
    </row>
    <row r="449" ht="14.25" customHeight="1">
      <c r="O449" s="9"/>
      <c r="U449" s="9"/>
      <c r="AG449" s="9"/>
      <c r="AS449" s="9"/>
      <c r="AW449" s="9"/>
      <c r="BD449" s="9"/>
    </row>
    <row r="450" ht="14.25" customHeight="1">
      <c r="O450" s="9"/>
      <c r="U450" s="9"/>
      <c r="AG450" s="9"/>
      <c r="AS450" s="9"/>
      <c r="AW450" s="9"/>
      <c r="BD450" s="9"/>
    </row>
    <row r="451" ht="14.25" customHeight="1">
      <c r="O451" s="9"/>
      <c r="U451" s="9"/>
      <c r="AG451" s="9"/>
      <c r="AS451" s="9"/>
      <c r="AW451" s="9"/>
      <c r="BD451" s="9"/>
    </row>
    <row r="452" ht="14.25" customHeight="1">
      <c r="O452" s="9"/>
      <c r="U452" s="9"/>
      <c r="AG452" s="9"/>
      <c r="AS452" s="9"/>
      <c r="AW452" s="9"/>
      <c r="BD452" s="9"/>
    </row>
    <row r="453" ht="14.25" customHeight="1">
      <c r="O453" s="9"/>
      <c r="U453" s="9"/>
      <c r="AG453" s="9"/>
      <c r="AS453" s="9"/>
      <c r="AW453" s="9"/>
      <c r="BD453" s="9"/>
    </row>
    <row r="454" ht="14.25" customHeight="1">
      <c r="O454" s="9"/>
      <c r="U454" s="9"/>
      <c r="AG454" s="9"/>
      <c r="AS454" s="9"/>
      <c r="AW454" s="9"/>
      <c r="BD454" s="9"/>
    </row>
    <row r="455" ht="14.25" customHeight="1">
      <c r="O455" s="9"/>
      <c r="U455" s="9"/>
      <c r="AG455" s="9"/>
      <c r="AS455" s="9"/>
      <c r="AW455" s="9"/>
      <c r="BD455" s="9"/>
    </row>
    <row r="456" ht="14.25" customHeight="1">
      <c r="O456" s="9"/>
      <c r="U456" s="9"/>
      <c r="AG456" s="9"/>
      <c r="AS456" s="9"/>
      <c r="AW456" s="9"/>
      <c r="BD456" s="9"/>
    </row>
    <row r="457" ht="14.25" customHeight="1">
      <c r="O457" s="9"/>
      <c r="U457" s="9"/>
      <c r="AG457" s="9"/>
      <c r="AS457" s="9"/>
      <c r="AW457" s="9"/>
      <c r="BD457" s="9"/>
    </row>
    <row r="458" ht="14.25" customHeight="1">
      <c r="O458" s="9"/>
      <c r="U458" s="9"/>
      <c r="AG458" s="9"/>
      <c r="AS458" s="9"/>
      <c r="AW458" s="9"/>
      <c r="BD458" s="9"/>
    </row>
    <row r="459" ht="14.25" customHeight="1">
      <c r="O459" s="9"/>
      <c r="U459" s="9"/>
      <c r="AG459" s="9"/>
      <c r="AS459" s="9"/>
      <c r="AW459" s="9"/>
      <c r="BD459" s="9"/>
    </row>
    <row r="460" ht="14.25" customHeight="1">
      <c r="O460" s="9"/>
      <c r="U460" s="9"/>
      <c r="AG460" s="9"/>
      <c r="AS460" s="9"/>
      <c r="AW460" s="9"/>
      <c r="BD460" s="9"/>
    </row>
    <row r="461" ht="14.25" customHeight="1">
      <c r="O461" s="9"/>
      <c r="U461" s="9"/>
      <c r="AG461" s="9"/>
      <c r="AS461" s="9"/>
      <c r="AW461" s="9"/>
      <c r="BD461" s="9"/>
    </row>
    <row r="462" ht="14.25" customHeight="1">
      <c r="O462" s="9"/>
      <c r="U462" s="9"/>
      <c r="AG462" s="9"/>
      <c r="AS462" s="9"/>
      <c r="AW462" s="9"/>
      <c r="BD462" s="9"/>
    </row>
    <row r="463" ht="14.25" customHeight="1">
      <c r="O463" s="9"/>
      <c r="U463" s="9"/>
      <c r="AG463" s="9"/>
      <c r="AS463" s="9"/>
      <c r="AW463" s="9"/>
      <c r="BD463" s="9"/>
    </row>
    <row r="464" ht="14.25" customHeight="1">
      <c r="O464" s="9"/>
      <c r="U464" s="9"/>
      <c r="AG464" s="9"/>
      <c r="AS464" s="9"/>
      <c r="AW464" s="9"/>
      <c r="BD464" s="9"/>
    </row>
    <row r="465" ht="14.25" customHeight="1">
      <c r="O465" s="9"/>
      <c r="U465" s="9"/>
      <c r="AG465" s="9"/>
      <c r="AS465" s="9"/>
      <c r="AW465" s="9"/>
      <c r="BD465" s="9"/>
    </row>
    <row r="466" ht="14.25" customHeight="1">
      <c r="O466" s="9"/>
      <c r="U466" s="9"/>
      <c r="AG466" s="9"/>
      <c r="AS466" s="9"/>
      <c r="AW466" s="9"/>
      <c r="BD466" s="9"/>
    </row>
    <row r="467" ht="14.25" customHeight="1">
      <c r="O467" s="9"/>
      <c r="U467" s="9"/>
      <c r="AG467" s="9"/>
      <c r="AS467" s="9"/>
      <c r="AW467" s="9"/>
      <c r="BD467" s="9"/>
    </row>
    <row r="468" ht="14.25" customHeight="1">
      <c r="O468" s="9"/>
      <c r="U468" s="9"/>
      <c r="AG468" s="9"/>
      <c r="AS468" s="9"/>
      <c r="AW468" s="9"/>
      <c r="BD468" s="9"/>
    </row>
    <row r="469" ht="14.25" customHeight="1">
      <c r="O469" s="9"/>
      <c r="U469" s="9"/>
      <c r="AG469" s="9"/>
      <c r="AS469" s="9"/>
      <c r="AW469" s="9"/>
      <c r="BD469" s="9"/>
    </row>
    <row r="470" ht="14.25" customHeight="1">
      <c r="O470" s="9"/>
      <c r="U470" s="9"/>
      <c r="AG470" s="9"/>
      <c r="AS470" s="9"/>
      <c r="AW470" s="9"/>
      <c r="BD470" s="9"/>
    </row>
    <row r="471" ht="14.25" customHeight="1">
      <c r="O471" s="9"/>
      <c r="U471" s="9"/>
      <c r="AG471" s="9"/>
      <c r="AS471" s="9"/>
      <c r="AW471" s="9"/>
      <c r="BD471" s="9"/>
    </row>
    <row r="472" ht="14.25" customHeight="1">
      <c r="O472" s="9"/>
      <c r="U472" s="9"/>
      <c r="AG472" s="9"/>
      <c r="AS472" s="9"/>
      <c r="AW472" s="9"/>
      <c r="BD472" s="9"/>
    </row>
    <row r="473" ht="14.25" customHeight="1">
      <c r="O473" s="9"/>
      <c r="U473" s="9"/>
      <c r="AG473" s="9"/>
      <c r="AS473" s="9"/>
      <c r="AW473" s="9"/>
      <c r="BD473" s="9"/>
    </row>
    <row r="474" ht="14.25" customHeight="1">
      <c r="O474" s="9"/>
      <c r="U474" s="9"/>
      <c r="AG474" s="9"/>
      <c r="AS474" s="9"/>
      <c r="AW474" s="9"/>
      <c r="BD474" s="9"/>
    </row>
    <row r="475" ht="14.25" customHeight="1">
      <c r="O475" s="9"/>
      <c r="U475" s="9"/>
      <c r="AG475" s="9"/>
      <c r="AS475" s="9"/>
      <c r="AW475" s="9"/>
      <c r="BD475" s="9"/>
    </row>
    <row r="476" ht="14.25" customHeight="1">
      <c r="O476" s="9"/>
      <c r="U476" s="9"/>
      <c r="AG476" s="9"/>
      <c r="AS476" s="9"/>
      <c r="AW476" s="9"/>
      <c r="BD476" s="9"/>
    </row>
    <row r="477" ht="14.25" customHeight="1">
      <c r="O477" s="9"/>
      <c r="U477" s="9"/>
      <c r="AG477" s="9"/>
      <c r="AS477" s="9"/>
      <c r="AW477" s="9"/>
      <c r="BD477" s="9"/>
    </row>
    <row r="478" ht="14.25" customHeight="1">
      <c r="O478" s="9"/>
      <c r="U478" s="9"/>
      <c r="AG478" s="9"/>
      <c r="AS478" s="9"/>
      <c r="AW478" s="9"/>
      <c r="BD478" s="9"/>
    </row>
    <row r="479" ht="14.25" customHeight="1">
      <c r="O479" s="9"/>
      <c r="U479" s="9"/>
      <c r="AG479" s="9"/>
      <c r="AS479" s="9"/>
      <c r="AW479" s="9"/>
      <c r="BD479" s="9"/>
    </row>
    <row r="480" ht="14.25" customHeight="1">
      <c r="O480" s="9"/>
      <c r="U480" s="9"/>
      <c r="AG480" s="9"/>
      <c r="AS480" s="9"/>
      <c r="AW480" s="9"/>
      <c r="BD480" s="9"/>
    </row>
    <row r="481" ht="14.25" customHeight="1">
      <c r="O481" s="9"/>
      <c r="U481" s="9"/>
      <c r="AG481" s="9"/>
      <c r="AS481" s="9"/>
      <c r="AW481" s="9"/>
      <c r="BD481" s="9"/>
    </row>
    <row r="482" ht="14.25" customHeight="1">
      <c r="O482" s="9"/>
      <c r="U482" s="9"/>
      <c r="AG482" s="9"/>
      <c r="AS482" s="9"/>
      <c r="AW482" s="9"/>
      <c r="BD482" s="9"/>
    </row>
    <row r="483" ht="14.25" customHeight="1">
      <c r="O483" s="9"/>
      <c r="U483" s="9"/>
      <c r="AG483" s="9"/>
      <c r="AS483" s="9"/>
      <c r="AW483" s="9"/>
      <c r="BD483" s="9"/>
    </row>
    <row r="484" ht="14.25" customHeight="1">
      <c r="O484" s="9"/>
      <c r="U484" s="9"/>
      <c r="AG484" s="9"/>
      <c r="AS484" s="9"/>
      <c r="AW484" s="9"/>
      <c r="BD484" s="9"/>
    </row>
    <row r="485" ht="14.25" customHeight="1">
      <c r="O485" s="9"/>
      <c r="U485" s="9"/>
      <c r="AG485" s="9"/>
      <c r="AS485" s="9"/>
      <c r="AW485" s="9"/>
      <c r="BD485" s="9"/>
    </row>
    <row r="486" ht="14.25" customHeight="1">
      <c r="O486" s="9"/>
      <c r="U486" s="9"/>
      <c r="AG486" s="9"/>
      <c r="AS486" s="9"/>
      <c r="AW486" s="9"/>
      <c r="BD486" s="9"/>
    </row>
    <row r="487" ht="14.25" customHeight="1">
      <c r="O487" s="9"/>
      <c r="U487" s="9"/>
      <c r="AG487" s="9"/>
      <c r="AS487" s="9"/>
      <c r="AW487" s="9"/>
      <c r="BD487" s="9"/>
    </row>
    <row r="488" ht="14.25" customHeight="1">
      <c r="O488" s="9"/>
      <c r="U488" s="9"/>
      <c r="AG488" s="9"/>
      <c r="AS488" s="9"/>
      <c r="AW488" s="9"/>
      <c r="BD488" s="9"/>
    </row>
    <row r="489" ht="14.25" customHeight="1">
      <c r="O489" s="9"/>
      <c r="U489" s="9"/>
      <c r="AG489" s="9"/>
      <c r="AS489" s="9"/>
      <c r="AW489" s="9"/>
      <c r="BD489" s="9"/>
    </row>
    <row r="490" ht="14.25" customHeight="1">
      <c r="O490" s="9"/>
      <c r="U490" s="9"/>
      <c r="AG490" s="9"/>
      <c r="AS490" s="9"/>
      <c r="AW490" s="9"/>
      <c r="BD490" s="9"/>
    </row>
    <row r="491" ht="14.25" customHeight="1">
      <c r="O491" s="9"/>
      <c r="U491" s="9"/>
      <c r="AG491" s="9"/>
      <c r="AS491" s="9"/>
      <c r="AW491" s="9"/>
      <c r="BD491" s="9"/>
    </row>
    <row r="492" ht="14.25" customHeight="1">
      <c r="O492" s="9"/>
      <c r="U492" s="9"/>
      <c r="AG492" s="9"/>
      <c r="AS492" s="9"/>
      <c r="AW492" s="9"/>
      <c r="BD492" s="9"/>
    </row>
    <row r="493" ht="14.25" customHeight="1">
      <c r="O493" s="9"/>
      <c r="U493" s="9"/>
      <c r="AG493" s="9"/>
      <c r="AS493" s="9"/>
      <c r="AW493" s="9"/>
      <c r="BD493" s="9"/>
    </row>
    <row r="494" ht="14.25" customHeight="1">
      <c r="O494" s="9"/>
      <c r="U494" s="9"/>
      <c r="AG494" s="9"/>
      <c r="AS494" s="9"/>
      <c r="AW494" s="9"/>
      <c r="BD494" s="9"/>
    </row>
    <row r="495" ht="14.25" customHeight="1">
      <c r="O495" s="9"/>
      <c r="U495" s="9"/>
      <c r="AG495" s="9"/>
      <c r="AS495" s="9"/>
      <c r="AW495" s="9"/>
      <c r="BD495" s="9"/>
    </row>
    <row r="496" ht="14.25" customHeight="1">
      <c r="O496" s="9"/>
      <c r="U496" s="9"/>
      <c r="AG496" s="9"/>
      <c r="AS496" s="9"/>
      <c r="AW496" s="9"/>
      <c r="BD496" s="9"/>
    </row>
    <row r="497" ht="14.25" customHeight="1">
      <c r="O497" s="9"/>
      <c r="U497" s="9"/>
      <c r="AG497" s="9"/>
      <c r="AS497" s="9"/>
      <c r="AW497" s="9"/>
      <c r="BD497" s="9"/>
    </row>
    <row r="498" ht="14.25" customHeight="1">
      <c r="O498" s="9"/>
      <c r="U498" s="9"/>
      <c r="AG498" s="9"/>
      <c r="AS498" s="9"/>
      <c r="AW498" s="9"/>
      <c r="BD498" s="9"/>
    </row>
    <row r="499" ht="14.25" customHeight="1">
      <c r="O499" s="9"/>
      <c r="U499" s="9"/>
      <c r="AG499" s="9"/>
      <c r="AS499" s="9"/>
      <c r="AW499" s="9"/>
      <c r="BD499" s="9"/>
    </row>
    <row r="500" ht="14.25" customHeight="1">
      <c r="O500" s="9"/>
      <c r="U500" s="9"/>
      <c r="AG500" s="9"/>
      <c r="AS500" s="9"/>
      <c r="AW500" s="9"/>
      <c r="BD500" s="9"/>
    </row>
    <row r="501" ht="14.25" customHeight="1">
      <c r="O501" s="9"/>
      <c r="U501" s="9"/>
      <c r="AG501" s="9"/>
      <c r="AS501" s="9"/>
      <c r="AW501" s="9"/>
      <c r="BD501" s="9"/>
    </row>
    <row r="502" ht="14.25" customHeight="1">
      <c r="O502" s="9"/>
      <c r="U502" s="9"/>
      <c r="AG502" s="9"/>
      <c r="AS502" s="9"/>
      <c r="AW502" s="9"/>
      <c r="BD502" s="9"/>
    </row>
    <row r="503" ht="14.25" customHeight="1">
      <c r="O503" s="9"/>
      <c r="U503" s="9"/>
      <c r="AG503" s="9"/>
      <c r="AS503" s="9"/>
      <c r="AW503" s="9"/>
      <c r="BD503" s="9"/>
    </row>
    <row r="504" ht="14.25" customHeight="1">
      <c r="O504" s="9"/>
      <c r="U504" s="9"/>
      <c r="AG504" s="9"/>
      <c r="AS504" s="9"/>
      <c r="AW504" s="9"/>
      <c r="BD504" s="9"/>
    </row>
    <row r="505" ht="14.25" customHeight="1">
      <c r="O505" s="9"/>
      <c r="U505" s="9"/>
      <c r="AG505" s="9"/>
      <c r="AS505" s="9"/>
      <c r="AW505" s="9"/>
      <c r="BD505" s="9"/>
    </row>
    <row r="506" ht="14.25" customHeight="1">
      <c r="O506" s="9"/>
      <c r="U506" s="9"/>
      <c r="AG506" s="9"/>
      <c r="AS506" s="9"/>
      <c r="AW506" s="9"/>
      <c r="BD506" s="9"/>
    </row>
    <row r="507" ht="14.25" customHeight="1">
      <c r="O507" s="9"/>
      <c r="U507" s="9"/>
      <c r="AG507" s="9"/>
      <c r="AS507" s="9"/>
      <c r="AW507" s="9"/>
      <c r="BD507" s="9"/>
    </row>
    <row r="508" ht="14.25" customHeight="1">
      <c r="O508" s="9"/>
      <c r="U508" s="9"/>
      <c r="AG508" s="9"/>
      <c r="AS508" s="9"/>
      <c r="AW508" s="9"/>
      <c r="BD508" s="9"/>
    </row>
    <row r="509" ht="14.25" customHeight="1">
      <c r="O509" s="9"/>
      <c r="U509" s="9"/>
      <c r="AG509" s="9"/>
      <c r="AS509" s="9"/>
      <c r="AW509" s="9"/>
      <c r="BD509" s="9"/>
    </row>
    <row r="510" ht="14.25" customHeight="1">
      <c r="O510" s="9"/>
      <c r="U510" s="9"/>
      <c r="AG510" s="9"/>
      <c r="AS510" s="9"/>
      <c r="AW510" s="9"/>
      <c r="BD510" s="9"/>
    </row>
    <row r="511" ht="14.25" customHeight="1">
      <c r="O511" s="9"/>
      <c r="U511" s="9"/>
      <c r="AG511" s="9"/>
      <c r="AS511" s="9"/>
      <c r="AW511" s="9"/>
      <c r="BD511" s="9"/>
    </row>
    <row r="512" ht="14.25" customHeight="1">
      <c r="O512" s="9"/>
      <c r="U512" s="9"/>
      <c r="AG512" s="9"/>
      <c r="AS512" s="9"/>
      <c r="AW512" s="9"/>
      <c r="BD512" s="9"/>
    </row>
    <row r="513" ht="14.25" customHeight="1">
      <c r="O513" s="9"/>
      <c r="U513" s="9"/>
      <c r="AG513" s="9"/>
      <c r="AS513" s="9"/>
      <c r="AW513" s="9"/>
      <c r="BD513" s="9"/>
    </row>
    <row r="514" ht="14.25" customHeight="1">
      <c r="O514" s="9"/>
      <c r="U514" s="9"/>
      <c r="AG514" s="9"/>
      <c r="AS514" s="9"/>
      <c r="AW514" s="9"/>
      <c r="BD514" s="9"/>
    </row>
    <row r="515" ht="14.25" customHeight="1">
      <c r="O515" s="9"/>
      <c r="U515" s="9"/>
      <c r="AG515" s="9"/>
      <c r="AS515" s="9"/>
      <c r="AW515" s="9"/>
      <c r="BD515" s="9"/>
    </row>
    <row r="516" ht="14.25" customHeight="1">
      <c r="O516" s="9"/>
      <c r="U516" s="9"/>
      <c r="AG516" s="9"/>
      <c r="AS516" s="9"/>
      <c r="AW516" s="9"/>
      <c r="BD516" s="9"/>
    </row>
    <row r="517" ht="14.25" customHeight="1">
      <c r="O517" s="9"/>
      <c r="U517" s="9"/>
      <c r="AG517" s="9"/>
      <c r="AS517" s="9"/>
      <c r="AW517" s="9"/>
      <c r="BD517" s="9"/>
    </row>
    <row r="518" ht="14.25" customHeight="1">
      <c r="O518" s="9"/>
      <c r="U518" s="9"/>
      <c r="AG518" s="9"/>
      <c r="AS518" s="9"/>
      <c r="AW518" s="9"/>
      <c r="BD518" s="9"/>
    </row>
    <row r="519" ht="14.25" customHeight="1">
      <c r="O519" s="9"/>
      <c r="U519" s="9"/>
      <c r="AG519" s="9"/>
      <c r="AS519" s="9"/>
      <c r="AW519" s="9"/>
      <c r="BD519" s="9"/>
    </row>
    <row r="520" ht="14.25" customHeight="1">
      <c r="O520" s="9"/>
      <c r="U520" s="9"/>
      <c r="AG520" s="9"/>
      <c r="AS520" s="9"/>
      <c r="AW520" s="9"/>
      <c r="BD520" s="9"/>
    </row>
    <row r="521" ht="14.25" customHeight="1">
      <c r="O521" s="9"/>
      <c r="U521" s="9"/>
      <c r="AG521" s="9"/>
      <c r="AS521" s="9"/>
      <c r="AW521" s="9"/>
      <c r="BD521" s="9"/>
    </row>
    <row r="522" ht="14.25" customHeight="1">
      <c r="O522" s="9"/>
      <c r="U522" s="9"/>
      <c r="AG522" s="9"/>
      <c r="AS522" s="9"/>
      <c r="AW522" s="9"/>
      <c r="BD522" s="9"/>
    </row>
    <row r="523" ht="14.25" customHeight="1">
      <c r="O523" s="9"/>
      <c r="U523" s="9"/>
      <c r="AG523" s="9"/>
      <c r="AS523" s="9"/>
      <c r="AW523" s="9"/>
      <c r="BD523" s="9"/>
    </row>
    <row r="524" ht="14.25" customHeight="1">
      <c r="O524" s="9"/>
      <c r="U524" s="9"/>
      <c r="AG524" s="9"/>
      <c r="AS524" s="9"/>
      <c r="AW524" s="9"/>
      <c r="BD524" s="9"/>
    </row>
    <row r="525" ht="14.25" customHeight="1">
      <c r="O525" s="9"/>
      <c r="U525" s="9"/>
      <c r="AG525" s="9"/>
      <c r="AS525" s="9"/>
      <c r="AW525" s="9"/>
      <c r="BD525" s="9"/>
    </row>
    <row r="526" ht="14.25" customHeight="1">
      <c r="O526" s="9"/>
      <c r="U526" s="9"/>
      <c r="AG526" s="9"/>
      <c r="AS526" s="9"/>
      <c r="AW526" s="9"/>
      <c r="BD526" s="9"/>
    </row>
    <row r="527" ht="14.25" customHeight="1">
      <c r="O527" s="9"/>
      <c r="U527" s="9"/>
      <c r="AG527" s="9"/>
      <c r="AS527" s="9"/>
      <c r="AW527" s="9"/>
      <c r="BD527" s="9"/>
    </row>
    <row r="528" ht="14.25" customHeight="1">
      <c r="O528" s="9"/>
      <c r="U528" s="9"/>
      <c r="AG528" s="9"/>
      <c r="AS528" s="9"/>
      <c r="AW528" s="9"/>
      <c r="BD528" s="9"/>
    </row>
    <row r="529" ht="14.25" customHeight="1">
      <c r="O529" s="9"/>
      <c r="U529" s="9"/>
      <c r="AG529" s="9"/>
      <c r="AS529" s="9"/>
      <c r="AW529" s="9"/>
      <c r="BD529" s="9"/>
    </row>
    <row r="530" ht="14.25" customHeight="1">
      <c r="O530" s="9"/>
      <c r="U530" s="9"/>
      <c r="AG530" s="9"/>
      <c r="AS530" s="9"/>
      <c r="AW530" s="9"/>
      <c r="BD530" s="9"/>
    </row>
    <row r="531" ht="14.25" customHeight="1">
      <c r="O531" s="9"/>
      <c r="U531" s="9"/>
      <c r="AG531" s="9"/>
      <c r="AS531" s="9"/>
      <c r="AW531" s="9"/>
      <c r="BD531" s="9"/>
    </row>
    <row r="532" ht="14.25" customHeight="1">
      <c r="O532" s="9"/>
      <c r="U532" s="9"/>
      <c r="AG532" s="9"/>
      <c r="AS532" s="9"/>
      <c r="AW532" s="9"/>
      <c r="BD532" s="9"/>
    </row>
    <row r="533" ht="14.25" customHeight="1">
      <c r="O533" s="9"/>
      <c r="U533" s="9"/>
      <c r="AG533" s="9"/>
      <c r="AS533" s="9"/>
      <c r="AW533" s="9"/>
      <c r="BD533" s="9"/>
    </row>
    <row r="534" ht="14.25" customHeight="1">
      <c r="O534" s="9"/>
      <c r="U534" s="9"/>
      <c r="AG534" s="9"/>
      <c r="AS534" s="9"/>
      <c r="AW534" s="9"/>
      <c r="BD534" s="9"/>
    </row>
    <row r="535" ht="14.25" customHeight="1">
      <c r="O535" s="9"/>
      <c r="U535" s="9"/>
      <c r="AG535" s="9"/>
      <c r="AS535" s="9"/>
      <c r="AW535" s="9"/>
      <c r="BD535" s="9"/>
    </row>
    <row r="536" ht="14.25" customHeight="1">
      <c r="O536" s="9"/>
      <c r="U536" s="9"/>
      <c r="AG536" s="9"/>
      <c r="AS536" s="9"/>
      <c r="AW536" s="9"/>
      <c r="BD536" s="9"/>
    </row>
    <row r="537" ht="14.25" customHeight="1">
      <c r="O537" s="9"/>
      <c r="U537" s="9"/>
      <c r="AG537" s="9"/>
      <c r="AS537" s="9"/>
      <c r="AW537" s="9"/>
      <c r="BD537" s="9"/>
    </row>
    <row r="538" ht="14.25" customHeight="1">
      <c r="O538" s="9"/>
      <c r="U538" s="9"/>
      <c r="AG538" s="9"/>
      <c r="AS538" s="9"/>
      <c r="AW538" s="9"/>
      <c r="BD538" s="9"/>
    </row>
    <row r="539" ht="14.25" customHeight="1">
      <c r="O539" s="9"/>
      <c r="U539" s="9"/>
      <c r="AG539" s="9"/>
      <c r="AS539" s="9"/>
      <c r="AW539" s="9"/>
      <c r="BD539" s="9"/>
    </row>
    <row r="540" ht="14.25" customHeight="1">
      <c r="O540" s="9"/>
      <c r="U540" s="9"/>
      <c r="AG540" s="9"/>
      <c r="AS540" s="9"/>
      <c r="AW540" s="9"/>
      <c r="BD540" s="9"/>
    </row>
    <row r="541" ht="14.25" customHeight="1">
      <c r="O541" s="9"/>
      <c r="U541" s="9"/>
      <c r="AG541" s="9"/>
      <c r="AS541" s="9"/>
      <c r="AW541" s="9"/>
      <c r="BD541" s="9"/>
    </row>
    <row r="542" ht="14.25" customHeight="1">
      <c r="O542" s="9"/>
      <c r="U542" s="9"/>
      <c r="AG542" s="9"/>
      <c r="AS542" s="9"/>
      <c r="AW542" s="9"/>
      <c r="BD542" s="9"/>
    </row>
    <row r="543" ht="14.25" customHeight="1">
      <c r="O543" s="9"/>
      <c r="U543" s="9"/>
      <c r="AG543" s="9"/>
      <c r="AS543" s="9"/>
      <c r="AW543" s="9"/>
      <c r="BD543" s="9"/>
    </row>
    <row r="544" ht="14.25" customHeight="1">
      <c r="O544" s="9"/>
      <c r="U544" s="9"/>
      <c r="AG544" s="9"/>
      <c r="AS544" s="9"/>
      <c r="AW544" s="9"/>
      <c r="BD544" s="9"/>
    </row>
    <row r="545" ht="14.25" customHeight="1">
      <c r="O545" s="9"/>
      <c r="U545" s="9"/>
      <c r="AG545" s="9"/>
      <c r="AS545" s="9"/>
      <c r="AW545" s="9"/>
      <c r="BD545" s="9"/>
    </row>
    <row r="546" ht="14.25" customHeight="1">
      <c r="O546" s="9"/>
      <c r="U546" s="9"/>
      <c r="AG546" s="9"/>
      <c r="AS546" s="9"/>
      <c r="AW546" s="9"/>
      <c r="BD546" s="9"/>
    </row>
    <row r="547" ht="14.25" customHeight="1">
      <c r="O547" s="9"/>
      <c r="U547" s="9"/>
      <c r="AG547" s="9"/>
      <c r="AS547" s="9"/>
      <c r="AW547" s="9"/>
      <c r="BD547" s="9"/>
    </row>
    <row r="548" ht="14.25" customHeight="1">
      <c r="O548" s="9"/>
      <c r="U548" s="9"/>
      <c r="AG548" s="9"/>
      <c r="AS548" s="9"/>
      <c r="AW548" s="9"/>
      <c r="BD548" s="9"/>
    </row>
    <row r="549" ht="14.25" customHeight="1">
      <c r="O549" s="9"/>
      <c r="U549" s="9"/>
      <c r="AG549" s="9"/>
      <c r="AS549" s="9"/>
      <c r="AW549" s="9"/>
      <c r="BD549" s="9"/>
    </row>
    <row r="550" ht="14.25" customHeight="1">
      <c r="O550" s="9"/>
      <c r="U550" s="9"/>
      <c r="AG550" s="9"/>
      <c r="AS550" s="9"/>
      <c r="AW550" s="9"/>
      <c r="BD550" s="9"/>
    </row>
    <row r="551" ht="14.25" customHeight="1">
      <c r="O551" s="9"/>
      <c r="U551" s="9"/>
      <c r="AG551" s="9"/>
      <c r="AS551" s="9"/>
      <c r="AW551" s="9"/>
      <c r="BD551" s="9"/>
    </row>
    <row r="552" ht="14.25" customHeight="1">
      <c r="O552" s="9"/>
      <c r="U552" s="9"/>
      <c r="AG552" s="9"/>
      <c r="AS552" s="9"/>
      <c r="AW552" s="9"/>
      <c r="BD552" s="9"/>
    </row>
    <row r="553" ht="14.25" customHeight="1">
      <c r="O553" s="9"/>
      <c r="U553" s="9"/>
      <c r="AG553" s="9"/>
      <c r="AS553" s="9"/>
      <c r="AW553" s="9"/>
      <c r="BD553" s="9"/>
    </row>
    <row r="554" ht="14.25" customHeight="1">
      <c r="O554" s="9"/>
      <c r="U554" s="9"/>
      <c r="AG554" s="9"/>
      <c r="AS554" s="9"/>
      <c r="AW554" s="9"/>
      <c r="BD554" s="9"/>
    </row>
    <row r="555" ht="14.25" customHeight="1">
      <c r="O555" s="9"/>
      <c r="U555" s="9"/>
      <c r="AG555" s="9"/>
      <c r="AS555" s="9"/>
      <c r="AW555" s="9"/>
      <c r="BD555" s="9"/>
    </row>
    <row r="556" ht="14.25" customHeight="1">
      <c r="O556" s="9"/>
      <c r="U556" s="9"/>
      <c r="AG556" s="9"/>
      <c r="AS556" s="9"/>
      <c r="AW556" s="9"/>
      <c r="BD556" s="9"/>
    </row>
    <row r="557" ht="14.25" customHeight="1">
      <c r="O557" s="9"/>
      <c r="U557" s="9"/>
      <c r="AG557" s="9"/>
      <c r="AS557" s="9"/>
      <c r="AW557" s="9"/>
      <c r="BD557" s="9"/>
    </row>
    <row r="558" ht="14.25" customHeight="1">
      <c r="O558" s="9"/>
      <c r="U558" s="9"/>
      <c r="AG558" s="9"/>
      <c r="AS558" s="9"/>
      <c r="AW558" s="9"/>
      <c r="BD558" s="9"/>
    </row>
    <row r="559" ht="14.25" customHeight="1">
      <c r="O559" s="9"/>
      <c r="U559" s="9"/>
      <c r="AG559" s="9"/>
      <c r="AS559" s="9"/>
      <c r="AW559" s="9"/>
      <c r="BD559" s="9"/>
    </row>
    <row r="560" ht="14.25" customHeight="1">
      <c r="O560" s="9"/>
      <c r="U560" s="9"/>
      <c r="AG560" s="9"/>
      <c r="AS560" s="9"/>
      <c r="AW560" s="9"/>
      <c r="BD560" s="9"/>
    </row>
    <row r="561" ht="14.25" customHeight="1">
      <c r="O561" s="9"/>
      <c r="U561" s="9"/>
      <c r="AG561" s="9"/>
      <c r="AS561" s="9"/>
      <c r="AW561" s="9"/>
      <c r="BD561" s="9"/>
    </row>
    <row r="562" ht="14.25" customHeight="1">
      <c r="O562" s="9"/>
      <c r="U562" s="9"/>
      <c r="AG562" s="9"/>
      <c r="AS562" s="9"/>
      <c r="AW562" s="9"/>
      <c r="BD562" s="9"/>
    </row>
    <row r="563" ht="14.25" customHeight="1">
      <c r="O563" s="9"/>
      <c r="U563" s="9"/>
      <c r="AG563" s="9"/>
      <c r="AS563" s="9"/>
      <c r="AW563" s="9"/>
      <c r="BD563" s="9"/>
    </row>
    <row r="564" ht="14.25" customHeight="1">
      <c r="O564" s="9"/>
      <c r="U564" s="9"/>
      <c r="AG564" s="9"/>
      <c r="AS564" s="9"/>
      <c r="AW564" s="9"/>
      <c r="BD564" s="9"/>
    </row>
    <row r="565" ht="14.25" customHeight="1">
      <c r="O565" s="9"/>
      <c r="U565" s="9"/>
      <c r="AG565" s="9"/>
      <c r="AS565" s="9"/>
      <c r="AW565" s="9"/>
      <c r="BD565" s="9"/>
    </row>
    <row r="566" ht="14.25" customHeight="1">
      <c r="O566" s="9"/>
      <c r="U566" s="9"/>
      <c r="AG566" s="9"/>
      <c r="AS566" s="9"/>
      <c r="AW566" s="9"/>
      <c r="BD566" s="9"/>
    </row>
    <row r="567" ht="14.25" customHeight="1">
      <c r="O567" s="9"/>
      <c r="U567" s="9"/>
      <c r="AG567" s="9"/>
      <c r="AS567" s="9"/>
      <c r="AW567" s="9"/>
      <c r="BD567" s="9"/>
    </row>
    <row r="568" ht="14.25" customHeight="1">
      <c r="O568" s="9"/>
      <c r="U568" s="9"/>
      <c r="AG568" s="9"/>
      <c r="AS568" s="9"/>
      <c r="AW568" s="9"/>
      <c r="BD568" s="9"/>
    </row>
    <row r="569" ht="14.25" customHeight="1">
      <c r="O569" s="9"/>
      <c r="U569" s="9"/>
      <c r="AG569" s="9"/>
      <c r="AS569" s="9"/>
      <c r="AW569" s="9"/>
      <c r="BD569" s="9"/>
    </row>
    <row r="570" ht="14.25" customHeight="1">
      <c r="O570" s="9"/>
      <c r="U570" s="9"/>
      <c r="AG570" s="9"/>
      <c r="AS570" s="9"/>
      <c r="AW570" s="9"/>
      <c r="BD570" s="9"/>
    </row>
    <row r="571" ht="14.25" customHeight="1">
      <c r="O571" s="9"/>
      <c r="U571" s="9"/>
      <c r="AG571" s="9"/>
      <c r="AS571" s="9"/>
      <c r="AW571" s="9"/>
      <c r="BD571" s="9"/>
    </row>
    <row r="572" ht="14.25" customHeight="1">
      <c r="O572" s="9"/>
      <c r="U572" s="9"/>
      <c r="AG572" s="9"/>
      <c r="AS572" s="9"/>
      <c r="AW572" s="9"/>
      <c r="BD572" s="9"/>
    </row>
    <row r="573" ht="14.25" customHeight="1">
      <c r="O573" s="9"/>
      <c r="U573" s="9"/>
      <c r="AG573" s="9"/>
      <c r="AS573" s="9"/>
      <c r="AW573" s="9"/>
      <c r="BD573" s="9"/>
    </row>
    <row r="574" ht="14.25" customHeight="1">
      <c r="O574" s="9"/>
      <c r="U574" s="9"/>
      <c r="AG574" s="9"/>
      <c r="AS574" s="9"/>
      <c r="AW574" s="9"/>
      <c r="BD574" s="9"/>
    </row>
    <row r="575" ht="14.25" customHeight="1">
      <c r="O575" s="9"/>
      <c r="U575" s="9"/>
      <c r="AG575" s="9"/>
      <c r="AS575" s="9"/>
      <c r="AW575" s="9"/>
      <c r="BD575" s="9"/>
    </row>
    <row r="576" ht="14.25" customHeight="1">
      <c r="O576" s="9"/>
      <c r="U576" s="9"/>
      <c r="AG576" s="9"/>
      <c r="AS576" s="9"/>
      <c r="AW576" s="9"/>
      <c r="BD576" s="9"/>
    </row>
    <row r="577" ht="14.25" customHeight="1">
      <c r="O577" s="9"/>
      <c r="U577" s="9"/>
      <c r="AG577" s="9"/>
      <c r="AS577" s="9"/>
      <c r="AW577" s="9"/>
      <c r="BD577" s="9"/>
    </row>
    <row r="578" ht="14.25" customHeight="1">
      <c r="O578" s="9"/>
      <c r="U578" s="9"/>
      <c r="AG578" s="9"/>
      <c r="AS578" s="9"/>
      <c r="AW578" s="9"/>
      <c r="BD578" s="9"/>
    </row>
    <row r="579" ht="14.25" customHeight="1">
      <c r="O579" s="9"/>
      <c r="U579" s="9"/>
      <c r="AG579" s="9"/>
      <c r="AS579" s="9"/>
      <c r="AW579" s="9"/>
      <c r="BD579" s="9"/>
    </row>
    <row r="580" ht="14.25" customHeight="1">
      <c r="O580" s="9"/>
      <c r="U580" s="9"/>
      <c r="AG580" s="9"/>
      <c r="AS580" s="9"/>
      <c r="AW580" s="9"/>
      <c r="BD580" s="9"/>
    </row>
    <row r="581" ht="14.25" customHeight="1">
      <c r="O581" s="9"/>
      <c r="U581" s="9"/>
      <c r="AG581" s="9"/>
      <c r="AS581" s="9"/>
      <c r="AW581" s="9"/>
      <c r="BD581" s="9"/>
    </row>
    <row r="582" ht="14.25" customHeight="1">
      <c r="O582" s="9"/>
      <c r="U582" s="9"/>
      <c r="AG582" s="9"/>
      <c r="AS582" s="9"/>
      <c r="AW582" s="9"/>
      <c r="BD582" s="9"/>
    </row>
    <row r="583" ht="14.25" customHeight="1">
      <c r="O583" s="9"/>
      <c r="U583" s="9"/>
      <c r="AG583" s="9"/>
      <c r="AS583" s="9"/>
      <c r="AW583" s="9"/>
      <c r="BD583" s="9"/>
    </row>
    <row r="584" ht="14.25" customHeight="1">
      <c r="O584" s="9"/>
      <c r="U584" s="9"/>
      <c r="AG584" s="9"/>
      <c r="AS584" s="9"/>
      <c r="AW584" s="9"/>
      <c r="BD584" s="9"/>
    </row>
    <row r="585" ht="14.25" customHeight="1">
      <c r="O585" s="9"/>
      <c r="U585" s="9"/>
      <c r="AG585" s="9"/>
      <c r="AS585" s="9"/>
      <c r="AW585" s="9"/>
      <c r="BD585" s="9"/>
    </row>
    <row r="586" ht="14.25" customHeight="1">
      <c r="O586" s="9"/>
      <c r="U586" s="9"/>
      <c r="AG586" s="9"/>
      <c r="AS586" s="9"/>
      <c r="AW586" s="9"/>
      <c r="BD586" s="9"/>
    </row>
    <row r="587" ht="14.25" customHeight="1">
      <c r="O587" s="9"/>
      <c r="U587" s="9"/>
      <c r="AG587" s="9"/>
      <c r="AS587" s="9"/>
      <c r="AW587" s="9"/>
      <c r="BD587" s="9"/>
    </row>
    <row r="588" ht="14.25" customHeight="1">
      <c r="O588" s="9"/>
      <c r="U588" s="9"/>
      <c r="AG588" s="9"/>
      <c r="AS588" s="9"/>
      <c r="AW588" s="9"/>
      <c r="BD588" s="9"/>
    </row>
    <row r="589" ht="14.25" customHeight="1">
      <c r="O589" s="9"/>
      <c r="U589" s="9"/>
      <c r="AG589" s="9"/>
      <c r="AS589" s="9"/>
      <c r="AW589" s="9"/>
      <c r="BD589" s="9"/>
    </row>
    <row r="590" ht="14.25" customHeight="1">
      <c r="O590" s="9"/>
      <c r="U590" s="9"/>
      <c r="AG590" s="9"/>
      <c r="AS590" s="9"/>
      <c r="AW590" s="9"/>
      <c r="BD590" s="9"/>
    </row>
    <row r="591" ht="14.25" customHeight="1">
      <c r="O591" s="9"/>
      <c r="U591" s="9"/>
      <c r="AG591" s="9"/>
      <c r="AS591" s="9"/>
      <c r="AW591" s="9"/>
      <c r="BD591" s="9"/>
    </row>
    <row r="592" ht="14.25" customHeight="1">
      <c r="O592" s="9"/>
      <c r="U592" s="9"/>
      <c r="AG592" s="9"/>
      <c r="AS592" s="9"/>
      <c r="AW592" s="9"/>
      <c r="BD592" s="9"/>
    </row>
    <row r="593" ht="14.25" customHeight="1">
      <c r="O593" s="9"/>
      <c r="U593" s="9"/>
      <c r="AG593" s="9"/>
      <c r="AS593" s="9"/>
      <c r="AW593" s="9"/>
      <c r="BD593" s="9"/>
    </row>
    <row r="594" ht="14.25" customHeight="1">
      <c r="O594" s="9"/>
      <c r="U594" s="9"/>
      <c r="AG594" s="9"/>
      <c r="AS594" s="9"/>
      <c r="AW594" s="9"/>
      <c r="BD594" s="9"/>
    </row>
    <row r="595" ht="14.25" customHeight="1">
      <c r="O595" s="9"/>
      <c r="U595" s="9"/>
      <c r="AG595" s="9"/>
      <c r="AS595" s="9"/>
      <c r="AW595" s="9"/>
      <c r="BD595" s="9"/>
    </row>
    <row r="596" ht="14.25" customHeight="1">
      <c r="O596" s="9"/>
      <c r="U596" s="9"/>
      <c r="AG596" s="9"/>
      <c r="AS596" s="9"/>
      <c r="AW596" s="9"/>
      <c r="BD596" s="9"/>
    </row>
    <row r="597" ht="14.25" customHeight="1">
      <c r="O597" s="9"/>
      <c r="U597" s="9"/>
      <c r="AG597" s="9"/>
      <c r="AS597" s="9"/>
      <c r="AW597" s="9"/>
      <c r="BD597" s="9"/>
    </row>
    <row r="598" ht="14.25" customHeight="1">
      <c r="O598" s="9"/>
      <c r="U598" s="9"/>
      <c r="AG598" s="9"/>
      <c r="AS598" s="9"/>
      <c r="AW598" s="9"/>
      <c r="BD598" s="9"/>
    </row>
    <row r="599" ht="14.25" customHeight="1">
      <c r="O599" s="9"/>
      <c r="U599" s="9"/>
      <c r="AG599" s="9"/>
      <c r="AS599" s="9"/>
      <c r="AW599" s="9"/>
      <c r="BD599" s="9"/>
    </row>
    <row r="600" ht="14.25" customHeight="1">
      <c r="O600" s="9"/>
      <c r="U600" s="9"/>
      <c r="AG600" s="9"/>
      <c r="AS600" s="9"/>
      <c r="AW600" s="9"/>
      <c r="BD600" s="9"/>
    </row>
    <row r="601" ht="14.25" customHeight="1">
      <c r="O601" s="9"/>
      <c r="U601" s="9"/>
      <c r="AG601" s="9"/>
      <c r="AS601" s="9"/>
      <c r="AW601" s="9"/>
      <c r="BD601" s="9"/>
    </row>
    <row r="602" ht="14.25" customHeight="1">
      <c r="O602" s="9"/>
      <c r="U602" s="9"/>
      <c r="AG602" s="9"/>
      <c r="AS602" s="9"/>
      <c r="AW602" s="9"/>
      <c r="BD602" s="9"/>
    </row>
    <row r="603" ht="14.25" customHeight="1">
      <c r="O603" s="9"/>
      <c r="U603" s="9"/>
      <c r="AG603" s="9"/>
      <c r="AS603" s="9"/>
      <c r="AW603" s="9"/>
      <c r="BD603" s="9"/>
    </row>
    <row r="604" ht="14.25" customHeight="1">
      <c r="O604" s="9"/>
      <c r="U604" s="9"/>
      <c r="AG604" s="9"/>
      <c r="AS604" s="9"/>
      <c r="AW604" s="9"/>
      <c r="BD604" s="9"/>
    </row>
    <row r="605" ht="14.25" customHeight="1">
      <c r="O605" s="9"/>
      <c r="U605" s="9"/>
      <c r="AG605" s="9"/>
      <c r="AS605" s="9"/>
      <c r="AW605" s="9"/>
      <c r="BD605" s="9"/>
    </row>
    <row r="606" ht="14.25" customHeight="1">
      <c r="O606" s="9"/>
      <c r="U606" s="9"/>
      <c r="AG606" s="9"/>
      <c r="AS606" s="9"/>
      <c r="AW606" s="9"/>
      <c r="BD606" s="9"/>
    </row>
    <row r="607" ht="14.25" customHeight="1">
      <c r="O607" s="9"/>
      <c r="U607" s="9"/>
      <c r="AG607" s="9"/>
      <c r="AS607" s="9"/>
      <c r="AW607" s="9"/>
      <c r="BD607" s="9"/>
    </row>
    <row r="608" ht="14.25" customHeight="1">
      <c r="O608" s="9"/>
      <c r="U608" s="9"/>
      <c r="AG608" s="9"/>
      <c r="AS608" s="9"/>
      <c r="AW608" s="9"/>
      <c r="BD608" s="9"/>
    </row>
    <row r="609" ht="14.25" customHeight="1">
      <c r="O609" s="9"/>
      <c r="U609" s="9"/>
      <c r="AG609" s="9"/>
      <c r="AS609" s="9"/>
      <c r="AW609" s="9"/>
      <c r="BD609" s="9"/>
    </row>
    <row r="610" ht="14.25" customHeight="1">
      <c r="O610" s="9"/>
      <c r="U610" s="9"/>
      <c r="AG610" s="9"/>
      <c r="AS610" s="9"/>
      <c r="AW610" s="9"/>
      <c r="BD610" s="9"/>
    </row>
    <row r="611" ht="14.25" customHeight="1">
      <c r="O611" s="9"/>
      <c r="U611" s="9"/>
      <c r="AG611" s="9"/>
      <c r="AS611" s="9"/>
      <c r="AW611" s="9"/>
      <c r="BD611" s="9"/>
    </row>
    <row r="612" ht="14.25" customHeight="1">
      <c r="O612" s="9"/>
      <c r="U612" s="9"/>
      <c r="AG612" s="9"/>
      <c r="AS612" s="9"/>
      <c r="AW612" s="9"/>
      <c r="BD612" s="9"/>
    </row>
    <row r="613" ht="14.25" customHeight="1">
      <c r="O613" s="9"/>
      <c r="U613" s="9"/>
      <c r="AG613" s="9"/>
      <c r="AS613" s="9"/>
      <c r="AW613" s="9"/>
      <c r="BD613" s="9"/>
    </row>
    <row r="614" ht="14.25" customHeight="1">
      <c r="O614" s="9"/>
      <c r="U614" s="9"/>
      <c r="AG614" s="9"/>
      <c r="AS614" s="9"/>
      <c r="AW614" s="9"/>
      <c r="BD614" s="9"/>
    </row>
    <row r="615" ht="14.25" customHeight="1">
      <c r="O615" s="9"/>
      <c r="U615" s="9"/>
      <c r="AG615" s="9"/>
      <c r="AS615" s="9"/>
      <c r="AW615" s="9"/>
      <c r="BD615" s="9"/>
    </row>
    <row r="616" ht="14.25" customHeight="1">
      <c r="O616" s="9"/>
      <c r="U616" s="9"/>
      <c r="AG616" s="9"/>
      <c r="AS616" s="9"/>
      <c r="AW616" s="9"/>
      <c r="BD616" s="9"/>
    </row>
    <row r="617" ht="14.25" customHeight="1">
      <c r="O617" s="9"/>
      <c r="U617" s="9"/>
      <c r="AG617" s="9"/>
      <c r="AS617" s="9"/>
      <c r="AW617" s="9"/>
      <c r="BD617" s="9"/>
    </row>
    <row r="618" ht="14.25" customHeight="1">
      <c r="O618" s="9"/>
      <c r="U618" s="9"/>
      <c r="AG618" s="9"/>
      <c r="AS618" s="9"/>
      <c r="AW618" s="9"/>
      <c r="BD618" s="9"/>
    </row>
    <row r="619" ht="14.25" customHeight="1">
      <c r="O619" s="9"/>
      <c r="U619" s="9"/>
      <c r="AG619" s="9"/>
      <c r="AS619" s="9"/>
      <c r="AW619" s="9"/>
      <c r="BD619" s="9"/>
    </row>
    <row r="620" ht="14.25" customHeight="1">
      <c r="O620" s="9"/>
      <c r="U620" s="9"/>
      <c r="AG620" s="9"/>
      <c r="AS620" s="9"/>
      <c r="AW620" s="9"/>
      <c r="BD620" s="9"/>
    </row>
    <row r="621" ht="14.25" customHeight="1">
      <c r="O621" s="9"/>
      <c r="U621" s="9"/>
      <c r="AG621" s="9"/>
      <c r="AS621" s="9"/>
      <c r="AW621" s="9"/>
      <c r="BD621" s="9"/>
    </row>
    <row r="622" ht="14.25" customHeight="1">
      <c r="O622" s="9"/>
      <c r="U622" s="9"/>
      <c r="AG622" s="9"/>
      <c r="AS622" s="9"/>
      <c r="AW622" s="9"/>
      <c r="BD622" s="9"/>
    </row>
    <row r="623" ht="14.25" customHeight="1">
      <c r="O623" s="9"/>
      <c r="U623" s="9"/>
      <c r="AG623" s="9"/>
      <c r="AS623" s="9"/>
      <c r="AW623" s="9"/>
      <c r="BD623" s="9"/>
    </row>
    <row r="624" ht="14.25" customHeight="1">
      <c r="O624" s="9"/>
      <c r="U624" s="9"/>
      <c r="AG624" s="9"/>
      <c r="AS624" s="9"/>
      <c r="AW624" s="9"/>
      <c r="BD624" s="9"/>
    </row>
    <row r="625" ht="14.25" customHeight="1">
      <c r="O625" s="9"/>
      <c r="U625" s="9"/>
      <c r="AG625" s="9"/>
      <c r="AS625" s="9"/>
      <c r="AW625" s="9"/>
      <c r="BD625" s="9"/>
    </row>
    <row r="626" ht="14.25" customHeight="1">
      <c r="O626" s="9"/>
      <c r="U626" s="9"/>
      <c r="AG626" s="9"/>
      <c r="AS626" s="9"/>
      <c r="AW626" s="9"/>
      <c r="BD626" s="9"/>
    </row>
    <row r="627" ht="14.25" customHeight="1">
      <c r="O627" s="9"/>
      <c r="U627" s="9"/>
      <c r="AG627" s="9"/>
      <c r="AS627" s="9"/>
      <c r="AW627" s="9"/>
      <c r="BD627" s="9"/>
    </row>
    <row r="628" ht="14.25" customHeight="1">
      <c r="O628" s="9"/>
      <c r="U628" s="9"/>
      <c r="AG628" s="9"/>
      <c r="AS628" s="9"/>
      <c r="AW628" s="9"/>
      <c r="BD628" s="9"/>
    </row>
    <row r="629" ht="14.25" customHeight="1">
      <c r="O629" s="9"/>
      <c r="U629" s="9"/>
      <c r="AG629" s="9"/>
      <c r="AS629" s="9"/>
      <c r="AW629" s="9"/>
      <c r="BD629" s="9"/>
    </row>
    <row r="630" ht="14.25" customHeight="1">
      <c r="O630" s="9"/>
      <c r="U630" s="9"/>
      <c r="AG630" s="9"/>
      <c r="AS630" s="9"/>
      <c r="AW630" s="9"/>
      <c r="BD630" s="9"/>
    </row>
    <row r="631" ht="14.25" customHeight="1">
      <c r="O631" s="9"/>
      <c r="U631" s="9"/>
      <c r="AG631" s="9"/>
      <c r="AS631" s="9"/>
      <c r="AW631" s="9"/>
      <c r="BD631" s="9"/>
    </row>
    <row r="632" ht="14.25" customHeight="1">
      <c r="O632" s="9"/>
      <c r="U632" s="9"/>
      <c r="AG632" s="9"/>
      <c r="AS632" s="9"/>
      <c r="AW632" s="9"/>
      <c r="BD632" s="9"/>
    </row>
    <row r="633" ht="14.25" customHeight="1">
      <c r="O633" s="9"/>
      <c r="U633" s="9"/>
      <c r="AG633" s="9"/>
      <c r="AS633" s="9"/>
      <c r="AW633" s="9"/>
      <c r="BD633" s="9"/>
    </row>
    <row r="634" ht="14.25" customHeight="1">
      <c r="O634" s="9"/>
      <c r="U634" s="9"/>
      <c r="AG634" s="9"/>
      <c r="AS634" s="9"/>
      <c r="AW634" s="9"/>
      <c r="BD634" s="9"/>
    </row>
    <row r="635" ht="14.25" customHeight="1">
      <c r="O635" s="9"/>
      <c r="U635" s="9"/>
      <c r="AG635" s="9"/>
      <c r="AS635" s="9"/>
      <c r="AW635" s="9"/>
      <c r="BD635" s="9"/>
    </row>
    <row r="636" ht="14.25" customHeight="1">
      <c r="O636" s="9"/>
      <c r="U636" s="9"/>
      <c r="AG636" s="9"/>
      <c r="AS636" s="9"/>
      <c r="AW636" s="9"/>
      <c r="BD636" s="9"/>
    </row>
    <row r="637" ht="14.25" customHeight="1">
      <c r="O637" s="9"/>
      <c r="U637" s="9"/>
      <c r="AG637" s="9"/>
      <c r="AS637" s="9"/>
      <c r="AW637" s="9"/>
      <c r="BD637" s="9"/>
    </row>
    <row r="638" ht="14.25" customHeight="1">
      <c r="O638" s="9"/>
      <c r="U638" s="9"/>
      <c r="AG638" s="9"/>
      <c r="AS638" s="9"/>
      <c r="AW638" s="9"/>
      <c r="BD638" s="9"/>
    </row>
    <row r="639" ht="14.25" customHeight="1">
      <c r="O639" s="9"/>
      <c r="U639" s="9"/>
      <c r="AG639" s="9"/>
      <c r="AS639" s="9"/>
      <c r="AW639" s="9"/>
      <c r="BD639" s="9"/>
    </row>
    <row r="640" ht="14.25" customHeight="1">
      <c r="O640" s="9"/>
      <c r="U640" s="9"/>
      <c r="AG640" s="9"/>
      <c r="AS640" s="9"/>
      <c r="AW640" s="9"/>
      <c r="BD640" s="9"/>
    </row>
    <row r="641" ht="14.25" customHeight="1">
      <c r="O641" s="9"/>
      <c r="U641" s="9"/>
      <c r="AG641" s="9"/>
      <c r="AS641" s="9"/>
      <c r="AW641" s="9"/>
      <c r="BD641" s="9"/>
    </row>
    <row r="642" ht="14.25" customHeight="1">
      <c r="O642" s="9"/>
      <c r="U642" s="9"/>
      <c r="AG642" s="9"/>
      <c r="AS642" s="9"/>
      <c r="AW642" s="9"/>
      <c r="BD642" s="9"/>
    </row>
    <row r="643" ht="14.25" customHeight="1">
      <c r="O643" s="9"/>
      <c r="U643" s="9"/>
      <c r="AG643" s="9"/>
      <c r="AS643" s="9"/>
      <c r="AW643" s="9"/>
      <c r="BD643" s="9"/>
    </row>
    <row r="644" ht="14.25" customHeight="1">
      <c r="O644" s="9"/>
      <c r="U644" s="9"/>
      <c r="AG644" s="9"/>
      <c r="AS644" s="9"/>
      <c r="AW644" s="9"/>
      <c r="BD644" s="9"/>
    </row>
    <row r="645" ht="14.25" customHeight="1">
      <c r="O645" s="9"/>
      <c r="U645" s="9"/>
      <c r="AG645" s="9"/>
      <c r="AS645" s="9"/>
      <c r="AW645" s="9"/>
      <c r="BD645" s="9"/>
    </row>
    <row r="646" ht="14.25" customHeight="1">
      <c r="O646" s="9"/>
      <c r="U646" s="9"/>
      <c r="AG646" s="9"/>
      <c r="AS646" s="9"/>
      <c r="AW646" s="9"/>
      <c r="BD646" s="9"/>
    </row>
    <row r="647" ht="14.25" customHeight="1">
      <c r="O647" s="9"/>
      <c r="U647" s="9"/>
      <c r="AG647" s="9"/>
      <c r="AS647" s="9"/>
      <c r="AW647" s="9"/>
      <c r="BD647" s="9"/>
    </row>
    <row r="648" ht="14.25" customHeight="1">
      <c r="O648" s="9"/>
      <c r="U648" s="9"/>
      <c r="AG648" s="9"/>
      <c r="AS648" s="9"/>
      <c r="AW648" s="9"/>
      <c r="BD648" s="9"/>
    </row>
    <row r="649" ht="14.25" customHeight="1">
      <c r="O649" s="9"/>
      <c r="U649" s="9"/>
      <c r="AG649" s="9"/>
      <c r="AS649" s="9"/>
      <c r="AW649" s="9"/>
      <c r="BD649" s="9"/>
    </row>
    <row r="650" ht="14.25" customHeight="1">
      <c r="O650" s="9"/>
      <c r="U650" s="9"/>
      <c r="AG650" s="9"/>
      <c r="AS650" s="9"/>
      <c r="AW650" s="9"/>
      <c r="BD650" s="9"/>
    </row>
    <row r="651" ht="14.25" customHeight="1">
      <c r="O651" s="9"/>
      <c r="U651" s="9"/>
      <c r="AG651" s="9"/>
      <c r="AS651" s="9"/>
      <c r="AW651" s="9"/>
      <c r="BD651" s="9"/>
    </row>
    <row r="652" ht="14.25" customHeight="1">
      <c r="O652" s="9"/>
      <c r="U652" s="9"/>
      <c r="AG652" s="9"/>
      <c r="AS652" s="9"/>
      <c r="AW652" s="9"/>
      <c r="BD652" s="9"/>
    </row>
    <row r="653" ht="14.25" customHeight="1">
      <c r="O653" s="9"/>
      <c r="U653" s="9"/>
      <c r="AG653" s="9"/>
      <c r="AS653" s="9"/>
      <c r="AW653" s="9"/>
      <c r="BD653" s="9"/>
    </row>
    <row r="654" ht="14.25" customHeight="1">
      <c r="O654" s="9"/>
      <c r="U654" s="9"/>
      <c r="AG654" s="9"/>
      <c r="AS654" s="9"/>
      <c r="AW654" s="9"/>
      <c r="BD654" s="9"/>
    </row>
    <row r="655" ht="14.25" customHeight="1">
      <c r="O655" s="9"/>
      <c r="U655" s="9"/>
      <c r="AG655" s="9"/>
      <c r="AS655" s="9"/>
      <c r="AW655" s="9"/>
      <c r="BD655" s="9"/>
    </row>
    <row r="656" ht="14.25" customHeight="1">
      <c r="O656" s="9"/>
      <c r="U656" s="9"/>
      <c r="AG656" s="9"/>
      <c r="AS656" s="9"/>
      <c r="AW656" s="9"/>
      <c r="BD656" s="9"/>
    </row>
    <row r="657" ht="14.25" customHeight="1">
      <c r="O657" s="9"/>
      <c r="U657" s="9"/>
      <c r="AG657" s="9"/>
      <c r="AS657" s="9"/>
      <c r="AW657" s="9"/>
      <c r="BD657" s="9"/>
    </row>
    <row r="658" ht="14.25" customHeight="1">
      <c r="O658" s="9"/>
      <c r="U658" s="9"/>
      <c r="AG658" s="9"/>
      <c r="AS658" s="9"/>
      <c r="AW658" s="9"/>
      <c r="BD658" s="9"/>
    </row>
    <row r="659" ht="14.25" customHeight="1">
      <c r="O659" s="9"/>
      <c r="U659" s="9"/>
      <c r="AG659" s="9"/>
      <c r="AS659" s="9"/>
      <c r="AW659" s="9"/>
      <c r="BD659" s="9"/>
    </row>
    <row r="660" ht="14.25" customHeight="1">
      <c r="O660" s="9"/>
      <c r="U660" s="9"/>
      <c r="AG660" s="9"/>
      <c r="AS660" s="9"/>
      <c r="AW660" s="9"/>
      <c r="BD660" s="9"/>
    </row>
    <row r="661" ht="14.25" customHeight="1">
      <c r="O661" s="9"/>
      <c r="U661" s="9"/>
      <c r="AG661" s="9"/>
      <c r="AS661" s="9"/>
      <c r="AW661" s="9"/>
      <c r="BD661" s="9"/>
    </row>
    <row r="662" ht="14.25" customHeight="1">
      <c r="O662" s="9"/>
      <c r="U662" s="9"/>
      <c r="AG662" s="9"/>
      <c r="AS662" s="9"/>
      <c r="AW662" s="9"/>
      <c r="BD662" s="9"/>
    </row>
    <row r="663" ht="14.25" customHeight="1">
      <c r="O663" s="9"/>
      <c r="U663" s="9"/>
      <c r="AG663" s="9"/>
      <c r="AS663" s="9"/>
      <c r="AW663" s="9"/>
      <c r="BD663" s="9"/>
    </row>
    <row r="664" ht="14.25" customHeight="1">
      <c r="O664" s="9"/>
      <c r="U664" s="9"/>
      <c r="AG664" s="9"/>
      <c r="AS664" s="9"/>
      <c r="AW664" s="9"/>
      <c r="BD664" s="9"/>
    </row>
    <row r="665" ht="14.25" customHeight="1">
      <c r="O665" s="9"/>
      <c r="U665" s="9"/>
      <c r="AG665" s="9"/>
      <c r="AS665" s="9"/>
      <c r="AW665" s="9"/>
      <c r="BD665" s="9"/>
    </row>
    <row r="666" ht="14.25" customHeight="1">
      <c r="O666" s="9"/>
      <c r="U666" s="9"/>
      <c r="AG666" s="9"/>
      <c r="AS666" s="9"/>
      <c r="AW666" s="9"/>
      <c r="BD666" s="9"/>
    </row>
    <row r="667" ht="14.25" customHeight="1">
      <c r="O667" s="9"/>
      <c r="U667" s="9"/>
      <c r="AG667" s="9"/>
      <c r="AS667" s="9"/>
      <c r="AW667" s="9"/>
      <c r="BD667" s="9"/>
    </row>
    <row r="668" ht="14.25" customHeight="1">
      <c r="O668" s="9"/>
      <c r="U668" s="9"/>
      <c r="AG668" s="9"/>
      <c r="AS668" s="9"/>
      <c r="AW668" s="9"/>
      <c r="BD668" s="9"/>
    </row>
    <row r="669" ht="14.25" customHeight="1">
      <c r="O669" s="9"/>
      <c r="U669" s="9"/>
      <c r="AG669" s="9"/>
      <c r="AS669" s="9"/>
      <c r="AW669" s="9"/>
      <c r="BD669" s="9"/>
    </row>
    <row r="670" ht="14.25" customHeight="1">
      <c r="O670" s="9"/>
      <c r="U670" s="9"/>
      <c r="AG670" s="9"/>
      <c r="AS670" s="9"/>
      <c r="AW670" s="9"/>
      <c r="BD670" s="9"/>
    </row>
    <row r="671" ht="14.25" customHeight="1">
      <c r="O671" s="9"/>
      <c r="U671" s="9"/>
      <c r="AG671" s="9"/>
      <c r="AS671" s="9"/>
      <c r="AW671" s="9"/>
      <c r="BD671" s="9"/>
    </row>
    <row r="672" ht="14.25" customHeight="1">
      <c r="O672" s="9"/>
      <c r="U672" s="9"/>
      <c r="AG672" s="9"/>
      <c r="AS672" s="9"/>
      <c r="AW672" s="9"/>
      <c r="BD672" s="9"/>
    </row>
    <row r="673" ht="14.25" customHeight="1">
      <c r="O673" s="9"/>
      <c r="U673" s="9"/>
      <c r="AG673" s="9"/>
      <c r="AS673" s="9"/>
      <c r="AW673" s="9"/>
      <c r="BD673" s="9"/>
    </row>
    <row r="674" ht="14.25" customHeight="1">
      <c r="O674" s="9"/>
      <c r="U674" s="9"/>
      <c r="AG674" s="9"/>
      <c r="AS674" s="9"/>
      <c r="AW674" s="9"/>
      <c r="BD674" s="9"/>
    </row>
    <row r="675" ht="14.25" customHeight="1">
      <c r="O675" s="9"/>
      <c r="U675" s="9"/>
      <c r="AG675" s="9"/>
      <c r="AS675" s="9"/>
      <c r="AW675" s="9"/>
      <c r="BD675" s="9"/>
    </row>
    <row r="676" ht="14.25" customHeight="1">
      <c r="O676" s="9"/>
      <c r="U676" s="9"/>
      <c r="AG676" s="9"/>
      <c r="AS676" s="9"/>
      <c r="AW676" s="9"/>
      <c r="BD676" s="9"/>
    </row>
    <row r="677" ht="14.25" customHeight="1">
      <c r="O677" s="9"/>
      <c r="U677" s="9"/>
      <c r="AG677" s="9"/>
      <c r="AS677" s="9"/>
      <c r="AW677" s="9"/>
      <c r="BD677" s="9"/>
    </row>
    <row r="678" ht="14.25" customHeight="1">
      <c r="O678" s="9"/>
      <c r="U678" s="9"/>
      <c r="AG678" s="9"/>
      <c r="AS678" s="9"/>
      <c r="AW678" s="9"/>
      <c r="BD678" s="9"/>
    </row>
    <row r="679" ht="14.25" customHeight="1">
      <c r="O679" s="9"/>
      <c r="U679" s="9"/>
      <c r="AG679" s="9"/>
      <c r="AS679" s="9"/>
      <c r="AW679" s="9"/>
      <c r="BD679" s="9"/>
    </row>
    <row r="680" ht="14.25" customHeight="1">
      <c r="O680" s="9"/>
      <c r="U680" s="9"/>
      <c r="AG680" s="9"/>
      <c r="AS680" s="9"/>
      <c r="AW680" s="9"/>
      <c r="BD680" s="9"/>
    </row>
    <row r="681" ht="14.25" customHeight="1">
      <c r="O681" s="9"/>
      <c r="U681" s="9"/>
      <c r="AG681" s="9"/>
      <c r="AS681" s="9"/>
      <c r="AW681" s="9"/>
      <c r="BD681" s="9"/>
    </row>
    <row r="682" ht="14.25" customHeight="1">
      <c r="O682" s="9"/>
      <c r="U682" s="9"/>
      <c r="AG682" s="9"/>
      <c r="AS682" s="9"/>
      <c r="AW682" s="9"/>
      <c r="BD682" s="9"/>
    </row>
    <row r="683" ht="14.25" customHeight="1">
      <c r="O683" s="9"/>
      <c r="U683" s="9"/>
      <c r="AG683" s="9"/>
      <c r="AS683" s="9"/>
      <c r="AW683" s="9"/>
      <c r="BD683" s="9"/>
    </row>
    <row r="684" ht="14.25" customHeight="1">
      <c r="O684" s="9"/>
      <c r="U684" s="9"/>
      <c r="AG684" s="9"/>
      <c r="AS684" s="9"/>
      <c r="AW684" s="9"/>
      <c r="BD684" s="9"/>
    </row>
    <row r="685" ht="14.25" customHeight="1">
      <c r="O685" s="9"/>
      <c r="U685" s="9"/>
      <c r="AG685" s="9"/>
      <c r="AS685" s="9"/>
      <c r="AW685" s="9"/>
      <c r="BD685" s="9"/>
    </row>
    <row r="686" ht="14.25" customHeight="1">
      <c r="O686" s="9"/>
      <c r="U686" s="9"/>
      <c r="AG686" s="9"/>
      <c r="AS686" s="9"/>
      <c r="AW686" s="9"/>
      <c r="BD686" s="9"/>
    </row>
    <row r="687" ht="14.25" customHeight="1">
      <c r="O687" s="9"/>
      <c r="U687" s="9"/>
      <c r="AG687" s="9"/>
      <c r="AS687" s="9"/>
      <c r="AW687" s="9"/>
      <c r="BD687" s="9"/>
    </row>
    <row r="688" ht="14.25" customHeight="1">
      <c r="O688" s="9"/>
      <c r="U688" s="9"/>
      <c r="AG688" s="9"/>
      <c r="AS688" s="9"/>
      <c r="AW688" s="9"/>
      <c r="BD688" s="9"/>
    </row>
    <row r="689" ht="14.25" customHeight="1">
      <c r="O689" s="9"/>
      <c r="U689" s="9"/>
      <c r="AG689" s="9"/>
      <c r="AS689" s="9"/>
      <c r="AW689" s="9"/>
      <c r="BD689" s="9"/>
    </row>
    <row r="690" ht="14.25" customHeight="1">
      <c r="O690" s="9"/>
      <c r="U690" s="9"/>
      <c r="AG690" s="9"/>
      <c r="AS690" s="9"/>
      <c r="AW690" s="9"/>
      <c r="BD690" s="9"/>
    </row>
    <row r="691" ht="14.25" customHeight="1">
      <c r="O691" s="9"/>
      <c r="U691" s="9"/>
      <c r="AG691" s="9"/>
      <c r="AS691" s="9"/>
      <c r="AW691" s="9"/>
      <c r="BD691" s="9"/>
    </row>
    <row r="692" ht="14.25" customHeight="1">
      <c r="O692" s="9"/>
      <c r="U692" s="9"/>
      <c r="AG692" s="9"/>
      <c r="AS692" s="9"/>
      <c r="AW692" s="9"/>
      <c r="BD692" s="9"/>
    </row>
    <row r="693" ht="14.25" customHeight="1">
      <c r="O693" s="9"/>
      <c r="U693" s="9"/>
      <c r="AG693" s="9"/>
      <c r="AS693" s="9"/>
      <c r="AW693" s="9"/>
      <c r="BD693" s="9"/>
    </row>
    <row r="694" ht="14.25" customHeight="1">
      <c r="O694" s="9"/>
      <c r="U694" s="9"/>
      <c r="AG694" s="9"/>
      <c r="AS694" s="9"/>
      <c r="AW694" s="9"/>
      <c r="BD694" s="9"/>
    </row>
    <row r="695" ht="14.25" customHeight="1">
      <c r="O695" s="9"/>
      <c r="U695" s="9"/>
      <c r="AG695" s="9"/>
      <c r="AS695" s="9"/>
      <c r="AW695" s="9"/>
      <c r="BD695" s="9"/>
    </row>
    <row r="696" ht="14.25" customHeight="1">
      <c r="O696" s="9"/>
      <c r="U696" s="9"/>
      <c r="AG696" s="9"/>
      <c r="AS696" s="9"/>
      <c r="AW696" s="9"/>
      <c r="BD696" s="9"/>
    </row>
    <row r="697" ht="14.25" customHeight="1">
      <c r="O697" s="9"/>
      <c r="U697" s="9"/>
      <c r="AG697" s="9"/>
      <c r="AS697" s="9"/>
      <c r="AW697" s="9"/>
      <c r="BD697" s="9"/>
    </row>
    <row r="698" ht="14.25" customHeight="1">
      <c r="O698" s="9"/>
      <c r="U698" s="9"/>
      <c r="AG698" s="9"/>
      <c r="AS698" s="9"/>
      <c r="AW698" s="9"/>
      <c r="BD698" s="9"/>
    </row>
    <row r="699" ht="14.25" customHeight="1">
      <c r="O699" s="9"/>
      <c r="U699" s="9"/>
      <c r="AG699" s="9"/>
      <c r="AS699" s="9"/>
      <c r="AW699" s="9"/>
      <c r="BD699" s="9"/>
    </row>
    <row r="700" ht="14.25" customHeight="1">
      <c r="O700" s="9"/>
      <c r="U700" s="9"/>
      <c r="AG700" s="9"/>
      <c r="AS700" s="9"/>
      <c r="AW700" s="9"/>
      <c r="BD700" s="9"/>
    </row>
    <row r="701" ht="14.25" customHeight="1">
      <c r="O701" s="9"/>
      <c r="U701" s="9"/>
      <c r="AG701" s="9"/>
      <c r="AS701" s="9"/>
      <c r="AW701" s="9"/>
      <c r="BD701" s="9"/>
    </row>
    <row r="702" ht="14.25" customHeight="1">
      <c r="O702" s="9"/>
      <c r="U702" s="9"/>
      <c r="AG702" s="9"/>
      <c r="AS702" s="9"/>
      <c r="AW702" s="9"/>
      <c r="BD702" s="9"/>
    </row>
    <row r="703" ht="14.25" customHeight="1">
      <c r="O703" s="9"/>
      <c r="U703" s="9"/>
      <c r="AG703" s="9"/>
      <c r="AS703" s="9"/>
      <c r="AW703" s="9"/>
      <c r="BD703" s="9"/>
    </row>
    <row r="704" ht="14.25" customHeight="1">
      <c r="O704" s="9"/>
      <c r="U704" s="9"/>
      <c r="AG704" s="9"/>
      <c r="AS704" s="9"/>
      <c r="AW704" s="9"/>
      <c r="BD704" s="9"/>
    </row>
    <row r="705" ht="14.25" customHeight="1">
      <c r="O705" s="9"/>
      <c r="U705" s="9"/>
      <c r="AG705" s="9"/>
      <c r="AS705" s="9"/>
      <c r="AW705" s="9"/>
      <c r="BD705" s="9"/>
    </row>
    <row r="706" ht="14.25" customHeight="1">
      <c r="O706" s="9"/>
      <c r="U706" s="9"/>
      <c r="AG706" s="9"/>
      <c r="AS706" s="9"/>
      <c r="AW706" s="9"/>
      <c r="BD706" s="9"/>
    </row>
    <row r="707" ht="14.25" customHeight="1">
      <c r="O707" s="9"/>
      <c r="U707" s="9"/>
      <c r="AG707" s="9"/>
      <c r="AS707" s="9"/>
      <c r="AW707" s="9"/>
      <c r="BD707" s="9"/>
    </row>
    <row r="708" ht="14.25" customHeight="1">
      <c r="O708" s="9"/>
      <c r="U708" s="9"/>
      <c r="AG708" s="9"/>
      <c r="AS708" s="9"/>
      <c r="AW708" s="9"/>
      <c r="BD708" s="9"/>
    </row>
    <row r="709" ht="14.25" customHeight="1">
      <c r="O709" s="9"/>
      <c r="U709" s="9"/>
      <c r="AG709" s="9"/>
      <c r="AS709" s="9"/>
      <c r="AW709" s="9"/>
      <c r="BD709" s="9"/>
    </row>
    <row r="710" ht="14.25" customHeight="1">
      <c r="O710" s="9"/>
      <c r="U710" s="9"/>
      <c r="AG710" s="9"/>
      <c r="AS710" s="9"/>
      <c r="AW710" s="9"/>
      <c r="BD710" s="9"/>
    </row>
    <row r="711" ht="14.25" customHeight="1">
      <c r="O711" s="9"/>
      <c r="U711" s="9"/>
      <c r="AG711" s="9"/>
      <c r="AS711" s="9"/>
      <c r="AW711" s="9"/>
      <c r="BD711" s="9"/>
    </row>
    <row r="712" ht="14.25" customHeight="1">
      <c r="O712" s="9"/>
      <c r="U712" s="9"/>
      <c r="AG712" s="9"/>
      <c r="AS712" s="9"/>
      <c r="AW712" s="9"/>
      <c r="BD712" s="9"/>
    </row>
    <row r="713" ht="14.25" customHeight="1">
      <c r="O713" s="9"/>
      <c r="U713" s="9"/>
      <c r="AG713" s="9"/>
      <c r="AS713" s="9"/>
      <c r="AW713" s="9"/>
      <c r="BD713" s="9"/>
    </row>
    <row r="714" ht="14.25" customHeight="1">
      <c r="O714" s="9"/>
      <c r="U714" s="9"/>
      <c r="AG714" s="9"/>
      <c r="AS714" s="9"/>
      <c r="AW714" s="9"/>
      <c r="BD714" s="9"/>
    </row>
    <row r="715" ht="14.25" customHeight="1">
      <c r="O715" s="9"/>
      <c r="U715" s="9"/>
      <c r="AG715" s="9"/>
      <c r="AS715" s="9"/>
      <c r="AW715" s="9"/>
      <c r="BD715" s="9"/>
    </row>
    <row r="716" ht="14.25" customHeight="1">
      <c r="O716" s="9"/>
      <c r="U716" s="9"/>
      <c r="AG716" s="9"/>
      <c r="AS716" s="9"/>
      <c r="AW716" s="9"/>
      <c r="BD716" s="9"/>
    </row>
    <row r="717" ht="14.25" customHeight="1">
      <c r="O717" s="9"/>
      <c r="U717" s="9"/>
      <c r="AG717" s="9"/>
      <c r="AS717" s="9"/>
      <c r="AW717" s="9"/>
      <c r="BD717" s="9"/>
    </row>
    <row r="718" ht="14.25" customHeight="1">
      <c r="O718" s="9"/>
      <c r="U718" s="9"/>
      <c r="AG718" s="9"/>
      <c r="AS718" s="9"/>
      <c r="AW718" s="9"/>
      <c r="BD718" s="9"/>
    </row>
    <row r="719" ht="14.25" customHeight="1">
      <c r="O719" s="9"/>
      <c r="U719" s="9"/>
      <c r="AG719" s="9"/>
      <c r="AS719" s="9"/>
      <c r="AW719" s="9"/>
      <c r="BD719" s="9"/>
    </row>
    <row r="720" ht="14.25" customHeight="1">
      <c r="O720" s="9"/>
      <c r="U720" s="9"/>
      <c r="AG720" s="9"/>
      <c r="AS720" s="9"/>
      <c r="AW720" s="9"/>
      <c r="BD720" s="9"/>
    </row>
    <row r="721" ht="14.25" customHeight="1">
      <c r="O721" s="9"/>
      <c r="U721" s="9"/>
      <c r="AG721" s="9"/>
      <c r="AS721" s="9"/>
      <c r="AW721" s="9"/>
      <c r="BD721" s="9"/>
    </row>
    <row r="722" ht="14.25" customHeight="1">
      <c r="O722" s="9"/>
      <c r="U722" s="9"/>
      <c r="AG722" s="9"/>
      <c r="AS722" s="9"/>
      <c r="AW722" s="9"/>
      <c r="BD722" s="9"/>
    </row>
    <row r="723" ht="14.25" customHeight="1">
      <c r="O723" s="9"/>
      <c r="U723" s="9"/>
      <c r="AG723" s="9"/>
      <c r="AS723" s="9"/>
      <c r="AW723" s="9"/>
      <c r="BD723" s="9"/>
    </row>
    <row r="724" ht="14.25" customHeight="1">
      <c r="O724" s="9"/>
      <c r="U724" s="9"/>
      <c r="AG724" s="9"/>
      <c r="AS724" s="9"/>
      <c r="AW724" s="9"/>
      <c r="BD724" s="9"/>
    </row>
    <row r="725" ht="14.25" customHeight="1">
      <c r="O725" s="9"/>
      <c r="U725" s="9"/>
      <c r="AG725" s="9"/>
      <c r="AS725" s="9"/>
      <c r="AW725" s="9"/>
      <c r="BD725" s="9"/>
    </row>
    <row r="726" ht="14.25" customHeight="1">
      <c r="O726" s="9"/>
      <c r="U726" s="9"/>
      <c r="AG726" s="9"/>
      <c r="AS726" s="9"/>
      <c r="AW726" s="9"/>
      <c r="BD726" s="9"/>
    </row>
    <row r="727" ht="14.25" customHeight="1">
      <c r="O727" s="9"/>
      <c r="U727" s="9"/>
      <c r="AG727" s="9"/>
      <c r="AS727" s="9"/>
      <c r="AW727" s="9"/>
      <c r="BD727" s="9"/>
    </row>
    <row r="728" ht="14.25" customHeight="1">
      <c r="O728" s="9"/>
      <c r="U728" s="9"/>
      <c r="AG728" s="9"/>
      <c r="AS728" s="9"/>
      <c r="AW728" s="9"/>
      <c r="BD728" s="9"/>
    </row>
    <row r="729" ht="14.25" customHeight="1">
      <c r="O729" s="9"/>
      <c r="U729" s="9"/>
      <c r="AG729" s="9"/>
      <c r="AS729" s="9"/>
      <c r="AW729" s="9"/>
      <c r="BD729" s="9"/>
    </row>
    <row r="730" ht="14.25" customHeight="1">
      <c r="O730" s="9"/>
      <c r="U730" s="9"/>
      <c r="AG730" s="9"/>
      <c r="AS730" s="9"/>
      <c r="AW730" s="9"/>
      <c r="BD730" s="9"/>
    </row>
    <row r="731" ht="14.25" customHeight="1">
      <c r="O731" s="9"/>
      <c r="U731" s="9"/>
      <c r="AG731" s="9"/>
      <c r="AS731" s="9"/>
      <c r="AW731" s="9"/>
      <c r="BD731" s="9"/>
    </row>
    <row r="732" ht="14.25" customHeight="1">
      <c r="O732" s="9"/>
      <c r="U732" s="9"/>
      <c r="AG732" s="9"/>
      <c r="AS732" s="9"/>
      <c r="AW732" s="9"/>
      <c r="BD732" s="9"/>
    </row>
    <row r="733" ht="14.25" customHeight="1">
      <c r="O733" s="9"/>
      <c r="U733" s="9"/>
      <c r="AG733" s="9"/>
      <c r="AS733" s="9"/>
      <c r="AW733" s="9"/>
      <c r="BD733" s="9"/>
    </row>
    <row r="734" ht="14.25" customHeight="1">
      <c r="O734" s="9"/>
      <c r="U734" s="9"/>
      <c r="AG734" s="9"/>
      <c r="AS734" s="9"/>
      <c r="AW734" s="9"/>
      <c r="BD734" s="9"/>
    </row>
    <row r="735" ht="14.25" customHeight="1">
      <c r="O735" s="9"/>
      <c r="U735" s="9"/>
      <c r="AG735" s="9"/>
      <c r="AS735" s="9"/>
      <c r="AW735" s="9"/>
      <c r="BD735" s="9"/>
    </row>
    <row r="736" ht="14.25" customHeight="1">
      <c r="O736" s="9"/>
      <c r="U736" s="9"/>
      <c r="AG736" s="9"/>
      <c r="AS736" s="9"/>
      <c r="AW736" s="9"/>
      <c r="BD736" s="9"/>
    </row>
    <row r="737" ht="14.25" customHeight="1">
      <c r="O737" s="9"/>
      <c r="U737" s="9"/>
      <c r="AG737" s="9"/>
      <c r="AS737" s="9"/>
      <c r="AW737" s="9"/>
      <c r="BD737" s="9"/>
    </row>
    <row r="738" ht="14.25" customHeight="1">
      <c r="O738" s="9"/>
      <c r="U738" s="9"/>
      <c r="AG738" s="9"/>
      <c r="AS738" s="9"/>
      <c r="AW738" s="9"/>
      <c r="BD738" s="9"/>
    </row>
    <row r="739" ht="14.25" customHeight="1">
      <c r="O739" s="9"/>
      <c r="U739" s="9"/>
      <c r="AG739" s="9"/>
      <c r="AS739" s="9"/>
      <c r="AW739" s="9"/>
      <c r="BD739" s="9"/>
    </row>
    <row r="740" ht="14.25" customHeight="1">
      <c r="O740" s="9"/>
      <c r="U740" s="9"/>
      <c r="AG740" s="9"/>
      <c r="AS740" s="9"/>
      <c r="AW740" s="9"/>
      <c r="BD740" s="9"/>
    </row>
    <row r="741" ht="14.25" customHeight="1">
      <c r="O741" s="9"/>
      <c r="U741" s="9"/>
      <c r="AG741" s="9"/>
      <c r="AS741" s="9"/>
      <c r="AW741" s="9"/>
      <c r="BD741" s="9"/>
    </row>
    <row r="742" ht="14.25" customHeight="1">
      <c r="O742" s="9"/>
      <c r="U742" s="9"/>
      <c r="AG742" s="9"/>
      <c r="AS742" s="9"/>
      <c r="AW742" s="9"/>
      <c r="BD742" s="9"/>
    </row>
    <row r="743" ht="14.25" customHeight="1">
      <c r="O743" s="9"/>
      <c r="U743" s="9"/>
      <c r="AG743" s="9"/>
      <c r="AS743" s="9"/>
      <c r="AW743" s="9"/>
      <c r="BD743" s="9"/>
    </row>
    <row r="744" ht="14.25" customHeight="1">
      <c r="O744" s="9"/>
      <c r="U744" s="9"/>
      <c r="AG744" s="9"/>
      <c r="AS744" s="9"/>
      <c r="AW744" s="9"/>
      <c r="BD744" s="9"/>
    </row>
    <row r="745" ht="14.25" customHeight="1">
      <c r="O745" s="9"/>
      <c r="U745" s="9"/>
      <c r="AG745" s="9"/>
      <c r="AS745" s="9"/>
      <c r="AW745" s="9"/>
      <c r="BD745" s="9"/>
    </row>
    <row r="746" ht="14.25" customHeight="1">
      <c r="O746" s="9"/>
      <c r="U746" s="9"/>
      <c r="AG746" s="9"/>
      <c r="AS746" s="9"/>
      <c r="AW746" s="9"/>
      <c r="BD746" s="9"/>
    </row>
    <row r="747" ht="14.25" customHeight="1">
      <c r="O747" s="9"/>
      <c r="U747" s="9"/>
      <c r="AG747" s="9"/>
      <c r="AS747" s="9"/>
      <c r="AW747" s="9"/>
      <c r="BD747" s="9"/>
    </row>
    <row r="748" ht="14.25" customHeight="1">
      <c r="O748" s="9"/>
      <c r="U748" s="9"/>
      <c r="AG748" s="9"/>
      <c r="AS748" s="9"/>
      <c r="AW748" s="9"/>
      <c r="BD748" s="9"/>
    </row>
    <row r="749" ht="14.25" customHeight="1">
      <c r="O749" s="9"/>
      <c r="U749" s="9"/>
      <c r="AG749" s="9"/>
      <c r="AS749" s="9"/>
      <c r="AW749" s="9"/>
      <c r="BD749" s="9"/>
    </row>
    <row r="750" ht="14.25" customHeight="1">
      <c r="O750" s="9"/>
      <c r="U750" s="9"/>
      <c r="AG750" s="9"/>
      <c r="AS750" s="9"/>
      <c r="AW750" s="9"/>
      <c r="BD750" s="9"/>
    </row>
    <row r="751" ht="14.25" customHeight="1">
      <c r="O751" s="9"/>
      <c r="U751" s="9"/>
      <c r="AG751" s="9"/>
      <c r="AS751" s="9"/>
      <c r="AW751" s="9"/>
      <c r="BD751" s="9"/>
    </row>
    <row r="752" ht="14.25" customHeight="1">
      <c r="O752" s="9"/>
      <c r="U752" s="9"/>
      <c r="AG752" s="9"/>
      <c r="AS752" s="9"/>
      <c r="AW752" s="9"/>
      <c r="BD752" s="9"/>
    </row>
    <row r="753" ht="14.25" customHeight="1">
      <c r="O753" s="9"/>
      <c r="U753" s="9"/>
      <c r="AG753" s="9"/>
      <c r="AS753" s="9"/>
      <c r="AW753" s="9"/>
      <c r="BD753" s="9"/>
    </row>
    <row r="754" ht="14.25" customHeight="1">
      <c r="O754" s="9"/>
      <c r="U754" s="9"/>
      <c r="AG754" s="9"/>
      <c r="AS754" s="9"/>
      <c r="AW754" s="9"/>
      <c r="BD754" s="9"/>
    </row>
    <row r="755" ht="14.25" customHeight="1">
      <c r="O755" s="9"/>
      <c r="U755" s="9"/>
      <c r="AG755" s="9"/>
      <c r="AS755" s="9"/>
      <c r="AW755" s="9"/>
      <c r="BD755" s="9"/>
    </row>
    <row r="756" ht="14.25" customHeight="1">
      <c r="O756" s="9"/>
      <c r="U756" s="9"/>
      <c r="AG756" s="9"/>
      <c r="AS756" s="9"/>
      <c r="AW756" s="9"/>
      <c r="BD756" s="9"/>
    </row>
    <row r="757" ht="14.25" customHeight="1">
      <c r="O757" s="9"/>
      <c r="U757" s="9"/>
      <c r="AG757" s="9"/>
      <c r="AS757" s="9"/>
      <c r="AW757" s="9"/>
      <c r="BD757" s="9"/>
    </row>
    <row r="758" ht="14.25" customHeight="1">
      <c r="O758" s="9"/>
      <c r="U758" s="9"/>
      <c r="AG758" s="9"/>
      <c r="AS758" s="9"/>
      <c r="AW758" s="9"/>
      <c r="BD758" s="9"/>
    </row>
    <row r="759" ht="14.25" customHeight="1">
      <c r="O759" s="9"/>
      <c r="U759" s="9"/>
      <c r="AG759" s="9"/>
      <c r="AS759" s="9"/>
      <c r="AW759" s="9"/>
      <c r="BD759" s="9"/>
    </row>
    <row r="760" ht="14.25" customHeight="1">
      <c r="O760" s="9"/>
      <c r="U760" s="9"/>
      <c r="AG760" s="9"/>
      <c r="AS760" s="9"/>
      <c r="AW760" s="9"/>
      <c r="BD760" s="9"/>
    </row>
    <row r="761" ht="14.25" customHeight="1">
      <c r="O761" s="9"/>
      <c r="U761" s="9"/>
      <c r="AG761" s="9"/>
      <c r="AS761" s="9"/>
      <c r="AW761" s="9"/>
      <c r="BD761" s="9"/>
    </row>
    <row r="762" ht="14.25" customHeight="1">
      <c r="O762" s="9"/>
      <c r="U762" s="9"/>
      <c r="AG762" s="9"/>
      <c r="AS762" s="9"/>
      <c r="AW762" s="9"/>
      <c r="BD762" s="9"/>
    </row>
    <row r="763" ht="14.25" customHeight="1">
      <c r="O763" s="9"/>
      <c r="U763" s="9"/>
      <c r="AG763" s="9"/>
      <c r="AS763" s="9"/>
      <c r="AW763" s="9"/>
      <c r="BD763" s="9"/>
    </row>
    <row r="764" ht="14.25" customHeight="1">
      <c r="O764" s="9"/>
      <c r="U764" s="9"/>
      <c r="AG764" s="9"/>
      <c r="AS764" s="9"/>
      <c r="AW764" s="9"/>
      <c r="BD764" s="9"/>
    </row>
    <row r="765" ht="14.25" customHeight="1">
      <c r="O765" s="9"/>
      <c r="U765" s="9"/>
      <c r="AG765" s="9"/>
      <c r="AS765" s="9"/>
      <c r="AW765" s="9"/>
      <c r="BD765" s="9"/>
    </row>
    <row r="766" ht="14.25" customHeight="1">
      <c r="O766" s="9"/>
      <c r="U766" s="9"/>
      <c r="AG766" s="9"/>
      <c r="AS766" s="9"/>
      <c r="AW766" s="9"/>
      <c r="BD766" s="9"/>
    </row>
    <row r="767" ht="14.25" customHeight="1">
      <c r="O767" s="9"/>
      <c r="U767" s="9"/>
      <c r="AG767" s="9"/>
      <c r="AS767" s="9"/>
      <c r="AW767" s="9"/>
      <c r="BD767" s="9"/>
    </row>
    <row r="768" ht="14.25" customHeight="1">
      <c r="O768" s="9"/>
      <c r="U768" s="9"/>
      <c r="AG768" s="9"/>
      <c r="AS768" s="9"/>
      <c r="AW768" s="9"/>
      <c r="BD768" s="9"/>
    </row>
    <row r="769" ht="14.25" customHeight="1">
      <c r="O769" s="9"/>
      <c r="U769" s="9"/>
      <c r="AG769" s="9"/>
      <c r="AS769" s="9"/>
      <c r="AW769" s="9"/>
      <c r="BD769" s="9"/>
    </row>
    <row r="770" ht="14.25" customHeight="1">
      <c r="O770" s="9"/>
      <c r="U770" s="9"/>
      <c r="AG770" s="9"/>
      <c r="AS770" s="9"/>
      <c r="AW770" s="9"/>
      <c r="BD770" s="9"/>
    </row>
    <row r="771" ht="14.25" customHeight="1">
      <c r="O771" s="9"/>
      <c r="U771" s="9"/>
      <c r="AG771" s="9"/>
      <c r="AS771" s="9"/>
      <c r="AW771" s="9"/>
      <c r="BD771" s="9"/>
    </row>
    <row r="772" ht="14.25" customHeight="1">
      <c r="O772" s="9"/>
      <c r="U772" s="9"/>
      <c r="AG772" s="9"/>
      <c r="AS772" s="9"/>
      <c r="AW772" s="9"/>
      <c r="BD772" s="9"/>
    </row>
    <row r="773" ht="14.25" customHeight="1">
      <c r="O773" s="9"/>
      <c r="U773" s="9"/>
      <c r="AG773" s="9"/>
      <c r="AS773" s="9"/>
      <c r="AW773" s="9"/>
      <c r="BD773" s="9"/>
    </row>
    <row r="774" ht="14.25" customHeight="1">
      <c r="O774" s="9"/>
      <c r="U774" s="9"/>
      <c r="AG774" s="9"/>
      <c r="AS774" s="9"/>
      <c r="AW774" s="9"/>
      <c r="BD774" s="9"/>
    </row>
    <row r="775" ht="14.25" customHeight="1">
      <c r="O775" s="9"/>
      <c r="U775" s="9"/>
      <c r="AG775" s="9"/>
      <c r="AS775" s="9"/>
      <c r="AW775" s="9"/>
      <c r="BD775" s="9"/>
    </row>
    <row r="776" ht="14.25" customHeight="1">
      <c r="O776" s="9"/>
      <c r="U776" s="9"/>
      <c r="AG776" s="9"/>
      <c r="AS776" s="9"/>
      <c r="AW776" s="9"/>
      <c r="BD776" s="9"/>
    </row>
    <row r="777" ht="14.25" customHeight="1">
      <c r="O777" s="9"/>
      <c r="U777" s="9"/>
      <c r="AG777" s="9"/>
      <c r="AS777" s="9"/>
      <c r="AW777" s="9"/>
      <c r="BD777" s="9"/>
    </row>
    <row r="778" ht="14.25" customHeight="1">
      <c r="O778" s="9"/>
      <c r="U778" s="9"/>
      <c r="AG778" s="9"/>
      <c r="AS778" s="9"/>
      <c r="AW778" s="9"/>
      <c r="BD778" s="9"/>
    </row>
    <row r="779" ht="14.25" customHeight="1">
      <c r="O779" s="9"/>
      <c r="U779" s="9"/>
      <c r="AG779" s="9"/>
      <c r="AS779" s="9"/>
      <c r="AW779" s="9"/>
      <c r="BD779" s="9"/>
    </row>
    <row r="780" ht="14.25" customHeight="1">
      <c r="O780" s="9"/>
      <c r="U780" s="9"/>
      <c r="AG780" s="9"/>
      <c r="AS780" s="9"/>
      <c r="AW780" s="9"/>
      <c r="BD780" s="9"/>
    </row>
    <row r="781" ht="14.25" customHeight="1">
      <c r="O781" s="9"/>
      <c r="U781" s="9"/>
      <c r="AG781" s="9"/>
      <c r="AS781" s="9"/>
      <c r="AW781" s="9"/>
      <c r="BD781" s="9"/>
    </row>
    <row r="782" ht="14.25" customHeight="1">
      <c r="O782" s="9"/>
      <c r="U782" s="9"/>
      <c r="AG782" s="9"/>
      <c r="AS782" s="9"/>
      <c r="AW782" s="9"/>
      <c r="BD782" s="9"/>
    </row>
    <row r="783" ht="14.25" customHeight="1">
      <c r="O783" s="9"/>
      <c r="U783" s="9"/>
      <c r="AG783" s="9"/>
      <c r="AS783" s="9"/>
      <c r="AW783" s="9"/>
      <c r="BD783" s="9"/>
    </row>
    <row r="784" ht="14.25" customHeight="1">
      <c r="O784" s="9"/>
      <c r="U784" s="9"/>
      <c r="AG784" s="9"/>
      <c r="AS784" s="9"/>
      <c r="AW784" s="9"/>
      <c r="BD784" s="9"/>
    </row>
    <row r="785" ht="14.25" customHeight="1">
      <c r="O785" s="9"/>
      <c r="U785" s="9"/>
      <c r="AG785" s="9"/>
      <c r="AS785" s="9"/>
      <c r="AW785" s="9"/>
      <c r="BD785" s="9"/>
    </row>
    <row r="786" ht="14.25" customHeight="1">
      <c r="O786" s="9"/>
      <c r="U786" s="9"/>
      <c r="AG786" s="9"/>
      <c r="AS786" s="9"/>
      <c r="AW786" s="9"/>
      <c r="BD786" s="9"/>
    </row>
    <row r="787" ht="14.25" customHeight="1">
      <c r="O787" s="9"/>
      <c r="U787" s="9"/>
      <c r="AG787" s="9"/>
      <c r="AS787" s="9"/>
      <c r="AW787" s="9"/>
      <c r="BD787" s="9"/>
    </row>
    <row r="788" ht="14.25" customHeight="1">
      <c r="O788" s="9"/>
      <c r="U788" s="9"/>
      <c r="AG788" s="9"/>
      <c r="AS788" s="9"/>
      <c r="AW788" s="9"/>
      <c r="BD788" s="9"/>
    </row>
    <row r="789" ht="14.25" customHeight="1">
      <c r="O789" s="9"/>
      <c r="U789" s="9"/>
      <c r="AG789" s="9"/>
      <c r="AS789" s="9"/>
      <c r="AW789" s="9"/>
      <c r="BD789" s="9"/>
    </row>
    <row r="790" ht="14.25" customHeight="1">
      <c r="O790" s="9"/>
      <c r="U790" s="9"/>
      <c r="AG790" s="9"/>
      <c r="AS790" s="9"/>
      <c r="AW790" s="9"/>
      <c r="BD790" s="9"/>
    </row>
    <row r="791" ht="14.25" customHeight="1">
      <c r="O791" s="9"/>
      <c r="U791" s="9"/>
      <c r="AG791" s="9"/>
      <c r="AS791" s="9"/>
      <c r="AW791" s="9"/>
      <c r="BD791" s="9"/>
    </row>
    <row r="792" ht="14.25" customHeight="1">
      <c r="O792" s="9"/>
      <c r="U792" s="9"/>
      <c r="AG792" s="9"/>
      <c r="AS792" s="9"/>
      <c r="AW792" s="9"/>
      <c r="BD792" s="9"/>
    </row>
    <row r="793" ht="14.25" customHeight="1">
      <c r="O793" s="9"/>
      <c r="U793" s="9"/>
      <c r="AG793" s="9"/>
      <c r="AS793" s="9"/>
      <c r="AW793" s="9"/>
      <c r="BD793" s="9"/>
    </row>
    <row r="794" ht="14.25" customHeight="1">
      <c r="O794" s="9"/>
      <c r="U794" s="9"/>
      <c r="AG794" s="9"/>
      <c r="AS794" s="9"/>
      <c r="AW794" s="9"/>
      <c r="BD794" s="9"/>
    </row>
    <row r="795" ht="14.25" customHeight="1">
      <c r="O795" s="9"/>
      <c r="U795" s="9"/>
      <c r="AG795" s="9"/>
      <c r="AS795" s="9"/>
      <c r="AW795" s="9"/>
      <c r="BD795" s="9"/>
    </row>
    <row r="796" ht="14.25" customHeight="1">
      <c r="O796" s="9"/>
      <c r="U796" s="9"/>
      <c r="AG796" s="9"/>
      <c r="AS796" s="9"/>
      <c r="AW796" s="9"/>
      <c r="BD796" s="9"/>
    </row>
    <row r="797" ht="14.25" customHeight="1">
      <c r="O797" s="9"/>
      <c r="U797" s="9"/>
      <c r="AG797" s="9"/>
      <c r="AS797" s="9"/>
      <c r="AW797" s="9"/>
      <c r="BD797" s="9"/>
    </row>
    <row r="798" ht="14.25" customHeight="1">
      <c r="O798" s="9"/>
      <c r="U798" s="9"/>
      <c r="AG798" s="9"/>
      <c r="AS798" s="9"/>
      <c r="AW798" s="9"/>
      <c r="BD798" s="9"/>
    </row>
    <row r="799" ht="14.25" customHeight="1">
      <c r="O799" s="9"/>
      <c r="U799" s="9"/>
      <c r="AG799" s="9"/>
      <c r="AS799" s="9"/>
      <c r="AW799" s="9"/>
      <c r="BD799" s="9"/>
    </row>
    <row r="800" ht="14.25" customHeight="1">
      <c r="O800" s="9"/>
      <c r="U800" s="9"/>
      <c r="AG800" s="9"/>
      <c r="AS800" s="9"/>
      <c r="AW800" s="9"/>
      <c r="BD800" s="9"/>
    </row>
    <row r="801" ht="14.25" customHeight="1">
      <c r="O801" s="9"/>
      <c r="U801" s="9"/>
      <c r="AG801" s="9"/>
      <c r="AS801" s="9"/>
      <c r="AW801" s="9"/>
      <c r="BD801" s="9"/>
    </row>
    <row r="802" ht="14.25" customHeight="1">
      <c r="O802" s="9"/>
      <c r="U802" s="9"/>
      <c r="AG802" s="9"/>
      <c r="AS802" s="9"/>
      <c r="AW802" s="9"/>
      <c r="BD802" s="9"/>
    </row>
    <row r="803" ht="14.25" customHeight="1">
      <c r="O803" s="9"/>
      <c r="U803" s="9"/>
      <c r="AG803" s="9"/>
      <c r="AS803" s="9"/>
      <c r="AW803" s="9"/>
      <c r="BD803" s="9"/>
    </row>
    <row r="804" ht="14.25" customHeight="1">
      <c r="O804" s="9"/>
      <c r="U804" s="9"/>
      <c r="AG804" s="9"/>
      <c r="AS804" s="9"/>
      <c r="AW804" s="9"/>
      <c r="BD804" s="9"/>
    </row>
    <row r="805" ht="14.25" customHeight="1">
      <c r="O805" s="9"/>
      <c r="U805" s="9"/>
      <c r="AG805" s="9"/>
      <c r="AS805" s="9"/>
      <c r="AW805" s="9"/>
      <c r="BD805" s="9"/>
    </row>
    <row r="806" ht="14.25" customHeight="1">
      <c r="O806" s="9"/>
      <c r="U806" s="9"/>
      <c r="AG806" s="9"/>
      <c r="AS806" s="9"/>
      <c r="AW806" s="9"/>
      <c r="BD806" s="9"/>
    </row>
    <row r="807" ht="14.25" customHeight="1">
      <c r="O807" s="9"/>
      <c r="U807" s="9"/>
      <c r="AG807" s="9"/>
      <c r="AS807" s="9"/>
      <c r="AW807" s="9"/>
      <c r="BD807" s="9"/>
    </row>
    <row r="808" ht="14.25" customHeight="1">
      <c r="O808" s="9"/>
      <c r="U808" s="9"/>
      <c r="AG808" s="9"/>
      <c r="AS808" s="9"/>
      <c r="AW808" s="9"/>
      <c r="BD808" s="9"/>
    </row>
    <row r="809" ht="14.25" customHeight="1">
      <c r="O809" s="9"/>
      <c r="U809" s="9"/>
      <c r="AG809" s="9"/>
      <c r="AS809" s="9"/>
      <c r="AW809" s="9"/>
      <c r="BD809" s="9"/>
    </row>
    <row r="810" ht="14.25" customHeight="1">
      <c r="O810" s="9"/>
      <c r="U810" s="9"/>
      <c r="AG810" s="9"/>
      <c r="AS810" s="9"/>
      <c r="AW810" s="9"/>
      <c r="BD810" s="9"/>
    </row>
    <row r="811" ht="14.25" customHeight="1">
      <c r="O811" s="9"/>
      <c r="U811" s="9"/>
      <c r="AG811" s="9"/>
      <c r="AS811" s="9"/>
      <c r="AW811" s="9"/>
      <c r="BD811" s="9"/>
    </row>
    <row r="812" ht="14.25" customHeight="1">
      <c r="O812" s="9"/>
      <c r="U812" s="9"/>
      <c r="AG812" s="9"/>
      <c r="AS812" s="9"/>
      <c r="AW812" s="9"/>
      <c r="BD812" s="9"/>
    </row>
    <row r="813" ht="14.25" customHeight="1">
      <c r="O813" s="9"/>
      <c r="U813" s="9"/>
      <c r="AG813" s="9"/>
      <c r="AS813" s="9"/>
      <c r="AW813" s="9"/>
      <c r="BD813" s="9"/>
    </row>
    <row r="814" ht="14.25" customHeight="1">
      <c r="O814" s="9"/>
      <c r="U814" s="9"/>
      <c r="AG814" s="9"/>
      <c r="AS814" s="9"/>
      <c r="AW814" s="9"/>
      <c r="BD814" s="9"/>
    </row>
    <row r="815" ht="14.25" customHeight="1">
      <c r="O815" s="9"/>
      <c r="U815" s="9"/>
      <c r="AG815" s="9"/>
      <c r="AS815" s="9"/>
      <c r="AW815" s="9"/>
      <c r="BD815" s="9"/>
    </row>
    <row r="816" ht="14.25" customHeight="1">
      <c r="O816" s="9"/>
      <c r="U816" s="9"/>
      <c r="AG816" s="9"/>
      <c r="AS816" s="9"/>
      <c r="AW816" s="9"/>
      <c r="BD816" s="9"/>
    </row>
    <row r="817" ht="14.25" customHeight="1">
      <c r="O817" s="9"/>
      <c r="U817" s="9"/>
      <c r="AG817" s="9"/>
      <c r="AS817" s="9"/>
      <c r="AW817" s="9"/>
      <c r="BD817" s="9"/>
    </row>
    <row r="818" ht="14.25" customHeight="1">
      <c r="O818" s="9"/>
      <c r="U818" s="9"/>
      <c r="AG818" s="9"/>
      <c r="AS818" s="9"/>
      <c r="AW818" s="9"/>
      <c r="BD818" s="9"/>
    </row>
    <row r="819" ht="14.25" customHeight="1">
      <c r="O819" s="9"/>
      <c r="U819" s="9"/>
      <c r="AG819" s="9"/>
      <c r="AS819" s="9"/>
      <c r="AW819" s="9"/>
      <c r="BD819" s="9"/>
    </row>
    <row r="820" ht="14.25" customHeight="1">
      <c r="O820" s="9"/>
      <c r="U820" s="9"/>
      <c r="AG820" s="9"/>
      <c r="AS820" s="9"/>
      <c r="AW820" s="9"/>
      <c r="BD820" s="9"/>
    </row>
    <row r="821" ht="14.25" customHeight="1">
      <c r="O821" s="9"/>
      <c r="U821" s="9"/>
      <c r="AG821" s="9"/>
      <c r="AS821" s="9"/>
      <c r="AW821" s="9"/>
      <c r="BD821" s="9"/>
    </row>
    <row r="822" ht="14.25" customHeight="1">
      <c r="O822" s="9"/>
      <c r="U822" s="9"/>
      <c r="AG822" s="9"/>
      <c r="AS822" s="9"/>
      <c r="AW822" s="9"/>
      <c r="BD822" s="9"/>
    </row>
    <row r="823" ht="14.25" customHeight="1">
      <c r="O823" s="9"/>
      <c r="U823" s="9"/>
      <c r="AG823" s="9"/>
      <c r="AS823" s="9"/>
      <c r="AW823" s="9"/>
      <c r="BD823" s="9"/>
    </row>
    <row r="824" ht="14.25" customHeight="1">
      <c r="O824" s="9"/>
      <c r="U824" s="9"/>
      <c r="AG824" s="9"/>
      <c r="AS824" s="9"/>
      <c r="AW824" s="9"/>
      <c r="BD824" s="9"/>
    </row>
    <row r="825" ht="14.25" customHeight="1">
      <c r="O825" s="9"/>
      <c r="U825" s="9"/>
      <c r="AG825" s="9"/>
      <c r="AS825" s="9"/>
      <c r="AW825" s="9"/>
      <c r="BD825" s="9"/>
    </row>
    <row r="826" ht="14.25" customHeight="1">
      <c r="O826" s="9"/>
      <c r="U826" s="9"/>
      <c r="AG826" s="9"/>
      <c r="AS826" s="9"/>
      <c r="AW826" s="9"/>
      <c r="BD826" s="9"/>
    </row>
    <row r="827" ht="14.25" customHeight="1">
      <c r="O827" s="9"/>
      <c r="U827" s="9"/>
      <c r="AG827" s="9"/>
      <c r="AS827" s="9"/>
      <c r="AW827" s="9"/>
      <c r="BD827" s="9"/>
    </row>
    <row r="828" ht="14.25" customHeight="1">
      <c r="O828" s="9"/>
      <c r="U828" s="9"/>
      <c r="AG828" s="9"/>
      <c r="AS828" s="9"/>
      <c r="AW828" s="9"/>
      <c r="BD828" s="9"/>
    </row>
    <row r="829" ht="14.25" customHeight="1">
      <c r="O829" s="9"/>
      <c r="U829" s="9"/>
      <c r="AG829" s="9"/>
      <c r="AS829" s="9"/>
      <c r="AW829" s="9"/>
      <c r="BD829" s="9"/>
    </row>
    <row r="830" ht="14.25" customHeight="1">
      <c r="O830" s="9"/>
      <c r="U830" s="9"/>
      <c r="AG830" s="9"/>
      <c r="AS830" s="9"/>
      <c r="AW830" s="9"/>
      <c r="BD830" s="9"/>
    </row>
    <row r="831" ht="14.25" customHeight="1">
      <c r="O831" s="9"/>
      <c r="U831" s="9"/>
      <c r="AG831" s="9"/>
      <c r="AS831" s="9"/>
      <c r="AW831" s="9"/>
      <c r="BD831" s="9"/>
    </row>
    <row r="832" ht="14.25" customHeight="1">
      <c r="O832" s="9"/>
      <c r="U832" s="9"/>
      <c r="AG832" s="9"/>
      <c r="AS832" s="9"/>
      <c r="AW832" s="9"/>
      <c r="BD832" s="9"/>
    </row>
    <row r="833" ht="14.25" customHeight="1">
      <c r="O833" s="9"/>
      <c r="U833" s="9"/>
      <c r="AG833" s="9"/>
      <c r="AS833" s="9"/>
      <c r="AW833" s="9"/>
      <c r="BD833" s="9"/>
    </row>
    <row r="834" ht="14.25" customHeight="1">
      <c r="O834" s="9"/>
      <c r="U834" s="9"/>
      <c r="AG834" s="9"/>
      <c r="AS834" s="9"/>
      <c r="AW834" s="9"/>
      <c r="BD834" s="9"/>
    </row>
    <row r="835" ht="14.25" customHeight="1">
      <c r="O835" s="9"/>
      <c r="U835" s="9"/>
      <c r="AG835" s="9"/>
      <c r="AS835" s="9"/>
      <c r="AW835" s="9"/>
      <c r="BD835" s="9"/>
    </row>
    <row r="836" ht="14.25" customHeight="1">
      <c r="O836" s="9"/>
      <c r="U836" s="9"/>
      <c r="AG836" s="9"/>
      <c r="AS836" s="9"/>
      <c r="AW836" s="9"/>
      <c r="BD836" s="9"/>
    </row>
    <row r="837" ht="14.25" customHeight="1">
      <c r="O837" s="9"/>
      <c r="U837" s="9"/>
      <c r="AG837" s="9"/>
      <c r="AS837" s="9"/>
      <c r="AW837" s="9"/>
      <c r="BD837" s="9"/>
    </row>
    <row r="838" ht="14.25" customHeight="1">
      <c r="O838" s="9"/>
      <c r="U838" s="9"/>
      <c r="AG838" s="9"/>
      <c r="AS838" s="9"/>
      <c r="AW838" s="9"/>
      <c r="BD838" s="9"/>
    </row>
    <row r="839" ht="14.25" customHeight="1">
      <c r="O839" s="9"/>
      <c r="U839" s="9"/>
      <c r="AG839" s="9"/>
      <c r="AS839" s="9"/>
      <c r="AW839" s="9"/>
      <c r="BD839" s="9"/>
    </row>
    <row r="840" ht="14.25" customHeight="1">
      <c r="O840" s="9"/>
      <c r="U840" s="9"/>
      <c r="AG840" s="9"/>
      <c r="AS840" s="9"/>
      <c r="AW840" s="9"/>
      <c r="BD840" s="9"/>
    </row>
    <row r="841" ht="14.25" customHeight="1">
      <c r="O841" s="9"/>
      <c r="U841" s="9"/>
      <c r="AG841" s="9"/>
      <c r="AS841" s="9"/>
      <c r="AW841" s="9"/>
      <c r="BD841" s="9"/>
    </row>
    <row r="842" ht="14.25" customHeight="1">
      <c r="O842" s="9"/>
      <c r="U842" s="9"/>
      <c r="AG842" s="9"/>
      <c r="AS842" s="9"/>
      <c r="AW842" s="9"/>
      <c r="BD842" s="9"/>
    </row>
    <row r="843" ht="14.25" customHeight="1">
      <c r="O843" s="9"/>
      <c r="U843" s="9"/>
      <c r="AG843" s="9"/>
      <c r="AS843" s="9"/>
      <c r="AW843" s="9"/>
      <c r="BD843" s="9"/>
    </row>
    <row r="844" ht="14.25" customHeight="1">
      <c r="O844" s="9"/>
      <c r="U844" s="9"/>
      <c r="AG844" s="9"/>
      <c r="AS844" s="9"/>
      <c r="AW844" s="9"/>
      <c r="BD844" s="9"/>
    </row>
    <row r="845" ht="14.25" customHeight="1">
      <c r="O845" s="9"/>
      <c r="U845" s="9"/>
      <c r="AG845" s="9"/>
      <c r="AS845" s="9"/>
      <c r="AW845" s="9"/>
      <c r="BD845" s="9"/>
    </row>
    <row r="846" ht="14.25" customHeight="1">
      <c r="O846" s="9"/>
      <c r="U846" s="9"/>
      <c r="AG846" s="9"/>
      <c r="AS846" s="9"/>
      <c r="AW846" s="9"/>
      <c r="BD846" s="9"/>
    </row>
    <row r="847" ht="14.25" customHeight="1">
      <c r="O847" s="9"/>
      <c r="U847" s="9"/>
      <c r="AG847" s="9"/>
      <c r="AS847" s="9"/>
      <c r="AW847" s="9"/>
      <c r="BD847" s="9"/>
    </row>
    <row r="848" ht="14.25" customHeight="1">
      <c r="O848" s="9"/>
      <c r="U848" s="9"/>
      <c r="AG848" s="9"/>
      <c r="AS848" s="9"/>
      <c r="AW848" s="9"/>
      <c r="BD848" s="9"/>
    </row>
    <row r="849" ht="14.25" customHeight="1">
      <c r="O849" s="9"/>
      <c r="U849" s="9"/>
      <c r="AG849" s="9"/>
      <c r="AS849" s="9"/>
      <c r="AW849" s="9"/>
      <c r="BD849" s="9"/>
    </row>
    <row r="850" ht="14.25" customHeight="1">
      <c r="O850" s="9"/>
      <c r="U850" s="9"/>
      <c r="AG850" s="9"/>
      <c r="AS850" s="9"/>
      <c r="AW850" s="9"/>
      <c r="BD850" s="9"/>
    </row>
    <row r="851" ht="14.25" customHeight="1">
      <c r="O851" s="9"/>
      <c r="U851" s="9"/>
      <c r="AG851" s="9"/>
      <c r="AS851" s="9"/>
      <c r="AW851" s="9"/>
      <c r="BD851" s="9"/>
    </row>
    <row r="852" ht="14.25" customHeight="1">
      <c r="O852" s="9"/>
      <c r="U852" s="9"/>
      <c r="AG852" s="9"/>
      <c r="AS852" s="9"/>
      <c r="AW852" s="9"/>
      <c r="BD852" s="9"/>
    </row>
    <row r="853" ht="14.25" customHeight="1">
      <c r="O853" s="9"/>
      <c r="U853" s="9"/>
      <c r="AG853" s="9"/>
      <c r="AS853" s="9"/>
      <c r="AW853" s="9"/>
      <c r="BD853" s="9"/>
    </row>
    <row r="854" ht="14.25" customHeight="1">
      <c r="O854" s="9"/>
      <c r="U854" s="9"/>
      <c r="AG854" s="9"/>
      <c r="AS854" s="9"/>
      <c r="AW854" s="9"/>
      <c r="BD854" s="9"/>
    </row>
    <row r="855" ht="14.25" customHeight="1">
      <c r="O855" s="9"/>
      <c r="U855" s="9"/>
      <c r="AG855" s="9"/>
      <c r="AS855" s="9"/>
      <c r="AW855" s="9"/>
      <c r="BD855" s="9"/>
    </row>
    <row r="856" ht="14.25" customHeight="1">
      <c r="O856" s="9"/>
      <c r="U856" s="9"/>
      <c r="AG856" s="9"/>
      <c r="AS856" s="9"/>
      <c r="AW856" s="9"/>
      <c r="BD856" s="9"/>
    </row>
    <row r="857" ht="14.25" customHeight="1">
      <c r="O857" s="9"/>
      <c r="U857" s="9"/>
      <c r="AG857" s="9"/>
      <c r="AS857" s="9"/>
      <c r="AW857" s="9"/>
      <c r="BD857" s="9"/>
    </row>
    <row r="858" ht="14.25" customHeight="1">
      <c r="O858" s="9"/>
      <c r="U858" s="9"/>
      <c r="AG858" s="9"/>
      <c r="AS858" s="9"/>
      <c r="AW858" s="9"/>
      <c r="BD858" s="9"/>
    </row>
    <row r="859" ht="14.25" customHeight="1">
      <c r="O859" s="9"/>
      <c r="U859" s="9"/>
      <c r="AG859" s="9"/>
      <c r="AS859" s="9"/>
      <c r="AW859" s="9"/>
      <c r="BD859" s="9"/>
    </row>
    <row r="860" ht="14.25" customHeight="1">
      <c r="O860" s="9"/>
      <c r="U860" s="9"/>
      <c r="AG860" s="9"/>
      <c r="AS860" s="9"/>
      <c r="AW860" s="9"/>
      <c r="BD860" s="9"/>
    </row>
    <row r="861" ht="14.25" customHeight="1">
      <c r="O861" s="9"/>
      <c r="U861" s="9"/>
      <c r="AG861" s="9"/>
      <c r="AS861" s="9"/>
      <c r="AW861" s="9"/>
      <c r="BD861" s="9"/>
    </row>
    <row r="862" ht="14.25" customHeight="1">
      <c r="O862" s="9"/>
      <c r="U862" s="9"/>
      <c r="AG862" s="9"/>
      <c r="AS862" s="9"/>
      <c r="AW862" s="9"/>
      <c r="BD862" s="9"/>
    </row>
    <row r="863" ht="14.25" customHeight="1">
      <c r="O863" s="9"/>
      <c r="U863" s="9"/>
      <c r="AG863" s="9"/>
      <c r="AS863" s="9"/>
      <c r="AW863" s="9"/>
      <c r="BD863" s="9"/>
    </row>
    <row r="864" ht="14.25" customHeight="1">
      <c r="O864" s="9"/>
      <c r="U864" s="9"/>
      <c r="AG864" s="9"/>
      <c r="AS864" s="9"/>
      <c r="AW864" s="9"/>
      <c r="BD864" s="9"/>
    </row>
    <row r="865" ht="14.25" customHeight="1">
      <c r="O865" s="9"/>
      <c r="U865" s="9"/>
      <c r="AG865" s="9"/>
      <c r="AS865" s="9"/>
      <c r="AW865" s="9"/>
      <c r="BD865" s="9"/>
    </row>
    <row r="866" ht="14.25" customHeight="1">
      <c r="O866" s="9"/>
      <c r="U866" s="9"/>
      <c r="AG866" s="9"/>
      <c r="AS866" s="9"/>
      <c r="AW866" s="9"/>
      <c r="BD866" s="9"/>
    </row>
    <row r="867" ht="14.25" customHeight="1">
      <c r="O867" s="9"/>
      <c r="U867" s="9"/>
      <c r="AG867" s="9"/>
      <c r="AS867" s="9"/>
      <c r="AW867" s="9"/>
      <c r="BD867" s="9"/>
    </row>
    <row r="868" ht="14.25" customHeight="1">
      <c r="O868" s="9"/>
      <c r="U868" s="9"/>
      <c r="AG868" s="9"/>
      <c r="AS868" s="9"/>
      <c r="AW868" s="9"/>
      <c r="BD868" s="9"/>
    </row>
    <row r="869" ht="14.25" customHeight="1">
      <c r="O869" s="9"/>
      <c r="U869" s="9"/>
      <c r="AG869" s="9"/>
      <c r="AS869" s="9"/>
      <c r="AW869" s="9"/>
      <c r="BD869" s="9"/>
    </row>
    <row r="870" ht="14.25" customHeight="1">
      <c r="O870" s="9"/>
      <c r="U870" s="9"/>
      <c r="AG870" s="9"/>
      <c r="AS870" s="9"/>
      <c r="AW870" s="9"/>
      <c r="BD870" s="9"/>
    </row>
    <row r="871" ht="14.25" customHeight="1">
      <c r="O871" s="9"/>
      <c r="U871" s="9"/>
      <c r="AG871" s="9"/>
      <c r="AS871" s="9"/>
      <c r="AW871" s="9"/>
      <c r="BD871" s="9"/>
    </row>
    <row r="872" ht="14.25" customHeight="1">
      <c r="O872" s="9"/>
      <c r="U872" s="9"/>
      <c r="AG872" s="9"/>
      <c r="AS872" s="9"/>
      <c r="AW872" s="9"/>
      <c r="BD872" s="9"/>
    </row>
    <row r="873" ht="14.25" customHeight="1">
      <c r="O873" s="9"/>
      <c r="U873" s="9"/>
      <c r="AG873" s="9"/>
      <c r="AS873" s="9"/>
      <c r="AW873" s="9"/>
      <c r="BD873" s="9"/>
    </row>
    <row r="874" ht="14.25" customHeight="1">
      <c r="O874" s="9"/>
      <c r="U874" s="9"/>
      <c r="AG874" s="9"/>
      <c r="AS874" s="9"/>
      <c r="AW874" s="9"/>
      <c r="BD874" s="9"/>
    </row>
    <row r="875" ht="14.25" customHeight="1">
      <c r="O875" s="9"/>
      <c r="U875" s="9"/>
      <c r="AG875" s="9"/>
      <c r="AS875" s="9"/>
      <c r="AW875" s="9"/>
      <c r="BD875" s="9"/>
    </row>
    <row r="876" ht="14.25" customHeight="1">
      <c r="O876" s="9"/>
      <c r="U876" s="9"/>
      <c r="AG876" s="9"/>
      <c r="AS876" s="9"/>
      <c r="AW876" s="9"/>
      <c r="BD876" s="9"/>
    </row>
    <row r="877" ht="14.25" customHeight="1">
      <c r="O877" s="9"/>
      <c r="U877" s="9"/>
      <c r="AG877" s="9"/>
      <c r="AS877" s="9"/>
      <c r="AW877" s="9"/>
      <c r="BD877" s="9"/>
    </row>
    <row r="878" ht="14.25" customHeight="1">
      <c r="O878" s="9"/>
      <c r="U878" s="9"/>
      <c r="AG878" s="9"/>
      <c r="AS878" s="9"/>
      <c r="AW878" s="9"/>
      <c r="BD878" s="9"/>
    </row>
    <row r="879" ht="14.25" customHeight="1">
      <c r="O879" s="9"/>
      <c r="U879" s="9"/>
      <c r="AG879" s="9"/>
      <c r="AS879" s="9"/>
      <c r="AW879" s="9"/>
      <c r="BD879" s="9"/>
    </row>
    <row r="880" ht="14.25" customHeight="1">
      <c r="O880" s="9"/>
      <c r="U880" s="9"/>
      <c r="AG880" s="9"/>
      <c r="AS880" s="9"/>
      <c r="AW880" s="9"/>
      <c r="BD880" s="9"/>
    </row>
    <row r="881" ht="14.25" customHeight="1">
      <c r="O881" s="9"/>
      <c r="U881" s="9"/>
      <c r="AG881" s="9"/>
      <c r="AS881" s="9"/>
      <c r="AW881" s="9"/>
      <c r="BD881" s="9"/>
    </row>
    <row r="882" ht="14.25" customHeight="1">
      <c r="O882" s="9"/>
      <c r="U882" s="9"/>
      <c r="AG882" s="9"/>
      <c r="AS882" s="9"/>
      <c r="AW882" s="9"/>
      <c r="BD882" s="9"/>
    </row>
    <row r="883" ht="14.25" customHeight="1">
      <c r="O883" s="9"/>
      <c r="U883" s="9"/>
      <c r="AG883" s="9"/>
      <c r="AS883" s="9"/>
      <c r="AW883" s="9"/>
      <c r="BD883" s="9"/>
    </row>
    <row r="884" ht="14.25" customHeight="1">
      <c r="O884" s="9"/>
      <c r="U884" s="9"/>
      <c r="AG884" s="9"/>
      <c r="AS884" s="9"/>
      <c r="AW884" s="9"/>
      <c r="BD884" s="9"/>
    </row>
    <row r="885" ht="14.25" customHeight="1">
      <c r="O885" s="9"/>
      <c r="U885" s="9"/>
      <c r="AG885" s="9"/>
      <c r="AS885" s="9"/>
      <c r="AW885" s="9"/>
      <c r="BD885" s="9"/>
    </row>
    <row r="886" ht="14.25" customHeight="1">
      <c r="O886" s="9"/>
      <c r="U886" s="9"/>
      <c r="AG886" s="9"/>
      <c r="AS886" s="9"/>
      <c r="AW886" s="9"/>
      <c r="BD886" s="9"/>
    </row>
    <row r="887" ht="14.25" customHeight="1">
      <c r="O887" s="9"/>
      <c r="U887" s="9"/>
      <c r="AG887" s="9"/>
      <c r="AS887" s="9"/>
      <c r="AW887" s="9"/>
      <c r="BD887" s="9"/>
    </row>
    <row r="888" ht="14.25" customHeight="1">
      <c r="O888" s="9"/>
      <c r="U888" s="9"/>
      <c r="AG888" s="9"/>
      <c r="AS888" s="9"/>
      <c r="AW888" s="9"/>
      <c r="BD888" s="9"/>
    </row>
    <row r="889" ht="14.25" customHeight="1">
      <c r="O889" s="9"/>
      <c r="U889" s="9"/>
      <c r="AG889" s="9"/>
      <c r="AS889" s="9"/>
      <c r="AW889" s="9"/>
      <c r="BD889" s="9"/>
    </row>
    <row r="890" ht="14.25" customHeight="1">
      <c r="O890" s="9"/>
      <c r="U890" s="9"/>
      <c r="AG890" s="9"/>
      <c r="AS890" s="9"/>
      <c r="AW890" s="9"/>
      <c r="BD890" s="9"/>
    </row>
    <row r="891" ht="14.25" customHeight="1">
      <c r="O891" s="9"/>
      <c r="U891" s="9"/>
      <c r="AG891" s="9"/>
      <c r="AS891" s="9"/>
      <c r="AW891" s="9"/>
      <c r="BD891" s="9"/>
    </row>
    <row r="892" ht="14.25" customHeight="1">
      <c r="O892" s="9"/>
      <c r="U892" s="9"/>
      <c r="AG892" s="9"/>
      <c r="AS892" s="9"/>
      <c r="AW892" s="9"/>
      <c r="BD892" s="9"/>
    </row>
    <row r="893" ht="14.25" customHeight="1">
      <c r="O893" s="9"/>
      <c r="U893" s="9"/>
      <c r="AG893" s="9"/>
      <c r="AS893" s="9"/>
      <c r="AW893" s="9"/>
      <c r="BD893" s="9"/>
    </row>
    <row r="894" ht="14.25" customHeight="1">
      <c r="O894" s="9"/>
      <c r="U894" s="9"/>
      <c r="AG894" s="9"/>
      <c r="AS894" s="9"/>
      <c r="AW894" s="9"/>
      <c r="BD894" s="9"/>
    </row>
    <row r="895" ht="14.25" customHeight="1">
      <c r="O895" s="9"/>
      <c r="U895" s="9"/>
      <c r="AG895" s="9"/>
      <c r="AS895" s="9"/>
      <c r="AW895" s="9"/>
      <c r="BD895" s="9"/>
    </row>
    <row r="896" ht="14.25" customHeight="1">
      <c r="O896" s="9"/>
      <c r="U896" s="9"/>
      <c r="AG896" s="9"/>
      <c r="AS896" s="9"/>
      <c r="AW896" s="9"/>
      <c r="BD896" s="9"/>
    </row>
    <row r="897" ht="14.25" customHeight="1">
      <c r="O897" s="9"/>
      <c r="U897" s="9"/>
      <c r="AG897" s="9"/>
      <c r="AS897" s="9"/>
      <c r="AW897" s="9"/>
      <c r="BD897" s="9"/>
    </row>
    <row r="898" ht="14.25" customHeight="1">
      <c r="O898" s="9"/>
      <c r="U898" s="9"/>
      <c r="AG898" s="9"/>
      <c r="AS898" s="9"/>
      <c r="AW898" s="9"/>
      <c r="BD898" s="9"/>
    </row>
    <row r="899" ht="14.25" customHeight="1">
      <c r="O899" s="9"/>
      <c r="U899" s="9"/>
      <c r="AG899" s="9"/>
      <c r="AS899" s="9"/>
      <c r="AW899" s="9"/>
      <c r="BD899" s="9"/>
    </row>
    <row r="900" ht="14.25" customHeight="1">
      <c r="O900" s="9"/>
      <c r="U900" s="9"/>
      <c r="AG900" s="9"/>
      <c r="AS900" s="9"/>
      <c r="AW900" s="9"/>
      <c r="BD900" s="9"/>
    </row>
    <row r="901" ht="14.25" customHeight="1">
      <c r="O901" s="9"/>
      <c r="U901" s="9"/>
      <c r="AG901" s="9"/>
      <c r="AS901" s="9"/>
      <c r="AW901" s="9"/>
      <c r="BD901" s="9"/>
    </row>
    <row r="902" ht="14.25" customHeight="1">
      <c r="O902" s="9"/>
      <c r="U902" s="9"/>
      <c r="AG902" s="9"/>
      <c r="AS902" s="9"/>
      <c r="AW902" s="9"/>
      <c r="BD902" s="9"/>
    </row>
    <row r="903" ht="14.25" customHeight="1">
      <c r="O903" s="9"/>
      <c r="U903" s="9"/>
      <c r="AG903" s="9"/>
      <c r="AS903" s="9"/>
      <c r="AW903" s="9"/>
      <c r="BD903" s="9"/>
    </row>
    <row r="904" ht="14.25" customHeight="1">
      <c r="O904" s="9"/>
      <c r="U904" s="9"/>
      <c r="AG904" s="9"/>
      <c r="AS904" s="9"/>
      <c r="AW904" s="9"/>
      <c r="BD904" s="9"/>
    </row>
    <row r="905" ht="14.25" customHeight="1">
      <c r="O905" s="9"/>
      <c r="U905" s="9"/>
      <c r="AG905" s="9"/>
      <c r="AS905" s="9"/>
      <c r="AW905" s="9"/>
      <c r="BD905" s="9"/>
    </row>
    <row r="906" ht="14.25" customHeight="1">
      <c r="O906" s="9"/>
      <c r="U906" s="9"/>
      <c r="AG906" s="9"/>
      <c r="AS906" s="9"/>
      <c r="AW906" s="9"/>
      <c r="BD906" s="9"/>
    </row>
    <row r="907" ht="14.25" customHeight="1">
      <c r="O907" s="9"/>
      <c r="U907" s="9"/>
      <c r="AG907" s="9"/>
      <c r="AS907" s="9"/>
      <c r="AW907" s="9"/>
      <c r="BD907" s="9"/>
    </row>
    <row r="908" ht="14.25" customHeight="1">
      <c r="O908" s="9"/>
      <c r="U908" s="9"/>
      <c r="AG908" s="9"/>
      <c r="AS908" s="9"/>
      <c r="AW908" s="9"/>
      <c r="BD908" s="9"/>
    </row>
    <row r="909" ht="14.25" customHeight="1">
      <c r="O909" s="9"/>
      <c r="U909" s="9"/>
      <c r="AG909" s="9"/>
      <c r="AS909" s="9"/>
      <c r="AW909" s="9"/>
      <c r="BD909" s="9"/>
    </row>
    <row r="910" ht="14.25" customHeight="1">
      <c r="O910" s="9"/>
      <c r="U910" s="9"/>
      <c r="AG910" s="9"/>
      <c r="AS910" s="9"/>
      <c r="AW910" s="9"/>
      <c r="BD910" s="9"/>
    </row>
    <row r="911" ht="14.25" customHeight="1">
      <c r="O911" s="9"/>
      <c r="U911" s="9"/>
      <c r="AG911" s="9"/>
      <c r="AS911" s="9"/>
      <c r="AW911" s="9"/>
      <c r="BD911" s="9"/>
    </row>
    <row r="912" ht="14.25" customHeight="1">
      <c r="O912" s="9"/>
      <c r="U912" s="9"/>
      <c r="AG912" s="9"/>
      <c r="AS912" s="9"/>
      <c r="AW912" s="9"/>
      <c r="BD912" s="9"/>
    </row>
    <row r="913" ht="14.25" customHeight="1">
      <c r="O913" s="9"/>
      <c r="U913" s="9"/>
      <c r="AG913" s="9"/>
      <c r="AS913" s="9"/>
      <c r="AW913" s="9"/>
      <c r="BD913" s="9"/>
    </row>
    <row r="914" ht="14.25" customHeight="1">
      <c r="O914" s="9"/>
      <c r="U914" s="9"/>
      <c r="AG914" s="9"/>
      <c r="AS914" s="9"/>
      <c r="AW914" s="9"/>
      <c r="BD914" s="9"/>
    </row>
    <row r="915" ht="14.25" customHeight="1">
      <c r="O915" s="9"/>
      <c r="U915" s="9"/>
      <c r="AG915" s="9"/>
      <c r="AS915" s="9"/>
      <c r="AW915" s="9"/>
      <c r="BD915" s="9"/>
    </row>
    <row r="916" ht="14.25" customHeight="1">
      <c r="O916" s="9"/>
      <c r="U916" s="9"/>
      <c r="AG916" s="9"/>
      <c r="AS916" s="9"/>
      <c r="AW916" s="9"/>
      <c r="BD916" s="9"/>
    </row>
    <row r="917" ht="14.25" customHeight="1">
      <c r="O917" s="9"/>
      <c r="U917" s="9"/>
      <c r="AG917" s="9"/>
      <c r="AS917" s="9"/>
      <c r="AW917" s="9"/>
      <c r="BD917" s="9"/>
    </row>
    <row r="918" ht="14.25" customHeight="1">
      <c r="O918" s="9"/>
      <c r="U918" s="9"/>
      <c r="AG918" s="9"/>
      <c r="AS918" s="9"/>
      <c r="AW918" s="9"/>
      <c r="BD918" s="9"/>
    </row>
    <row r="919" ht="14.25" customHeight="1">
      <c r="O919" s="9"/>
      <c r="U919" s="9"/>
      <c r="AG919" s="9"/>
      <c r="AS919" s="9"/>
      <c r="AW919" s="9"/>
      <c r="BD919" s="9"/>
    </row>
    <row r="920" ht="14.25" customHeight="1">
      <c r="O920" s="9"/>
      <c r="U920" s="9"/>
      <c r="AG920" s="9"/>
      <c r="AS920" s="9"/>
      <c r="AW920" s="9"/>
      <c r="BD920" s="9"/>
    </row>
    <row r="921" ht="14.25" customHeight="1">
      <c r="O921" s="9"/>
      <c r="U921" s="9"/>
      <c r="AG921" s="9"/>
      <c r="AS921" s="9"/>
      <c r="AW921" s="9"/>
      <c r="BD921" s="9"/>
    </row>
    <row r="922" ht="14.25" customHeight="1">
      <c r="O922" s="9"/>
      <c r="U922" s="9"/>
      <c r="AG922" s="9"/>
      <c r="AS922" s="9"/>
      <c r="AW922" s="9"/>
      <c r="BD922" s="9"/>
    </row>
    <row r="923" ht="14.25" customHeight="1">
      <c r="O923" s="9"/>
      <c r="U923" s="9"/>
      <c r="AG923" s="9"/>
      <c r="AS923" s="9"/>
      <c r="AW923" s="9"/>
      <c r="BD923" s="9"/>
    </row>
    <row r="924" ht="14.25" customHeight="1">
      <c r="O924" s="9"/>
      <c r="U924" s="9"/>
      <c r="AG924" s="9"/>
      <c r="AS924" s="9"/>
      <c r="AW924" s="9"/>
      <c r="BD924" s="9"/>
    </row>
    <row r="925" ht="14.25" customHeight="1">
      <c r="O925" s="9"/>
      <c r="U925" s="9"/>
      <c r="AG925" s="9"/>
      <c r="AS925" s="9"/>
      <c r="AW925" s="9"/>
      <c r="BD925" s="9"/>
    </row>
    <row r="926" ht="14.25" customHeight="1">
      <c r="O926" s="9"/>
      <c r="U926" s="9"/>
      <c r="AG926" s="9"/>
      <c r="AS926" s="9"/>
      <c r="AW926" s="9"/>
      <c r="BD926" s="9"/>
    </row>
    <row r="927" ht="14.25" customHeight="1">
      <c r="O927" s="9"/>
      <c r="U927" s="9"/>
      <c r="AG927" s="9"/>
      <c r="AS927" s="9"/>
      <c r="AW927" s="9"/>
      <c r="BD927" s="9"/>
    </row>
    <row r="928" ht="14.25" customHeight="1">
      <c r="O928" s="9"/>
      <c r="U928" s="9"/>
      <c r="AG928" s="9"/>
      <c r="AS928" s="9"/>
      <c r="AW928" s="9"/>
      <c r="BD928" s="9"/>
    </row>
    <row r="929" ht="14.25" customHeight="1">
      <c r="O929" s="9"/>
      <c r="U929" s="9"/>
      <c r="AG929" s="9"/>
      <c r="AS929" s="9"/>
      <c r="AW929" s="9"/>
      <c r="BD929" s="9"/>
    </row>
    <row r="930" ht="14.25" customHeight="1">
      <c r="O930" s="9"/>
      <c r="U930" s="9"/>
      <c r="AG930" s="9"/>
      <c r="AS930" s="9"/>
      <c r="AW930" s="9"/>
      <c r="BD930" s="9"/>
    </row>
    <row r="931" ht="14.25" customHeight="1">
      <c r="O931" s="9"/>
      <c r="U931" s="9"/>
      <c r="AG931" s="9"/>
      <c r="AS931" s="9"/>
      <c r="AW931" s="9"/>
      <c r="BD931" s="9"/>
    </row>
    <row r="932" ht="14.25" customHeight="1">
      <c r="O932" s="9"/>
      <c r="U932" s="9"/>
      <c r="AG932" s="9"/>
      <c r="AS932" s="9"/>
      <c r="AW932" s="9"/>
      <c r="BD932" s="9"/>
    </row>
    <row r="933" ht="14.25" customHeight="1">
      <c r="O933" s="9"/>
      <c r="U933" s="9"/>
      <c r="AG933" s="9"/>
      <c r="AS933" s="9"/>
      <c r="AW933" s="9"/>
      <c r="BD933" s="9"/>
    </row>
    <row r="934" ht="14.25" customHeight="1">
      <c r="O934" s="9"/>
      <c r="U934" s="9"/>
      <c r="AG934" s="9"/>
      <c r="AS934" s="9"/>
      <c r="AW934" s="9"/>
      <c r="BD934" s="9"/>
    </row>
    <row r="935" ht="14.25" customHeight="1">
      <c r="O935" s="9"/>
      <c r="U935" s="9"/>
      <c r="AG935" s="9"/>
      <c r="AS935" s="9"/>
      <c r="AW935" s="9"/>
      <c r="BD935" s="9"/>
    </row>
    <row r="936" ht="14.25" customHeight="1">
      <c r="O936" s="9"/>
      <c r="U936" s="9"/>
      <c r="AG936" s="9"/>
      <c r="AS936" s="9"/>
      <c r="AW936" s="9"/>
      <c r="BD936" s="9"/>
    </row>
    <row r="937" ht="14.25" customHeight="1">
      <c r="O937" s="9"/>
      <c r="U937" s="9"/>
      <c r="AG937" s="9"/>
      <c r="AS937" s="9"/>
      <c r="AW937" s="9"/>
      <c r="BD937" s="9"/>
    </row>
    <row r="938" ht="14.25" customHeight="1">
      <c r="O938" s="9"/>
      <c r="U938" s="9"/>
      <c r="AG938" s="9"/>
      <c r="AS938" s="9"/>
      <c r="AW938" s="9"/>
      <c r="BD938" s="9"/>
    </row>
    <row r="939" ht="14.25" customHeight="1">
      <c r="O939" s="9"/>
      <c r="U939" s="9"/>
      <c r="AG939" s="9"/>
      <c r="AS939" s="9"/>
      <c r="AW939" s="9"/>
      <c r="BD939" s="9"/>
    </row>
    <row r="940" ht="14.25" customHeight="1">
      <c r="O940" s="9"/>
      <c r="U940" s="9"/>
      <c r="AG940" s="9"/>
      <c r="AS940" s="9"/>
      <c r="AW940" s="9"/>
      <c r="BD940" s="9"/>
    </row>
    <row r="941" ht="14.25" customHeight="1">
      <c r="O941" s="9"/>
      <c r="U941" s="9"/>
      <c r="AG941" s="9"/>
      <c r="AS941" s="9"/>
      <c r="AW941" s="9"/>
      <c r="BD941" s="9"/>
    </row>
    <row r="942" ht="14.25" customHeight="1">
      <c r="O942" s="9"/>
      <c r="U942" s="9"/>
      <c r="AG942" s="9"/>
      <c r="AS942" s="9"/>
      <c r="AW942" s="9"/>
      <c r="BD942" s="9"/>
    </row>
    <row r="943" ht="14.25" customHeight="1">
      <c r="O943" s="9"/>
      <c r="U943" s="9"/>
      <c r="AG943" s="9"/>
      <c r="AS943" s="9"/>
      <c r="AW943" s="9"/>
      <c r="BD943" s="9"/>
    </row>
    <row r="944" ht="14.25" customHeight="1">
      <c r="O944" s="9"/>
      <c r="U944" s="9"/>
      <c r="AG944" s="9"/>
      <c r="AS944" s="9"/>
      <c r="AW944" s="9"/>
      <c r="BD944" s="9"/>
    </row>
    <row r="945" ht="14.25" customHeight="1">
      <c r="O945" s="9"/>
      <c r="U945" s="9"/>
      <c r="AG945" s="9"/>
      <c r="AS945" s="9"/>
      <c r="AW945" s="9"/>
      <c r="BD945" s="9"/>
    </row>
    <row r="946" ht="14.25" customHeight="1">
      <c r="O946" s="9"/>
      <c r="U946" s="9"/>
      <c r="AG946" s="9"/>
      <c r="AS946" s="9"/>
      <c r="AW946" s="9"/>
      <c r="BD946" s="9"/>
    </row>
    <row r="947" ht="14.25" customHeight="1">
      <c r="O947" s="9"/>
      <c r="U947" s="9"/>
      <c r="AG947" s="9"/>
      <c r="AS947" s="9"/>
      <c r="AW947" s="9"/>
      <c r="BD947" s="9"/>
    </row>
    <row r="948" ht="14.25" customHeight="1">
      <c r="O948" s="9"/>
      <c r="U948" s="9"/>
      <c r="AG948" s="9"/>
      <c r="AS948" s="9"/>
      <c r="AW948" s="9"/>
      <c r="BD948" s="9"/>
    </row>
    <row r="949" ht="14.25" customHeight="1">
      <c r="O949" s="9"/>
      <c r="U949" s="9"/>
      <c r="AG949" s="9"/>
      <c r="AS949" s="9"/>
      <c r="AW949" s="9"/>
      <c r="BD949" s="9"/>
    </row>
    <row r="950" ht="14.25" customHeight="1">
      <c r="O950" s="9"/>
      <c r="U950" s="9"/>
      <c r="AG950" s="9"/>
      <c r="AS950" s="9"/>
      <c r="AW950" s="9"/>
      <c r="BD950" s="9"/>
    </row>
    <row r="951" ht="14.25" customHeight="1">
      <c r="O951" s="9"/>
      <c r="U951" s="9"/>
      <c r="AG951" s="9"/>
      <c r="AS951" s="9"/>
      <c r="AW951" s="9"/>
      <c r="BD951" s="9"/>
    </row>
    <row r="952" ht="14.25" customHeight="1">
      <c r="O952" s="9"/>
      <c r="U952" s="9"/>
      <c r="AG952" s="9"/>
      <c r="AS952" s="9"/>
      <c r="AW952" s="9"/>
      <c r="BD952" s="9"/>
    </row>
    <row r="953" ht="14.25" customHeight="1">
      <c r="O953" s="9"/>
      <c r="U953" s="9"/>
      <c r="AG953" s="9"/>
      <c r="AS953" s="9"/>
      <c r="AW953" s="9"/>
      <c r="BD953" s="9"/>
    </row>
    <row r="954" ht="14.25" customHeight="1">
      <c r="O954" s="9"/>
      <c r="U954" s="9"/>
      <c r="AG954" s="9"/>
      <c r="AS954" s="9"/>
      <c r="AW954" s="9"/>
      <c r="BD954" s="9"/>
    </row>
    <row r="955" ht="14.25" customHeight="1">
      <c r="O955" s="9"/>
      <c r="U955" s="9"/>
      <c r="AG955" s="9"/>
      <c r="AS955" s="9"/>
      <c r="AW955" s="9"/>
      <c r="BD955" s="9"/>
    </row>
    <row r="956" ht="14.25" customHeight="1">
      <c r="O956" s="9"/>
      <c r="U956" s="9"/>
      <c r="AG956" s="9"/>
      <c r="AS956" s="9"/>
      <c r="AW956" s="9"/>
      <c r="BD956" s="9"/>
    </row>
    <row r="957" ht="14.25" customHeight="1">
      <c r="O957" s="9"/>
      <c r="U957" s="9"/>
      <c r="AG957" s="9"/>
      <c r="AS957" s="9"/>
      <c r="AW957" s="9"/>
      <c r="BD957" s="9"/>
    </row>
    <row r="958" ht="14.25" customHeight="1">
      <c r="O958" s="9"/>
      <c r="U958" s="9"/>
      <c r="AG958" s="9"/>
      <c r="AS958" s="9"/>
      <c r="AW958" s="9"/>
      <c r="BD958" s="9"/>
    </row>
    <row r="959" ht="14.25" customHeight="1">
      <c r="O959" s="9"/>
      <c r="U959" s="9"/>
      <c r="AG959" s="9"/>
      <c r="AS959" s="9"/>
      <c r="AW959" s="9"/>
      <c r="BD959" s="9"/>
    </row>
    <row r="960" ht="14.25" customHeight="1">
      <c r="O960" s="9"/>
      <c r="U960" s="9"/>
      <c r="AG960" s="9"/>
      <c r="AS960" s="9"/>
      <c r="AW960" s="9"/>
      <c r="BD960" s="9"/>
    </row>
    <row r="961" ht="14.25" customHeight="1">
      <c r="O961" s="9"/>
      <c r="U961" s="9"/>
      <c r="AG961" s="9"/>
      <c r="AS961" s="9"/>
      <c r="AW961" s="9"/>
      <c r="BD961" s="9"/>
    </row>
    <row r="962" ht="14.25" customHeight="1">
      <c r="O962" s="9"/>
      <c r="U962" s="9"/>
      <c r="AG962" s="9"/>
      <c r="AS962" s="9"/>
      <c r="AW962" s="9"/>
      <c r="BD962" s="9"/>
    </row>
    <row r="963" ht="14.25" customHeight="1">
      <c r="O963" s="9"/>
      <c r="U963" s="9"/>
      <c r="AG963" s="9"/>
      <c r="AS963" s="9"/>
      <c r="AW963" s="9"/>
      <c r="BD963" s="9"/>
    </row>
    <row r="964" ht="14.25" customHeight="1">
      <c r="O964" s="9"/>
      <c r="U964" s="9"/>
      <c r="AG964" s="9"/>
      <c r="AS964" s="9"/>
      <c r="AW964" s="9"/>
      <c r="BD964" s="9"/>
    </row>
    <row r="965" ht="14.25" customHeight="1">
      <c r="O965" s="9"/>
      <c r="U965" s="9"/>
      <c r="AG965" s="9"/>
      <c r="AS965" s="9"/>
      <c r="AW965" s="9"/>
      <c r="BD965" s="9"/>
    </row>
    <row r="966" ht="14.25" customHeight="1">
      <c r="O966" s="9"/>
      <c r="U966" s="9"/>
      <c r="AG966" s="9"/>
      <c r="AS966" s="9"/>
      <c r="AW966" s="9"/>
      <c r="BD966" s="9"/>
    </row>
    <row r="967" ht="14.25" customHeight="1">
      <c r="O967" s="9"/>
      <c r="U967" s="9"/>
      <c r="AG967" s="9"/>
      <c r="AS967" s="9"/>
      <c r="AW967" s="9"/>
      <c r="BD967" s="9"/>
    </row>
    <row r="968" ht="14.25" customHeight="1">
      <c r="O968" s="9"/>
      <c r="U968" s="9"/>
      <c r="AG968" s="9"/>
      <c r="AS968" s="9"/>
      <c r="AW968" s="9"/>
      <c r="BD968" s="9"/>
    </row>
    <row r="969" ht="14.25" customHeight="1">
      <c r="O969" s="9"/>
      <c r="U969" s="9"/>
      <c r="AG969" s="9"/>
      <c r="AS969" s="9"/>
      <c r="AW969" s="9"/>
      <c r="BD969" s="9"/>
    </row>
    <row r="970" ht="14.25" customHeight="1">
      <c r="O970" s="9"/>
      <c r="U970" s="9"/>
      <c r="AG970" s="9"/>
      <c r="AS970" s="9"/>
      <c r="AW970" s="9"/>
      <c r="BD970" s="9"/>
    </row>
    <row r="971" ht="14.25" customHeight="1">
      <c r="O971" s="9"/>
      <c r="U971" s="9"/>
      <c r="AG971" s="9"/>
      <c r="AS971" s="9"/>
      <c r="AW971" s="9"/>
      <c r="BD971" s="9"/>
    </row>
    <row r="972" ht="14.25" customHeight="1">
      <c r="O972" s="9"/>
      <c r="U972" s="9"/>
      <c r="AG972" s="9"/>
      <c r="AS972" s="9"/>
      <c r="AW972" s="9"/>
      <c r="BD972" s="9"/>
    </row>
    <row r="973" ht="14.25" customHeight="1">
      <c r="O973" s="9"/>
      <c r="U973" s="9"/>
      <c r="AG973" s="9"/>
      <c r="AS973" s="9"/>
      <c r="AW973" s="9"/>
      <c r="BD973" s="9"/>
    </row>
    <row r="974" ht="14.25" customHeight="1">
      <c r="O974" s="9"/>
      <c r="U974" s="9"/>
      <c r="AG974" s="9"/>
      <c r="AS974" s="9"/>
      <c r="AW974" s="9"/>
      <c r="BD974" s="9"/>
    </row>
    <row r="975" ht="14.25" customHeight="1">
      <c r="O975" s="9"/>
      <c r="U975" s="9"/>
      <c r="AG975" s="9"/>
      <c r="AS975" s="9"/>
      <c r="AW975" s="9"/>
      <c r="BD975" s="9"/>
    </row>
    <row r="976" ht="14.25" customHeight="1">
      <c r="O976" s="9"/>
      <c r="U976" s="9"/>
      <c r="AG976" s="9"/>
      <c r="AS976" s="9"/>
      <c r="AW976" s="9"/>
      <c r="BD976" s="9"/>
    </row>
    <row r="977" ht="14.25" customHeight="1">
      <c r="O977" s="9"/>
      <c r="U977" s="9"/>
      <c r="AG977" s="9"/>
      <c r="AS977" s="9"/>
      <c r="AW977" s="9"/>
      <c r="BD977" s="9"/>
    </row>
    <row r="978" ht="14.25" customHeight="1">
      <c r="O978" s="9"/>
      <c r="U978" s="9"/>
      <c r="AG978" s="9"/>
      <c r="AS978" s="9"/>
      <c r="AW978" s="9"/>
      <c r="BD978" s="9"/>
    </row>
    <row r="979" ht="14.25" customHeight="1">
      <c r="O979" s="9"/>
      <c r="U979" s="9"/>
      <c r="AG979" s="9"/>
      <c r="AS979" s="9"/>
      <c r="AW979" s="9"/>
      <c r="BD979" s="9"/>
    </row>
    <row r="980" ht="14.25" customHeight="1">
      <c r="O980" s="9"/>
      <c r="U980" s="9"/>
      <c r="AG980" s="9"/>
      <c r="AS980" s="9"/>
      <c r="AW980" s="9"/>
      <c r="BD980" s="9"/>
    </row>
    <row r="981" ht="14.25" customHeight="1">
      <c r="O981" s="9"/>
      <c r="U981" s="9"/>
      <c r="AG981" s="9"/>
      <c r="AS981" s="9"/>
      <c r="AW981" s="9"/>
      <c r="BD981" s="9"/>
    </row>
    <row r="982" ht="14.25" customHeight="1">
      <c r="O982" s="9"/>
      <c r="U982" s="9"/>
      <c r="AG982" s="9"/>
      <c r="AS982" s="9"/>
      <c r="AW982" s="9"/>
      <c r="BD982" s="9"/>
    </row>
    <row r="983" ht="14.25" customHeight="1">
      <c r="O983" s="9"/>
      <c r="U983" s="9"/>
      <c r="AG983" s="9"/>
      <c r="AS983" s="9"/>
      <c r="AW983" s="9"/>
      <c r="BD983" s="9"/>
    </row>
    <row r="984" ht="14.25" customHeight="1">
      <c r="O984" s="9"/>
      <c r="U984" s="9"/>
      <c r="AG984" s="9"/>
      <c r="AS984" s="9"/>
      <c r="AW984" s="9"/>
      <c r="BD984" s="9"/>
    </row>
    <row r="985" ht="14.25" customHeight="1">
      <c r="O985" s="9"/>
      <c r="U985" s="9"/>
      <c r="AG985" s="9"/>
      <c r="AS985" s="9"/>
      <c r="AW985" s="9"/>
      <c r="BD985" s="9"/>
    </row>
    <row r="986" ht="14.25" customHeight="1">
      <c r="O986" s="9"/>
      <c r="U986" s="9"/>
      <c r="AG986" s="9"/>
      <c r="AS986" s="9"/>
      <c r="AW986" s="9"/>
      <c r="BD986" s="9"/>
    </row>
    <row r="987" ht="14.25" customHeight="1">
      <c r="O987" s="9"/>
      <c r="U987" s="9"/>
      <c r="AG987" s="9"/>
      <c r="AS987" s="9"/>
      <c r="AW987" s="9"/>
      <c r="BD987" s="9"/>
    </row>
    <row r="988" ht="14.25" customHeight="1">
      <c r="O988" s="9"/>
      <c r="U988" s="9"/>
      <c r="AG988" s="9"/>
      <c r="AS988" s="9"/>
      <c r="AW988" s="9"/>
      <c r="BD988" s="9"/>
    </row>
    <row r="989" ht="14.25" customHeight="1">
      <c r="O989" s="9"/>
      <c r="U989" s="9"/>
      <c r="AG989" s="9"/>
      <c r="AS989" s="9"/>
      <c r="AW989" s="9"/>
      <c r="BD989" s="9"/>
    </row>
    <row r="990" ht="14.25" customHeight="1">
      <c r="O990" s="9"/>
      <c r="U990" s="9"/>
      <c r="AG990" s="9"/>
      <c r="AS990" s="9"/>
      <c r="AW990" s="9"/>
      <c r="BD990" s="9"/>
    </row>
    <row r="991" ht="14.25" customHeight="1">
      <c r="O991" s="9"/>
      <c r="U991" s="9"/>
      <c r="AG991" s="9"/>
      <c r="AS991" s="9"/>
      <c r="AW991" s="9"/>
      <c r="BD991" s="9"/>
    </row>
    <row r="992" ht="14.25" customHeight="1">
      <c r="O992" s="9"/>
      <c r="U992" s="9"/>
      <c r="AG992" s="9"/>
      <c r="AS992" s="9"/>
      <c r="AW992" s="9"/>
      <c r="BD992" s="9"/>
    </row>
    <row r="993" ht="14.25" customHeight="1">
      <c r="O993" s="9"/>
      <c r="U993" s="9"/>
      <c r="AG993" s="9"/>
      <c r="AS993" s="9"/>
      <c r="AW993" s="9"/>
      <c r="BD993" s="9"/>
    </row>
    <row r="994" ht="14.25" customHeight="1">
      <c r="O994" s="9"/>
      <c r="U994" s="9"/>
      <c r="AG994" s="9"/>
      <c r="AS994" s="9"/>
      <c r="AW994" s="9"/>
      <c r="BD994" s="9"/>
    </row>
    <row r="995" ht="14.25" customHeight="1">
      <c r="O995" s="9"/>
      <c r="U995" s="9"/>
      <c r="AG995" s="9"/>
      <c r="AS995" s="9"/>
      <c r="AW995" s="9"/>
      <c r="BD995" s="9"/>
    </row>
    <row r="996" ht="14.25" customHeight="1">
      <c r="O996" s="9"/>
      <c r="U996" s="9"/>
      <c r="AG996" s="9"/>
      <c r="AS996" s="9"/>
      <c r="AW996" s="9"/>
      <c r="BD996" s="9"/>
    </row>
    <row r="997" ht="14.25" customHeight="1">
      <c r="O997" s="9"/>
      <c r="U997" s="9"/>
      <c r="AG997" s="9"/>
      <c r="AS997" s="9"/>
      <c r="AW997" s="9"/>
      <c r="BD997" s="9"/>
    </row>
    <row r="998" ht="14.25" customHeight="1">
      <c r="O998" s="9"/>
      <c r="U998" s="9"/>
      <c r="AG998" s="9"/>
      <c r="AS998" s="9"/>
      <c r="AW998" s="9"/>
      <c r="BD998" s="9"/>
    </row>
    <row r="999" ht="14.25" customHeight="1">
      <c r="O999" s="9"/>
      <c r="U999" s="9"/>
      <c r="AG999" s="9"/>
      <c r="AS999" s="9"/>
      <c r="AW999" s="9"/>
      <c r="BD999" s="9"/>
    </row>
    <row r="1000" ht="14.25" customHeight="1">
      <c r="O1000" s="9"/>
      <c r="U1000" s="9"/>
      <c r="AG1000" s="9"/>
      <c r="AS1000" s="9"/>
      <c r="AW1000" s="9"/>
      <c r="BD1000" s="9"/>
    </row>
  </sheetData>
  <mergeCells count="2">
    <mergeCell ref="A1:N1"/>
    <mergeCell ref="P1:BC1"/>
  </mergeCells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9.86"/>
    <col customWidth="1" min="4" max="4" width="18.57"/>
    <col customWidth="1" min="5" max="5" width="0.86"/>
    <col customWidth="1" min="6" max="7" width="18.57"/>
    <col customWidth="1" min="8" max="8" width="20.43"/>
    <col customWidth="1" min="9" max="9" width="19.57"/>
    <col customWidth="1" min="10" max="10" width="23.0"/>
    <col customWidth="1" min="11" max="11" width="0.86"/>
    <col customWidth="1" min="12" max="12" width="23.43"/>
    <col customWidth="1" min="13" max="14" width="15.86"/>
    <col customWidth="1" min="15" max="18" width="22.29"/>
    <col customWidth="1" min="19" max="20" width="10.43"/>
    <col customWidth="1" min="21" max="21" width="20.57"/>
    <col customWidth="1" min="22" max="22" width="0.86"/>
    <col customWidth="1" min="23" max="23" width="10.43"/>
    <col customWidth="1" min="24" max="24" width="11.86"/>
    <col customWidth="1" min="25" max="25" width="11.43"/>
    <col customWidth="1" min="26" max="27" width="11.86"/>
    <col customWidth="1" min="28" max="28" width="0.86"/>
    <col customWidth="1" min="29" max="29" width="14.0"/>
  </cols>
  <sheetData>
    <row r="1" ht="14.25" customHeight="1">
      <c r="A1" s="6" t="s">
        <v>302</v>
      </c>
      <c r="B1" s="7"/>
      <c r="C1" s="7"/>
      <c r="D1" s="8"/>
      <c r="E1" s="22"/>
      <c r="F1" s="23"/>
      <c r="G1" s="23"/>
      <c r="H1" s="23"/>
      <c r="I1" s="23"/>
      <c r="J1" s="23"/>
      <c r="K1" s="9"/>
      <c r="L1" s="10" t="s">
        <v>303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  <c r="AC1" s="11" t="s">
        <v>304</v>
      </c>
    </row>
    <row r="2" ht="14.25" customHeight="1">
      <c r="E2" s="9"/>
      <c r="K2" s="9"/>
      <c r="V2" s="9"/>
      <c r="AB2" s="9"/>
    </row>
    <row r="3" ht="14.25" customHeight="1">
      <c r="A3" s="12" t="s">
        <v>0</v>
      </c>
      <c r="B3" s="12" t="s">
        <v>1</v>
      </c>
      <c r="C3" s="12" t="s">
        <v>321</v>
      </c>
      <c r="D3" s="12" t="s">
        <v>203</v>
      </c>
      <c r="E3" s="9"/>
      <c r="F3" s="12" t="s">
        <v>0</v>
      </c>
      <c r="G3" s="12" t="s">
        <v>7</v>
      </c>
      <c r="H3" s="12" t="s">
        <v>239</v>
      </c>
      <c r="I3" s="12" t="s">
        <v>240</v>
      </c>
      <c r="J3" s="12" t="s">
        <v>241</v>
      </c>
      <c r="K3" s="9"/>
      <c r="L3" s="13" t="s">
        <v>322</v>
      </c>
      <c r="M3" s="13" t="s">
        <v>328</v>
      </c>
      <c r="N3" s="13" t="s">
        <v>305</v>
      </c>
      <c r="O3" s="13" t="s">
        <v>324</v>
      </c>
      <c r="P3" s="13" t="s">
        <v>239</v>
      </c>
      <c r="Q3" s="13" t="s">
        <v>240</v>
      </c>
      <c r="R3" s="13" t="s">
        <v>241</v>
      </c>
      <c r="S3" s="13" t="s">
        <v>334</v>
      </c>
      <c r="T3" s="13" t="s">
        <v>330</v>
      </c>
      <c r="U3" s="13" t="s">
        <v>325</v>
      </c>
      <c r="V3" s="9"/>
      <c r="W3" s="16"/>
      <c r="X3" s="13" t="str">
        <f t="array" ref="X3:AA3">TRANSPOSE(W4:W7)</f>
        <v>EUR/USD</v>
      </c>
      <c r="Y3" s="13" t="s">
        <v>243</v>
      </c>
      <c r="Z3" s="13" t="s">
        <v>244</v>
      </c>
      <c r="AA3" s="13" t="s">
        <v>245</v>
      </c>
      <c r="AB3" s="9"/>
      <c r="AC3" s="14" t="s">
        <v>335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IF(STG_INSTRUMENT_CONTRACT_MASTER!I3="","",STG_INSTRUMENT_CONTRACT_MASTER!H2&amp;"/"&amp;STG_INSTRUMENT_CONTRACT_MASTER!I2)</f>
        <v/>
      </c>
      <c r="D4" s="1" t="str">
        <f>STG_SENSITIVITIES_FX!J2</f>
        <v/>
      </c>
      <c r="E4" s="9"/>
      <c r="F4" s="2">
        <f>STG_CURVATURES_SHOCK!A7</f>
        <v>44561</v>
      </c>
      <c r="G4" s="2" t="str">
        <f>STG_CURVATURES_SHOCK!B7</f>
        <v>EUR/USD</v>
      </c>
      <c r="H4" s="1">
        <f>STG_CURVATURES_SHOCK!F7</f>
        <v>425815.1416</v>
      </c>
      <c r="I4" s="1">
        <f>STG_CURVATURES_SHOCK!G7</f>
        <v>-1176569.556</v>
      </c>
      <c r="J4" s="1">
        <f>STG_CURVATURES_SHOCK!H7</f>
        <v>3648797.71</v>
      </c>
      <c r="K4" s="9"/>
      <c r="L4" s="1" t="s">
        <v>242</v>
      </c>
      <c r="M4" s="1">
        <f t="shared" ref="M4:M7" si="3">SUMIF(C:C,L4,D:D)</f>
        <v>-964424.2026</v>
      </c>
      <c r="N4" s="17">
        <v>0.3</v>
      </c>
      <c r="O4" s="18">
        <f t="shared" ref="O4:O7" si="4">M4*N4</f>
        <v>-289327.2608</v>
      </c>
      <c r="P4" s="18">
        <f t="shared" ref="P4:R4" si="1">H4</f>
        <v>425815.1416</v>
      </c>
      <c r="Q4" s="18">
        <f t="shared" si="1"/>
        <v>-1176569.556</v>
      </c>
      <c r="R4" s="18">
        <f t="shared" si="1"/>
        <v>3648797.71</v>
      </c>
      <c r="S4" s="18">
        <f t="shared" ref="S4:S7" si="6">-MIN(Q4-P4-O4,R4-P4+O4)</f>
        <v>1313057.437</v>
      </c>
      <c r="T4" s="18">
        <f t="shared" ref="T4:T7" si="7">SQRT(MAX(0,MAX(0,S4)^2))</f>
        <v>1313057.437</v>
      </c>
      <c r="U4" s="1">
        <v>0.36</v>
      </c>
      <c r="V4" s="9"/>
      <c r="W4" s="13" t="s">
        <v>242</v>
      </c>
      <c r="X4" s="1">
        <f t="shared" ref="X4:AA4" si="2">INDEX($S:$S,MATCH($W4,$L:$L,0))*INDEX($S:$S,MATCH(X$3,$L:$L,0))*IF(AND(INDEX($S:$S,MATCH($W4,$L:$L,0))&lt;0,INDEX($S:$S,MATCH(X$3,$L:$L,0))&lt;0),0,1)*IF(X$3=$W4,1,$U$4)</f>
        <v>1724119832413</v>
      </c>
      <c r="Y4" s="1">
        <f t="shared" si="2"/>
        <v>89322255406</v>
      </c>
      <c r="Z4" s="1">
        <f t="shared" si="2"/>
        <v>0</v>
      </c>
      <c r="AA4" s="1">
        <f t="shared" si="2"/>
        <v>46592066839</v>
      </c>
      <c r="AB4" s="9"/>
      <c r="AC4" s="5">
        <f>SQRT(SUM(X4:AA7))</f>
        <v>1433450.464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IF(STG_INSTRUMENT_CONTRACT_MASTER!I4="","",STG_INSTRUMENT_CONTRACT_MASTER!H3&amp;"/"&amp;STG_INSTRUMENT_CONTRACT_MASTER!I3)</f>
        <v/>
      </c>
      <c r="D5" s="1" t="str">
        <f>STG_SENSITIVITIES_FX!J3</f>
        <v/>
      </c>
      <c r="E5" s="9"/>
      <c r="F5" s="2">
        <f>STG_CURVATURES_SHOCK!A8</f>
        <v>44561</v>
      </c>
      <c r="G5" s="2" t="str">
        <f>STG_CURVATURES_SHOCK!B8</f>
        <v>GBP/USD</v>
      </c>
      <c r="H5" s="1">
        <f>STG_CURVATURES_SHOCK!F8</f>
        <v>-22916.132</v>
      </c>
      <c r="I5" s="1">
        <f>STG_CURVATURES_SHOCK!G8</f>
        <v>-302682.4134</v>
      </c>
      <c r="J5" s="1">
        <f>STG_CURVATURES_SHOCK!H8</f>
        <v>-0.005274194797</v>
      </c>
      <c r="K5" s="9"/>
      <c r="L5" s="1" t="s">
        <v>243</v>
      </c>
      <c r="M5" s="1">
        <f t="shared" si="3"/>
        <v>-302682.4187</v>
      </c>
      <c r="N5" s="17">
        <v>0.3</v>
      </c>
      <c r="O5" s="18">
        <f t="shared" si="4"/>
        <v>-90804.72561</v>
      </c>
      <c r="P5" s="18">
        <f t="shared" ref="P5:R5" si="5">H5</f>
        <v>-22916.132</v>
      </c>
      <c r="Q5" s="18">
        <f t="shared" si="5"/>
        <v>-302682.4134</v>
      </c>
      <c r="R5" s="18">
        <f t="shared" si="5"/>
        <v>-0.005274194797</v>
      </c>
      <c r="S5" s="18">
        <f t="shared" si="6"/>
        <v>188961.5558</v>
      </c>
      <c r="T5" s="18">
        <f t="shared" si="7"/>
        <v>188961.5558</v>
      </c>
      <c r="U5" s="18"/>
      <c r="V5" s="9"/>
      <c r="W5" s="13" t="s">
        <v>243</v>
      </c>
      <c r="X5" s="1">
        <f t="shared" ref="X5:AA5" si="8">INDEX($S:$S,MATCH($W5,$L:$L,0))*INDEX($S:$S,MATCH(X$3,$L:$L,0))*IF(AND(INDEX($S:$S,MATCH($W5,$L:$L,0))&lt;0,INDEX($S:$S,MATCH(X$3,$L:$L,0))&lt;0),0,1)*IF(X$3=$W5,1,$U$4)</f>
        <v>89322255406</v>
      </c>
      <c r="Y5" s="1">
        <f t="shared" si="8"/>
        <v>35706469573</v>
      </c>
      <c r="Z5" s="1">
        <f t="shared" si="8"/>
        <v>0</v>
      </c>
      <c r="AA5" s="1">
        <f t="shared" si="8"/>
        <v>6705045180</v>
      </c>
      <c r="AB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IF(STG_INSTRUMENT_CONTRACT_MASTER!I5="","",STG_INSTRUMENT_CONTRACT_MASTER!H4&amp;"/"&amp;STG_INSTRUMENT_CONTRACT_MASTER!I4)</f>
        <v/>
      </c>
      <c r="D6" s="1" t="str">
        <f>STG_SENSITIVITIES_FX!J4</f>
        <v/>
      </c>
      <c r="E6" s="9"/>
      <c r="F6" s="2">
        <f>STG_CURVATURES_SHOCK!A9</f>
        <v>44561</v>
      </c>
      <c r="G6" s="2" t="str">
        <f>STG_CURVATURES_SHOCK!B9</f>
        <v>AUD/USD</v>
      </c>
      <c r="H6" s="1">
        <f>STG_CURVATURES_SHOCK!F9</f>
        <v>0</v>
      </c>
      <c r="I6" s="1">
        <f>STG_CURVATURES_SHOCK!G9</f>
        <v>0</v>
      </c>
      <c r="J6" s="1">
        <f>STG_CURVATURES_SHOCK!H9</f>
        <v>0</v>
      </c>
      <c r="K6" s="9"/>
      <c r="L6" s="1" t="s">
        <v>244</v>
      </c>
      <c r="M6" s="1">
        <f t="shared" si="3"/>
        <v>0</v>
      </c>
      <c r="N6" s="17">
        <v>0.3</v>
      </c>
      <c r="O6" s="18">
        <f t="shared" si="4"/>
        <v>0</v>
      </c>
      <c r="P6" s="18">
        <f t="shared" ref="P6:R6" si="9">H6</f>
        <v>0</v>
      </c>
      <c r="Q6" s="18">
        <f t="shared" si="9"/>
        <v>0</v>
      </c>
      <c r="R6" s="18">
        <f t="shared" si="9"/>
        <v>0</v>
      </c>
      <c r="S6" s="18">
        <f t="shared" si="6"/>
        <v>0</v>
      </c>
      <c r="T6" s="18">
        <f t="shared" si="7"/>
        <v>0</v>
      </c>
      <c r="U6" s="18"/>
      <c r="V6" s="9"/>
      <c r="W6" s="13" t="s">
        <v>244</v>
      </c>
      <c r="X6" s="1">
        <f t="shared" ref="X6:AA6" si="10">INDEX($S:$S,MATCH($W6,$L:$L,0))*INDEX($S:$S,MATCH(X$3,$L:$L,0))*IF(AND(INDEX($S:$S,MATCH($W6,$L:$L,0))&lt;0,INDEX($S:$S,MATCH(X$3,$L:$L,0))&lt;0),0,1)*IF(X$3=$W6,1,$U$4)</f>
        <v>0</v>
      </c>
      <c r="Y6" s="1">
        <f t="shared" si="10"/>
        <v>0</v>
      </c>
      <c r="Z6" s="1">
        <f t="shared" si="10"/>
        <v>0</v>
      </c>
      <c r="AA6" s="1">
        <f t="shared" si="10"/>
        <v>0</v>
      </c>
      <c r="AB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IF(STG_INSTRUMENT_CONTRACT_MASTER!I6="","",STG_INSTRUMENT_CONTRACT_MASTER!H5&amp;"/"&amp;STG_INSTRUMENT_CONTRACT_MASTER!I5)</f>
        <v/>
      </c>
      <c r="D7" s="1" t="str">
        <f>STG_SENSITIVITIES_FX!J5</f>
        <v/>
      </c>
      <c r="E7" s="9"/>
      <c r="F7" s="2">
        <f>STG_CURVATURES_SHOCK!A10</f>
        <v>44561</v>
      </c>
      <c r="G7" s="2" t="str">
        <f>STG_CURVATURES_SHOCK!B10</f>
        <v>JPY/USD</v>
      </c>
      <c r="H7" s="1">
        <f>STG_CURVATURES_SHOCK!F10</f>
        <v>32278.52982</v>
      </c>
      <c r="I7" s="1">
        <f>STG_CURVATURES_SHOCK!G10</f>
        <v>49.30962389</v>
      </c>
      <c r="J7" s="1">
        <f>STG_CURVATURES_SHOCK!H10</f>
        <v>221072.2453</v>
      </c>
      <c r="K7" s="9"/>
      <c r="L7" s="1" t="s">
        <v>245</v>
      </c>
      <c r="M7" s="1">
        <f t="shared" si="3"/>
        <v>221121.5549</v>
      </c>
      <c r="N7" s="17">
        <v>0.3</v>
      </c>
      <c r="O7" s="18">
        <f t="shared" si="4"/>
        <v>66336.46647</v>
      </c>
      <c r="P7" s="18">
        <f t="shared" ref="P7:R7" si="11">H7</f>
        <v>32278.52982</v>
      </c>
      <c r="Q7" s="18">
        <f t="shared" si="11"/>
        <v>49.30962389</v>
      </c>
      <c r="R7" s="18">
        <f t="shared" si="11"/>
        <v>221072.2453</v>
      </c>
      <c r="S7" s="18">
        <f t="shared" si="6"/>
        <v>98565.68666</v>
      </c>
      <c r="T7" s="18">
        <f t="shared" si="7"/>
        <v>98565.68666</v>
      </c>
      <c r="U7" s="18"/>
      <c r="V7" s="9"/>
      <c r="W7" s="13" t="s">
        <v>245</v>
      </c>
      <c r="X7" s="1">
        <f t="shared" ref="X7:AA7" si="12">INDEX($S:$S,MATCH($W7,$L:$L,0))*INDEX($S:$S,MATCH(X$3,$L:$L,0))*IF(AND(INDEX($S:$S,MATCH($W7,$L:$L,0))&lt;0,INDEX($S:$S,MATCH(X$3,$L:$L,0))&lt;0),0,1)*IF(X$3=$W7,1,$U$4)</f>
        <v>46592066839</v>
      </c>
      <c r="Y7" s="1">
        <f t="shared" si="12"/>
        <v>6705045180</v>
      </c>
      <c r="Z7" s="1">
        <f t="shared" si="12"/>
        <v>0</v>
      </c>
      <c r="AA7" s="1">
        <f t="shared" si="12"/>
        <v>9715194587</v>
      </c>
      <c r="AB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IF(STG_INSTRUMENT_CONTRACT_MASTER!I7="","",STG_INSTRUMENT_CONTRACT_MASTER!H6&amp;"/"&amp;STG_INSTRUMENT_CONTRACT_MASTER!I6)</f>
        <v/>
      </c>
      <c r="D8" s="1" t="str">
        <f>STG_SENSITIVITIES_FX!J6</f>
        <v/>
      </c>
      <c r="E8" s="9"/>
      <c r="K8" s="9"/>
      <c r="N8" s="17"/>
      <c r="O8" s="18"/>
      <c r="P8" s="18"/>
      <c r="Q8" s="18"/>
      <c r="R8" s="18"/>
      <c r="S8" s="18"/>
      <c r="T8" s="18"/>
      <c r="U8" s="18"/>
      <c r="V8" s="9"/>
      <c r="W8" s="19"/>
      <c r="AB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IF(STG_INSTRUMENT_CONTRACT_MASTER!I8="","",STG_INSTRUMENT_CONTRACT_MASTER!H7&amp;"/"&amp;STG_INSTRUMENT_CONTRACT_MASTER!I7)</f>
        <v/>
      </c>
      <c r="D9" s="1" t="str">
        <f>STG_SENSITIVITIES_FX!J7</f>
        <v/>
      </c>
      <c r="E9" s="9"/>
      <c r="K9" s="9"/>
      <c r="N9" s="17"/>
      <c r="O9" s="18"/>
      <c r="P9" s="18"/>
      <c r="Q9" s="18"/>
      <c r="R9" s="18"/>
      <c r="S9" s="18"/>
      <c r="T9" s="18"/>
      <c r="U9" s="18"/>
      <c r="V9" s="9"/>
      <c r="AB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IF(STG_INSTRUMENT_CONTRACT_MASTER!I9="","",STG_INSTRUMENT_CONTRACT_MASTER!H8&amp;"/"&amp;STG_INSTRUMENT_CONTRACT_MASTER!I8)</f>
        <v/>
      </c>
      <c r="D10" s="1" t="str">
        <f>STG_SENSITIVITIES_FX!J8</f>
        <v/>
      </c>
      <c r="E10" s="9"/>
      <c r="K10" s="9"/>
      <c r="N10" s="17"/>
      <c r="O10" s="18"/>
      <c r="P10" s="18"/>
      <c r="Q10" s="18"/>
      <c r="R10" s="18"/>
      <c r="S10" s="18"/>
      <c r="T10" s="18"/>
      <c r="U10" s="18"/>
      <c r="V10" s="9"/>
      <c r="W10" s="20"/>
      <c r="X10" s="19"/>
      <c r="Y10" s="19"/>
      <c r="Z10" s="19"/>
      <c r="AA10" s="19"/>
      <c r="AB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IF(STG_INSTRUMENT_CONTRACT_MASTER!I10="","",STG_INSTRUMENT_CONTRACT_MASTER!H9&amp;"/"&amp;STG_INSTRUMENT_CONTRACT_MASTER!I9)</f>
        <v/>
      </c>
      <c r="D11" s="1" t="str">
        <f>STG_SENSITIVITIES_FX!J9</f>
        <v/>
      </c>
      <c r="E11" s="9"/>
      <c r="K11" s="9"/>
      <c r="N11" s="17"/>
      <c r="O11" s="18"/>
      <c r="P11" s="18"/>
      <c r="Q11" s="18"/>
      <c r="R11" s="18"/>
      <c r="S11" s="18"/>
      <c r="T11" s="18"/>
      <c r="U11" s="18"/>
      <c r="V11" s="9"/>
      <c r="W11" s="19"/>
      <c r="X11" s="19"/>
      <c r="Y11" s="19"/>
      <c r="Z11" s="19"/>
      <c r="AA11" s="19"/>
      <c r="AB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IF(STG_INSTRUMENT_CONTRACT_MASTER!I11="","",STG_INSTRUMENT_CONTRACT_MASTER!H10&amp;"/"&amp;STG_INSTRUMENT_CONTRACT_MASTER!I10)</f>
        <v/>
      </c>
      <c r="D12" s="1" t="str">
        <f>STG_SENSITIVITIES_FX!J10</f>
        <v/>
      </c>
      <c r="E12" s="9"/>
      <c r="K12" s="9"/>
      <c r="V12" s="9"/>
      <c r="W12" s="19"/>
      <c r="X12" s="19"/>
      <c r="Y12" s="19"/>
      <c r="Z12" s="19"/>
      <c r="AA12" s="19"/>
      <c r="AB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IF(STG_INSTRUMENT_CONTRACT_MASTER!I12="","",STG_INSTRUMENT_CONTRACT_MASTER!H11&amp;"/"&amp;STG_INSTRUMENT_CONTRACT_MASTER!I11)</f>
        <v/>
      </c>
      <c r="D13" s="1" t="str">
        <f>STG_SENSITIVITIES_FX!J11</f>
        <v/>
      </c>
      <c r="E13" s="9"/>
      <c r="K13" s="9"/>
      <c r="V13" s="9"/>
      <c r="W13" s="19"/>
      <c r="X13" s="19"/>
      <c r="Y13" s="19"/>
      <c r="Z13" s="19"/>
      <c r="AA13" s="19"/>
      <c r="AB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IF(STG_INSTRUMENT_CONTRACT_MASTER!I13="","",STG_INSTRUMENT_CONTRACT_MASTER!H12&amp;"/"&amp;STG_INSTRUMENT_CONTRACT_MASTER!I12)</f>
        <v/>
      </c>
      <c r="D14" s="1" t="str">
        <f>STG_SENSITIVITIES_FX!J12</f>
        <v/>
      </c>
      <c r="E14" s="9"/>
      <c r="K14" s="9"/>
      <c r="V14" s="9"/>
      <c r="W14" s="19"/>
      <c r="X14" s="19"/>
      <c r="Y14" s="19"/>
      <c r="Z14" s="19"/>
      <c r="AA14" s="19"/>
      <c r="AB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IF(STG_INSTRUMENT_CONTRACT_MASTER!I14="","",STG_INSTRUMENT_CONTRACT_MASTER!H13&amp;"/"&amp;STG_INSTRUMENT_CONTRACT_MASTER!I13)</f>
        <v/>
      </c>
      <c r="D15" s="1" t="str">
        <f>STG_SENSITIVITIES_FX!J13</f>
        <v/>
      </c>
      <c r="E15" s="9"/>
      <c r="K15" s="9"/>
      <c r="V15" s="9"/>
      <c r="W15" s="19"/>
      <c r="X15" s="19"/>
      <c r="Y15" s="19"/>
      <c r="Z15" s="19"/>
      <c r="AA15" s="19"/>
      <c r="AB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IF(STG_INSTRUMENT_CONTRACT_MASTER!I15="","",STG_INSTRUMENT_CONTRACT_MASTER!H14&amp;"/"&amp;STG_INSTRUMENT_CONTRACT_MASTER!I14)</f>
        <v/>
      </c>
      <c r="D16" s="1" t="str">
        <f>STG_SENSITIVITIES_FX!J14</f>
        <v/>
      </c>
      <c r="E16" s="9"/>
      <c r="K16" s="9"/>
      <c r="V16" s="9"/>
      <c r="W16" s="19"/>
      <c r="X16" s="19"/>
      <c r="Y16" s="19"/>
      <c r="Z16" s="19"/>
      <c r="AA16" s="19"/>
      <c r="AB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IF(STG_INSTRUMENT_CONTRACT_MASTER!I16="","",STG_INSTRUMENT_CONTRACT_MASTER!H15&amp;"/"&amp;STG_INSTRUMENT_CONTRACT_MASTER!I15)</f>
        <v/>
      </c>
      <c r="D17" s="1" t="str">
        <f>STG_SENSITIVITIES_FX!J15</f>
        <v/>
      </c>
      <c r="E17" s="9"/>
      <c r="K17" s="9"/>
      <c r="V17" s="9"/>
      <c r="W17" s="20"/>
      <c r="X17" s="19"/>
      <c r="Y17" s="19"/>
      <c r="Z17" s="19"/>
      <c r="AA17" s="19"/>
      <c r="AB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IF(STG_INSTRUMENT_CONTRACT_MASTER!I17="","",STG_INSTRUMENT_CONTRACT_MASTER!H16&amp;"/"&amp;STG_INSTRUMENT_CONTRACT_MASTER!I16)</f>
        <v/>
      </c>
      <c r="D18" s="1" t="str">
        <f>STG_SENSITIVITIES_FX!J16</f>
        <v/>
      </c>
      <c r="E18" s="9"/>
      <c r="K18" s="9"/>
      <c r="V18" s="9"/>
      <c r="W18" s="19"/>
      <c r="X18" s="19"/>
      <c r="Y18" s="19"/>
      <c r="Z18" s="19"/>
      <c r="AA18" s="19"/>
      <c r="AB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IF(STG_INSTRUMENT_CONTRACT_MASTER!I18="","",STG_INSTRUMENT_CONTRACT_MASTER!H17&amp;"/"&amp;STG_INSTRUMENT_CONTRACT_MASTER!I17)</f>
        <v/>
      </c>
      <c r="D19" s="1" t="str">
        <f>STG_SENSITIVITIES_FX!J17</f>
        <v/>
      </c>
      <c r="E19" s="9"/>
      <c r="K19" s="9"/>
      <c r="V19" s="9"/>
      <c r="W19" s="19"/>
      <c r="X19" s="19"/>
      <c r="Y19" s="19"/>
      <c r="Z19" s="19"/>
      <c r="AA19" s="19"/>
      <c r="AB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IF(STG_INSTRUMENT_CONTRACT_MASTER!I19="","",STG_INSTRUMENT_CONTRACT_MASTER!H18&amp;"/"&amp;STG_INSTRUMENT_CONTRACT_MASTER!I18)</f>
        <v/>
      </c>
      <c r="D20" s="1" t="str">
        <f>STG_SENSITIVITIES_FX!J18</f>
        <v/>
      </c>
      <c r="E20" s="9"/>
      <c r="K20" s="9"/>
      <c r="V20" s="9"/>
      <c r="W20" s="19"/>
      <c r="X20" s="19"/>
      <c r="Y20" s="19"/>
      <c r="Z20" s="19"/>
      <c r="AA20" s="19"/>
      <c r="AB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IF(STG_INSTRUMENT_CONTRACT_MASTER!I20="","",STG_INSTRUMENT_CONTRACT_MASTER!H19&amp;"/"&amp;STG_INSTRUMENT_CONTRACT_MASTER!I19)</f>
        <v/>
      </c>
      <c r="D21" s="1" t="str">
        <f>STG_SENSITIVITIES_FX!J19</f>
        <v/>
      </c>
      <c r="E21" s="9"/>
      <c r="K21" s="9"/>
      <c r="V21" s="9"/>
      <c r="W21" s="19"/>
      <c r="X21" s="19"/>
      <c r="Y21" s="19"/>
      <c r="Z21" s="19"/>
      <c r="AA21" s="19"/>
      <c r="AB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IF(STG_INSTRUMENT_CONTRACT_MASTER!I21="","",STG_INSTRUMENT_CONTRACT_MASTER!H20&amp;"/"&amp;STG_INSTRUMENT_CONTRACT_MASTER!I20)</f>
        <v/>
      </c>
      <c r="D22" s="1" t="str">
        <f>STG_SENSITIVITIES_FX!J20</f>
        <v/>
      </c>
      <c r="E22" s="9"/>
      <c r="K22" s="9"/>
      <c r="V22" s="9"/>
      <c r="W22" s="19"/>
      <c r="X22" s="19"/>
      <c r="Y22" s="19"/>
      <c r="Z22" s="19"/>
      <c r="AA22" s="19"/>
      <c r="AB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IF(STG_INSTRUMENT_CONTRACT_MASTER!I22="","",STG_INSTRUMENT_CONTRACT_MASTER!H21&amp;"/"&amp;STG_INSTRUMENT_CONTRACT_MASTER!I21)</f>
        <v/>
      </c>
      <c r="D23" s="1" t="str">
        <f>STG_SENSITIVITIES_FX!J21</f>
        <v/>
      </c>
      <c r="E23" s="9"/>
      <c r="K23" s="9"/>
      <c r="V23" s="9"/>
      <c r="W23" s="19"/>
      <c r="X23" s="19"/>
      <c r="Y23" s="19"/>
      <c r="Z23" s="19"/>
      <c r="AA23" s="19"/>
      <c r="AB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IF(STG_INSTRUMENT_CONTRACT_MASTER!I23="","",STG_INSTRUMENT_CONTRACT_MASTER!H22&amp;"/"&amp;STG_INSTRUMENT_CONTRACT_MASTER!I22)</f>
        <v/>
      </c>
      <c r="D24" s="1" t="str">
        <f>STG_SENSITIVITIES_FX!J22</f>
        <v/>
      </c>
      <c r="E24" s="9"/>
      <c r="K24" s="9"/>
      <c r="V24" s="9"/>
      <c r="W24" s="20"/>
      <c r="X24" s="19"/>
      <c r="Y24" s="19"/>
      <c r="Z24" s="19"/>
      <c r="AA24" s="19"/>
      <c r="AB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IF(STG_INSTRUMENT_CONTRACT_MASTER!I24="","",STG_INSTRUMENT_CONTRACT_MASTER!H23&amp;"/"&amp;STG_INSTRUMENT_CONTRACT_MASTER!I23)</f>
        <v/>
      </c>
      <c r="D25" s="1" t="str">
        <f>STG_SENSITIVITIES_FX!J23</f>
        <v/>
      </c>
      <c r="E25" s="9"/>
      <c r="K25" s="9"/>
      <c r="V25" s="9"/>
      <c r="W25" s="19"/>
      <c r="X25" s="19"/>
      <c r="Y25" s="19"/>
      <c r="Z25" s="19"/>
      <c r="AA25" s="19"/>
      <c r="AB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IF(STG_INSTRUMENT_CONTRACT_MASTER!I25="","",STG_INSTRUMENT_CONTRACT_MASTER!H24&amp;"/"&amp;STG_INSTRUMENT_CONTRACT_MASTER!I24)</f>
        <v/>
      </c>
      <c r="D26" s="1" t="str">
        <f>STG_SENSITIVITIES_FX!J24</f>
        <v/>
      </c>
      <c r="E26" s="9"/>
      <c r="K26" s="9"/>
      <c r="V26" s="9"/>
      <c r="W26" s="19"/>
      <c r="X26" s="19"/>
      <c r="Y26" s="19"/>
      <c r="Z26" s="19"/>
      <c r="AA26" s="19"/>
      <c r="AB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IF(STG_INSTRUMENT_CONTRACT_MASTER!I26="","",STG_INSTRUMENT_CONTRACT_MASTER!H25&amp;"/"&amp;STG_INSTRUMENT_CONTRACT_MASTER!I25)</f>
        <v/>
      </c>
      <c r="D27" s="1" t="str">
        <f>STG_SENSITIVITIES_FX!J25</f>
        <v/>
      </c>
      <c r="E27" s="9"/>
      <c r="K27" s="9"/>
      <c r="V27" s="9"/>
      <c r="W27" s="19"/>
      <c r="X27" s="19"/>
      <c r="Y27" s="19"/>
      <c r="Z27" s="19"/>
      <c r="AA27" s="19"/>
      <c r="AB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IF(STG_INSTRUMENT_CONTRACT_MASTER!I27="","",STG_INSTRUMENT_CONTRACT_MASTER!H26&amp;"/"&amp;STG_INSTRUMENT_CONTRACT_MASTER!I26)</f>
        <v/>
      </c>
      <c r="D28" s="1" t="str">
        <f>STG_SENSITIVITIES_FX!J26</f>
        <v/>
      </c>
      <c r="E28" s="9"/>
      <c r="K28" s="9"/>
      <c r="V28" s="9"/>
      <c r="W28" s="19"/>
      <c r="X28" s="19"/>
      <c r="Y28" s="19"/>
      <c r="Z28" s="19"/>
      <c r="AA28" s="19"/>
      <c r="AB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IF(STG_INSTRUMENT_CONTRACT_MASTER!I28="","",STG_INSTRUMENT_CONTRACT_MASTER!H27&amp;"/"&amp;STG_INSTRUMENT_CONTRACT_MASTER!I27)</f>
        <v/>
      </c>
      <c r="D29" s="1" t="str">
        <f>STG_SENSITIVITIES_FX!J27</f>
        <v/>
      </c>
      <c r="E29" s="9"/>
      <c r="K29" s="9"/>
      <c r="V29" s="9"/>
      <c r="W29" s="19"/>
      <c r="X29" s="19"/>
      <c r="Y29" s="19"/>
      <c r="Z29" s="19"/>
      <c r="AA29" s="19"/>
      <c r="AB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IF(STG_INSTRUMENT_CONTRACT_MASTER!I29="","",STG_INSTRUMENT_CONTRACT_MASTER!H28&amp;"/"&amp;STG_INSTRUMENT_CONTRACT_MASTER!I28)</f>
        <v/>
      </c>
      <c r="D30" s="1" t="str">
        <f>STG_SENSITIVITIES_FX!J28</f>
        <v/>
      </c>
      <c r="E30" s="9"/>
      <c r="K30" s="9"/>
      <c r="V30" s="9"/>
      <c r="AB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IF(STG_INSTRUMENT_CONTRACT_MASTER!I30="","",STG_INSTRUMENT_CONTRACT_MASTER!H29&amp;"/"&amp;STG_INSTRUMENT_CONTRACT_MASTER!I29)</f>
        <v/>
      </c>
      <c r="D31" s="1" t="str">
        <f>STG_SENSITIVITIES_FX!J29</f>
        <v/>
      </c>
      <c r="E31" s="9"/>
      <c r="K31" s="9"/>
      <c r="V31" s="9"/>
      <c r="AB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IF(STG_INSTRUMENT_CONTRACT_MASTER!I31="","",STG_INSTRUMENT_CONTRACT_MASTER!H30&amp;"/"&amp;STG_INSTRUMENT_CONTRACT_MASTER!I30)</f>
        <v/>
      </c>
      <c r="D32" s="1" t="str">
        <f>STG_SENSITIVITIES_FX!J30</f>
        <v/>
      </c>
      <c r="E32" s="9"/>
      <c r="K32" s="9"/>
      <c r="V32" s="9"/>
      <c r="AB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IF(STG_INSTRUMENT_CONTRACT_MASTER!I32="","",STG_INSTRUMENT_CONTRACT_MASTER!H31&amp;"/"&amp;STG_INSTRUMENT_CONTRACT_MASTER!I31)</f>
        <v/>
      </c>
      <c r="D33" s="1" t="str">
        <f>STG_SENSITIVITIES_FX!J31</f>
        <v/>
      </c>
      <c r="E33" s="9"/>
      <c r="K33" s="9"/>
      <c r="V33" s="9"/>
      <c r="AB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IF(STG_INSTRUMENT_CONTRACT_MASTER!I33="","",STG_INSTRUMENT_CONTRACT_MASTER!H32&amp;"/"&amp;STG_INSTRUMENT_CONTRACT_MASTER!I32)</f>
        <v/>
      </c>
      <c r="D34" s="1" t="str">
        <f>STG_SENSITIVITIES_FX!J32</f>
        <v/>
      </c>
      <c r="E34" s="9"/>
      <c r="K34" s="9"/>
      <c r="V34" s="9"/>
      <c r="AB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IF(STG_INSTRUMENT_CONTRACT_MASTER!I34="","",STG_INSTRUMENT_CONTRACT_MASTER!H33&amp;"/"&amp;STG_INSTRUMENT_CONTRACT_MASTER!I33)</f>
        <v/>
      </c>
      <c r="D35" s="1" t="str">
        <f>STG_SENSITIVITIES_FX!J33</f>
        <v/>
      </c>
      <c r="E35" s="9"/>
      <c r="K35" s="9"/>
      <c r="V35" s="9"/>
      <c r="AB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IF(STG_INSTRUMENT_CONTRACT_MASTER!I35="","",STG_INSTRUMENT_CONTRACT_MASTER!H34&amp;"/"&amp;STG_INSTRUMENT_CONTRACT_MASTER!I34)</f>
        <v>USD/</v>
      </c>
      <c r="D36" s="1" t="str">
        <f>STG_SENSITIVITIES_FX!J34</f>
        <v/>
      </c>
      <c r="E36" s="9"/>
      <c r="K36" s="9"/>
      <c r="V36" s="9"/>
      <c r="AB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IF(STG_INSTRUMENT_CONTRACT_MASTER!I36="","",STG_INSTRUMENT_CONTRACT_MASTER!H35&amp;"/"&amp;STG_INSTRUMENT_CONTRACT_MASTER!I35)</f>
        <v>EUR/USD</v>
      </c>
      <c r="D37" s="1" t="str">
        <f>STG_SENSITIVITIES_FX!J35</f>
        <v/>
      </c>
      <c r="E37" s="9"/>
      <c r="K37" s="9"/>
      <c r="V37" s="9"/>
      <c r="AB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IF(STG_INSTRUMENT_CONTRACT_MASTER!I37="","",STG_INSTRUMENT_CONTRACT_MASTER!H36&amp;"/"&amp;STG_INSTRUMENT_CONTRACT_MASTER!I36)</f>
        <v>EUR/USD</v>
      </c>
      <c r="D38" s="1" t="str">
        <f>STG_SENSITIVITIES_FX!J36</f>
        <v/>
      </c>
      <c r="E38" s="9"/>
      <c r="K38" s="9"/>
      <c r="V38" s="9"/>
      <c r="AB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IF(STG_INSTRUMENT_CONTRACT_MASTER!I38="","",STG_INSTRUMENT_CONTRACT_MASTER!H37&amp;"/"&amp;STG_INSTRUMENT_CONTRACT_MASTER!I37)</f>
        <v>EUR/USD</v>
      </c>
      <c r="D39" s="1" t="str">
        <f>STG_SENSITIVITIES_FX!J37</f>
        <v/>
      </c>
      <c r="E39" s="9"/>
      <c r="K39" s="9"/>
      <c r="V39" s="9"/>
      <c r="AB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IF(STG_INSTRUMENT_CONTRACT_MASTER!I39="","",STG_INSTRUMENT_CONTRACT_MASTER!H38&amp;"/"&amp;STG_INSTRUMENT_CONTRACT_MASTER!I38)</f>
        <v>GBP/USD</v>
      </c>
      <c r="D40" s="1" t="str">
        <f>STG_SENSITIVITIES_FX!J38</f>
        <v/>
      </c>
      <c r="E40" s="9"/>
      <c r="K40" s="9"/>
      <c r="V40" s="9"/>
      <c r="AB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IF(STG_INSTRUMENT_CONTRACT_MASTER!I40="","",STG_INSTRUMENT_CONTRACT_MASTER!H39&amp;"/"&amp;STG_INSTRUMENT_CONTRACT_MASTER!I39)</f>
        <v>EUR/USD</v>
      </c>
      <c r="D41" s="1" t="str">
        <f>STG_SENSITIVITIES_FX!J39</f>
        <v/>
      </c>
      <c r="E41" s="9"/>
      <c r="K41" s="9"/>
      <c r="V41" s="9"/>
      <c r="AB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IF(STG_INSTRUMENT_CONTRACT_MASTER!I41="","",STG_INSTRUMENT_CONTRACT_MASTER!H40&amp;"/"&amp;STG_INSTRUMENT_CONTRACT_MASTER!I40)</f>
        <v/>
      </c>
      <c r="D42" s="1" t="str">
        <f>STG_SENSITIVITIES_FX!J40</f>
        <v/>
      </c>
      <c r="E42" s="9"/>
      <c r="K42" s="9"/>
      <c r="V42" s="9"/>
      <c r="AB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IF(STG_INSTRUMENT_CONTRACT_MASTER!I42="","",STG_INSTRUMENT_CONTRACT_MASTER!H41&amp;"/"&amp;STG_INSTRUMENT_CONTRACT_MASTER!I41)</f>
        <v/>
      </c>
      <c r="D43" s="1" t="str">
        <f>STG_SENSITIVITIES_FX!J41</f>
        <v/>
      </c>
      <c r="E43" s="9"/>
      <c r="K43" s="9"/>
      <c r="V43" s="9"/>
      <c r="AB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IF(STG_INSTRUMENT_CONTRACT_MASTER!I43="","",STG_INSTRUMENT_CONTRACT_MASTER!H42&amp;"/"&amp;STG_INSTRUMENT_CONTRACT_MASTER!I42)</f>
        <v>USD/</v>
      </c>
      <c r="D44" s="1" t="str">
        <f>STG_SENSITIVITIES_FX!J42</f>
        <v/>
      </c>
      <c r="E44" s="9"/>
      <c r="K44" s="9"/>
      <c r="V44" s="9"/>
      <c r="AB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IF(STG_INSTRUMENT_CONTRACT_MASTER!I44="","",STG_INSTRUMENT_CONTRACT_MASTER!H43&amp;"/"&amp;STG_INSTRUMENT_CONTRACT_MASTER!I43)</f>
        <v>GBP/USD</v>
      </c>
      <c r="D45" s="1" t="str">
        <f>STG_SENSITIVITIES_FX!J43</f>
        <v/>
      </c>
      <c r="E45" s="9"/>
      <c r="K45" s="9"/>
      <c r="V45" s="9"/>
      <c r="AB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IF(STG_INSTRUMENT_CONTRACT_MASTER!I45="","",STG_INSTRUMENT_CONTRACT_MASTER!H44&amp;"/"&amp;STG_INSTRUMENT_CONTRACT_MASTER!I44)</f>
        <v>EUR/USD</v>
      </c>
      <c r="D46" s="1" t="str">
        <f>STG_SENSITIVITIES_FX!J44</f>
        <v/>
      </c>
      <c r="E46" s="9"/>
      <c r="K46" s="9"/>
      <c r="V46" s="9"/>
      <c r="AB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IF(STG_INSTRUMENT_CONTRACT_MASTER!I46="","",STG_INSTRUMENT_CONTRACT_MASTER!H45&amp;"/"&amp;STG_INSTRUMENT_CONTRACT_MASTER!I45)</f>
        <v>EUR/USD</v>
      </c>
      <c r="D47" s="1" t="str">
        <f>STG_SENSITIVITIES_FX!J45</f>
        <v/>
      </c>
      <c r="E47" s="9"/>
      <c r="K47" s="9"/>
      <c r="V47" s="9"/>
      <c r="AB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IF(STG_INSTRUMENT_CONTRACT_MASTER!I47="","",STG_INSTRUMENT_CONTRACT_MASTER!H46&amp;"/"&amp;STG_INSTRUMENT_CONTRACT_MASTER!I46)</f>
        <v>AUD/USD</v>
      </c>
      <c r="D48" s="1" t="str">
        <f>STG_SENSITIVITIES_FX!J46</f>
        <v/>
      </c>
      <c r="E48" s="9"/>
      <c r="K48" s="9"/>
      <c r="V48" s="9"/>
      <c r="AB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IF(STG_INSTRUMENT_CONTRACT_MASTER!I48="","",STG_INSTRUMENT_CONTRACT_MASTER!H47&amp;"/"&amp;STG_INSTRUMENT_CONTRACT_MASTER!I47)</f>
        <v>EUR/USD</v>
      </c>
      <c r="D49" s="1" t="str">
        <f>STG_SENSITIVITIES_FX!J47</f>
        <v/>
      </c>
      <c r="E49" s="9"/>
      <c r="K49" s="9"/>
      <c r="V49" s="9"/>
      <c r="AB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IF(STG_INSTRUMENT_CONTRACT_MASTER!I49="","",STG_INSTRUMENT_CONTRACT_MASTER!H48&amp;"/"&amp;STG_INSTRUMENT_CONTRACT_MASTER!I48)</f>
        <v>EUR/USD</v>
      </c>
      <c r="D50" s="1" t="str">
        <f>STG_SENSITIVITIES_FX!J48</f>
        <v/>
      </c>
      <c r="E50" s="9"/>
      <c r="K50" s="9"/>
      <c r="V50" s="9"/>
      <c r="AB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IF(STG_INSTRUMENT_CONTRACT_MASTER!I50="","",STG_INSTRUMENT_CONTRACT_MASTER!H49&amp;"/"&amp;STG_INSTRUMENT_CONTRACT_MASTER!I49)</f>
        <v>JPY/USD</v>
      </c>
      <c r="D51" s="1" t="str">
        <f>STG_SENSITIVITIES_FX!J49</f>
        <v/>
      </c>
      <c r="E51" s="9"/>
      <c r="K51" s="9"/>
      <c r="V51" s="9"/>
      <c r="AB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IF(STG_INSTRUMENT_CONTRACT_MASTER!I51="","",STG_INSTRUMENT_CONTRACT_MASTER!H50&amp;"/"&amp;STG_INSTRUMENT_CONTRACT_MASTER!I50)</f>
        <v>EUR/USD</v>
      </c>
      <c r="D52" s="1" t="str">
        <f>STG_SENSITIVITIES_FX!J50</f>
        <v/>
      </c>
      <c r="E52" s="9"/>
      <c r="K52" s="9"/>
      <c r="V52" s="9"/>
      <c r="AB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IF(STG_INSTRUMENT_CONTRACT_MASTER!I52="","",STG_INSTRUMENT_CONTRACT_MASTER!H51&amp;"/"&amp;STG_INSTRUMENT_CONTRACT_MASTER!I51)</f>
        <v>EUR/USD</v>
      </c>
      <c r="D53" s="1" t="str">
        <f>STG_SENSITIVITIES_FX!J51</f>
        <v/>
      </c>
      <c r="E53" s="9"/>
      <c r="K53" s="9"/>
      <c r="V53" s="9"/>
      <c r="AB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IF(STG_INSTRUMENT_CONTRACT_MASTER!I53="","",STG_INSTRUMENT_CONTRACT_MASTER!H52&amp;"/"&amp;STG_INSTRUMENT_CONTRACT_MASTER!I52)</f>
        <v>EUR/USD</v>
      </c>
      <c r="D54" s="1" t="str">
        <f>STG_SENSITIVITIES_FX!J52</f>
        <v/>
      </c>
      <c r="E54" s="9"/>
      <c r="K54" s="9"/>
      <c r="V54" s="9"/>
      <c r="AB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IF(STG_INSTRUMENT_CONTRACT_MASTER!I54="","",STG_INSTRUMENT_CONTRACT_MASTER!H53&amp;"/"&amp;STG_INSTRUMENT_CONTRACT_MASTER!I53)</f>
        <v>EUR/USD</v>
      </c>
      <c r="D55" s="1" t="str">
        <f>STG_SENSITIVITIES_FX!J53</f>
        <v/>
      </c>
      <c r="E55" s="9"/>
      <c r="K55" s="9"/>
      <c r="V55" s="9"/>
      <c r="AB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IF(STG_INSTRUMENT_CONTRACT_MASTER!I55="","",STG_INSTRUMENT_CONTRACT_MASTER!H54&amp;"/"&amp;STG_INSTRUMENT_CONTRACT_MASTER!I54)</f>
        <v>EUR/USD</v>
      </c>
      <c r="D56" s="1" t="str">
        <f>STG_SENSITIVITIES_FX!J54</f>
        <v/>
      </c>
      <c r="E56" s="9"/>
      <c r="K56" s="9"/>
      <c r="V56" s="9"/>
      <c r="AB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IF(STG_INSTRUMENT_CONTRACT_MASTER!I56="","",STG_INSTRUMENT_CONTRACT_MASTER!H55&amp;"/"&amp;STG_INSTRUMENT_CONTRACT_MASTER!I55)</f>
        <v>EUR/USD</v>
      </c>
      <c r="D57" s="1">
        <f>STG_SENSITIVITIES_FX!J55</f>
        <v>-224182.3017</v>
      </c>
      <c r="E57" s="9"/>
      <c r="K57" s="9"/>
      <c r="V57" s="9"/>
      <c r="AB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IF(STG_INSTRUMENT_CONTRACT_MASTER!I57="","",STG_INSTRUMENT_CONTRACT_MASTER!H56&amp;"/"&amp;STG_INSTRUMENT_CONTRACT_MASTER!I56)</f>
        <v>JPY/USD</v>
      </c>
      <c r="D58" s="1">
        <f>STG_SENSITIVITIES_FX!J56</f>
        <v>221121.5549</v>
      </c>
      <c r="E58" s="9"/>
      <c r="K58" s="9"/>
      <c r="V58" s="9"/>
      <c r="AB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IF(STG_INSTRUMENT_CONTRACT_MASTER!I58="","",STG_INSTRUMENT_CONTRACT_MASTER!H57&amp;"/"&amp;STG_INSTRUMENT_CONTRACT_MASTER!I57)</f>
        <v>EUR/USD</v>
      </c>
      <c r="D59" s="1">
        <f>STG_SENSITIVITIES_FX!J57</f>
        <v>200560.99</v>
      </c>
      <c r="E59" s="9"/>
      <c r="K59" s="9"/>
      <c r="V59" s="9"/>
      <c r="AB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IF(STG_INSTRUMENT_CONTRACT_MASTER!I59="","",STG_INSTRUMENT_CONTRACT_MASTER!H58&amp;"/"&amp;STG_INSTRUMENT_CONTRACT_MASTER!I58)</f>
        <v>EUR/USD</v>
      </c>
      <c r="D60" s="1">
        <f>STG_SENSITIVITIES_FX!J58</f>
        <v>-302344.7378</v>
      </c>
      <c r="E60" s="9"/>
      <c r="K60" s="9"/>
      <c r="V60" s="9"/>
      <c r="AB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IF(STG_INSTRUMENT_CONTRACT_MASTER!I60="","",STG_INSTRUMENT_CONTRACT_MASTER!H59&amp;"/"&amp;STG_INSTRUMENT_CONTRACT_MASTER!I59)</f>
        <v>EUR/USD</v>
      </c>
      <c r="D61" s="1">
        <f>STG_SENSITIVITIES_FX!J59</f>
        <v>-312962.9373</v>
      </c>
      <c r="E61" s="9"/>
      <c r="K61" s="9"/>
      <c r="V61" s="9"/>
      <c r="AB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IF(STG_INSTRUMENT_CONTRACT_MASTER!I61="","",STG_INSTRUMENT_CONTRACT_MASTER!H60&amp;"/"&amp;STG_INSTRUMENT_CONTRACT_MASTER!I60)</f>
        <v>EUR/USD</v>
      </c>
      <c r="D62" s="1">
        <f>STG_SENSITIVITIES_FX!J60</f>
        <v>-325495.2158</v>
      </c>
      <c r="E62" s="9"/>
      <c r="K62" s="9"/>
      <c r="V62" s="9"/>
      <c r="AB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IF(STG_INSTRUMENT_CONTRACT_MASTER!I62="","",STG_INSTRUMENT_CONTRACT_MASTER!H61&amp;"/"&amp;STG_INSTRUMENT_CONTRACT_MASTER!I61)</f>
        <v>GBP/USD</v>
      </c>
      <c r="D63" s="1">
        <f>STG_SENSITIVITIES_FX!J61</f>
        <v>-302682.4187</v>
      </c>
      <c r="E63" s="9"/>
      <c r="K63" s="9"/>
      <c r="V63" s="9"/>
      <c r="AB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IF(STG_INSTRUMENT_CONTRACT_MASTER!I63="","",STG_INSTRUMENT_CONTRACT_MASTER!H62&amp;"/"&amp;STG_INSTRUMENT_CONTRACT_MASTER!I62)</f>
        <v/>
      </c>
      <c r="D64" s="1">
        <f>STG_SENSITIVITIES_FX!J62</f>
        <v>-286241.2981</v>
      </c>
      <c r="E64" s="9"/>
      <c r="K64" s="9"/>
      <c r="V64" s="9"/>
      <c r="AB64" s="9"/>
    </row>
    <row r="65" ht="14.25" customHeight="1">
      <c r="E65" s="9"/>
      <c r="K65" s="9"/>
      <c r="V65" s="9"/>
      <c r="AB65" s="9"/>
    </row>
    <row r="66" ht="14.25" customHeight="1">
      <c r="E66" s="9"/>
      <c r="K66" s="9"/>
      <c r="V66" s="9"/>
      <c r="AB66" s="9"/>
    </row>
    <row r="67" ht="14.25" customHeight="1">
      <c r="E67" s="9"/>
      <c r="K67" s="9"/>
      <c r="V67" s="9"/>
      <c r="AB67" s="9"/>
    </row>
    <row r="68" ht="14.25" customHeight="1">
      <c r="E68" s="9"/>
      <c r="K68" s="9"/>
      <c r="V68" s="9"/>
      <c r="AB68" s="9"/>
    </row>
    <row r="69" ht="14.25" customHeight="1">
      <c r="E69" s="9"/>
      <c r="K69" s="9"/>
      <c r="V69" s="9"/>
      <c r="AB69" s="9"/>
    </row>
    <row r="70" ht="14.25" customHeight="1">
      <c r="E70" s="9"/>
      <c r="K70" s="9"/>
      <c r="V70" s="9"/>
      <c r="AB70" s="9"/>
    </row>
    <row r="71" ht="14.25" customHeight="1">
      <c r="E71" s="9"/>
      <c r="K71" s="9"/>
      <c r="V71" s="9"/>
      <c r="AB71" s="9"/>
    </row>
    <row r="72" ht="14.25" customHeight="1">
      <c r="E72" s="9"/>
      <c r="K72" s="9"/>
      <c r="V72" s="9"/>
      <c r="AB72" s="9"/>
    </row>
    <row r="73" ht="14.25" customHeight="1">
      <c r="E73" s="9"/>
      <c r="K73" s="9"/>
      <c r="V73" s="9"/>
      <c r="AB73" s="9"/>
    </row>
    <row r="74" ht="14.25" customHeight="1">
      <c r="E74" s="9"/>
      <c r="K74" s="9"/>
      <c r="V74" s="9"/>
      <c r="AB74" s="9"/>
    </row>
    <row r="75" ht="14.25" customHeight="1">
      <c r="E75" s="9"/>
      <c r="K75" s="9"/>
      <c r="V75" s="9"/>
      <c r="AB75" s="9"/>
    </row>
    <row r="76" ht="14.25" customHeight="1">
      <c r="E76" s="9"/>
      <c r="K76" s="9"/>
      <c r="V76" s="9"/>
      <c r="AB76" s="9"/>
    </row>
    <row r="77" ht="14.25" customHeight="1">
      <c r="E77" s="9"/>
      <c r="K77" s="9"/>
      <c r="V77" s="9"/>
      <c r="AB77" s="9"/>
    </row>
    <row r="78" ht="14.25" customHeight="1">
      <c r="E78" s="9"/>
      <c r="K78" s="9"/>
      <c r="V78" s="9"/>
      <c r="AB78" s="9"/>
    </row>
    <row r="79" ht="14.25" customHeight="1">
      <c r="E79" s="9"/>
      <c r="K79" s="9"/>
      <c r="V79" s="9"/>
      <c r="AB79" s="9"/>
    </row>
    <row r="80" ht="14.25" customHeight="1">
      <c r="E80" s="9"/>
      <c r="K80" s="9"/>
      <c r="V80" s="9"/>
      <c r="AB80" s="9"/>
    </row>
    <row r="81" ht="14.25" customHeight="1">
      <c r="E81" s="9"/>
      <c r="K81" s="9"/>
      <c r="V81" s="9"/>
      <c r="AB81" s="9"/>
    </row>
    <row r="82" ht="14.25" customHeight="1">
      <c r="E82" s="9"/>
      <c r="K82" s="9"/>
      <c r="V82" s="9"/>
      <c r="AB82" s="9"/>
    </row>
    <row r="83" ht="14.25" customHeight="1">
      <c r="E83" s="9"/>
      <c r="K83" s="9"/>
      <c r="V83" s="9"/>
      <c r="AB83" s="9"/>
    </row>
    <row r="84" ht="14.25" customHeight="1">
      <c r="E84" s="9"/>
      <c r="K84" s="9"/>
      <c r="V84" s="9"/>
      <c r="AB84" s="9"/>
    </row>
    <row r="85" ht="14.25" customHeight="1">
      <c r="E85" s="9"/>
      <c r="K85" s="9"/>
      <c r="V85" s="9"/>
      <c r="AB85" s="9"/>
    </row>
    <row r="86" ht="14.25" customHeight="1">
      <c r="E86" s="9"/>
      <c r="K86" s="9"/>
      <c r="V86" s="9"/>
      <c r="AB86" s="9"/>
    </row>
    <row r="87" ht="14.25" customHeight="1">
      <c r="E87" s="9"/>
      <c r="K87" s="9"/>
      <c r="V87" s="9"/>
      <c r="AB87" s="9"/>
    </row>
    <row r="88" ht="14.25" customHeight="1">
      <c r="E88" s="9"/>
      <c r="K88" s="9"/>
      <c r="V88" s="9"/>
      <c r="AB88" s="9"/>
    </row>
    <row r="89" ht="14.25" customHeight="1">
      <c r="E89" s="9"/>
      <c r="K89" s="9"/>
      <c r="V89" s="9"/>
      <c r="AB89" s="9"/>
    </row>
    <row r="90" ht="14.25" customHeight="1">
      <c r="E90" s="9"/>
      <c r="K90" s="9"/>
      <c r="V90" s="9"/>
      <c r="AB90" s="9"/>
    </row>
    <row r="91" ht="14.25" customHeight="1">
      <c r="E91" s="9"/>
      <c r="K91" s="9"/>
      <c r="V91" s="9"/>
      <c r="AB91" s="9"/>
    </row>
    <row r="92" ht="14.25" customHeight="1">
      <c r="E92" s="9"/>
      <c r="K92" s="9"/>
      <c r="V92" s="9"/>
      <c r="AB92" s="9"/>
    </row>
    <row r="93" ht="14.25" customHeight="1">
      <c r="E93" s="9"/>
      <c r="K93" s="9"/>
      <c r="V93" s="9"/>
      <c r="AB93" s="9"/>
    </row>
    <row r="94" ht="14.25" customHeight="1">
      <c r="E94" s="9"/>
      <c r="K94" s="9"/>
      <c r="V94" s="9"/>
      <c r="AB94" s="9"/>
    </row>
    <row r="95" ht="14.25" customHeight="1">
      <c r="E95" s="9"/>
      <c r="K95" s="9"/>
      <c r="V95" s="9"/>
      <c r="AB95" s="9"/>
    </row>
    <row r="96" ht="14.25" customHeight="1">
      <c r="E96" s="9"/>
      <c r="K96" s="9"/>
      <c r="V96" s="9"/>
      <c r="AB96" s="9"/>
    </row>
    <row r="97" ht="14.25" customHeight="1">
      <c r="E97" s="9"/>
      <c r="K97" s="9"/>
      <c r="V97" s="9"/>
      <c r="AB97" s="9"/>
    </row>
    <row r="98" ht="14.25" customHeight="1">
      <c r="E98" s="9"/>
      <c r="K98" s="9"/>
      <c r="V98" s="9"/>
      <c r="AB98" s="9"/>
    </row>
    <row r="99" ht="14.25" customHeight="1">
      <c r="E99" s="9"/>
      <c r="K99" s="9"/>
      <c r="V99" s="9"/>
      <c r="AB99" s="9"/>
    </row>
    <row r="100" ht="14.25" customHeight="1">
      <c r="E100" s="9"/>
      <c r="K100" s="9"/>
      <c r="V100" s="9"/>
      <c r="AB100" s="9"/>
    </row>
    <row r="101" ht="14.25" customHeight="1">
      <c r="E101" s="9"/>
      <c r="K101" s="9"/>
      <c r="V101" s="9"/>
      <c r="AB101" s="9"/>
    </row>
    <row r="102" ht="14.25" customHeight="1">
      <c r="E102" s="9"/>
      <c r="K102" s="9"/>
      <c r="V102" s="9"/>
      <c r="AB102" s="9"/>
    </row>
    <row r="103" ht="14.25" customHeight="1">
      <c r="E103" s="9"/>
      <c r="K103" s="9"/>
      <c r="V103" s="9"/>
      <c r="AB103" s="9"/>
    </row>
    <row r="104" ht="14.25" customHeight="1">
      <c r="E104" s="9"/>
      <c r="K104" s="9"/>
      <c r="V104" s="9"/>
      <c r="AB104" s="9"/>
    </row>
    <row r="105" ht="14.25" customHeight="1">
      <c r="E105" s="9"/>
      <c r="K105" s="9"/>
      <c r="V105" s="9"/>
      <c r="AB105" s="9"/>
    </row>
    <row r="106" ht="14.25" customHeight="1">
      <c r="E106" s="9"/>
      <c r="K106" s="9"/>
      <c r="V106" s="9"/>
      <c r="AB106" s="9"/>
    </row>
    <row r="107" ht="14.25" customHeight="1">
      <c r="E107" s="9"/>
      <c r="K107" s="9"/>
      <c r="V107" s="9"/>
      <c r="AB107" s="9"/>
    </row>
    <row r="108" ht="14.25" customHeight="1">
      <c r="E108" s="9"/>
      <c r="K108" s="9"/>
      <c r="V108" s="9"/>
      <c r="AB108" s="9"/>
    </row>
    <row r="109" ht="14.25" customHeight="1">
      <c r="E109" s="9"/>
      <c r="K109" s="9"/>
      <c r="V109" s="9"/>
      <c r="AB109" s="9"/>
    </row>
    <row r="110" ht="14.25" customHeight="1">
      <c r="E110" s="9"/>
      <c r="K110" s="9"/>
      <c r="V110" s="9"/>
      <c r="AB110" s="9"/>
    </row>
    <row r="111" ht="14.25" customHeight="1">
      <c r="E111" s="9"/>
      <c r="K111" s="9"/>
      <c r="V111" s="9"/>
      <c r="AB111" s="9"/>
    </row>
    <row r="112" ht="14.25" customHeight="1">
      <c r="E112" s="9"/>
      <c r="K112" s="9"/>
      <c r="V112" s="9"/>
      <c r="AB112" s="9"/>
    </row>
    <row r="113" ht="14.25" customHeight="1">
      <c r="E113" s="9"/>
      <c r="K113" s="9"/>
      <c r="V113" s="9"/>
      <c r="AB113" s="9"/>
    </row>
    <row r="114" ht="14.25" customHeight="1">
      <c r="E114" s="9"/>
      <c r="K114" s="9"/>
      <c r="V114" s="9"/>
      <c r="AB114" s="9"/>
    </row>
    <row r="115" ht="14.25" customHeight="1">
      <c r="E115" s="9"/>
      <c r="K115" s="9"/>
      <c r="V115" s="9"/>
      <c r="AB115" s="9"/>
    </row>
    <row r="116" ht="14.25" customHeight="1">
      <c r="E116" s="9"/>
      <c r="K116" s="9"/>
      <c r="V116" s="9"/>
      <c r="AB116" s="9"/>
    </row>
    <row r="117" ht="14.25" customHeight="1">
      <c r="E117" s="9"/>
      <c r="K117" s="9"/>
      <c r="V117" s="9"/>
      <c r="AB117" s="9"/>
    </row>
    <row r="118" ht="14.25" customHeight="1">
      <c r="E118" s="9"/>
      <c r="K118" s="9"/>
      <c r="V118" s="9"/>
      <c r="AB118" s="9"/>
    </row>
    <row r="119" ht="14.25" customHeight="1">
      <c r="E119" s="9"/>
      <c r="K119" s="9"/>
      <c r="V119" s="9"/>
      <c r="AB119" s="9"/>
    </row>
    <row r="120" ht="14.25" customHeight="1">
      <c r="E120" s="9"/>
      <c r="K120" s="9"/>
      <c r="V120" s="9"/>
      <c r="AB120" s="9"/>
    </row>
    <row r="121" ht="14.25" customHeight="1">
      <c r="E121" s="9"/>
      <c r="K121" s="9"/>
      <c r="V121" s="9"/>
      <c r="AB121" s="9"/>
    </row>
    <row r="122" ht="14.25" customHeight="1">
      <c r="E122" s="9"/>
      <c r="K122" s="9"/>
      <c r="V122" s="9"/>
      <c r="AB122" s="9"/>
    </row>
    <row r="123" ht="14.25" customHeight="1">
      <c r="E123" s="9"/>
      <c r="K123" s="9"/>
      <c r="V123" s="9"/>
      <c r="AB123" s="9"/>
    </row>
    <row r="124" ht="14.25" customHeight="1">
      <c r="E124" s="9"/>
      <c r="K124" s="9"/>
      <c r="V124" s="9"/>
      <c r="AB124" s="9"/>
    </row>
    <row r="125" ht="14.25" customHeight="1">
      <c r="E125" s="9"/>
      <c r="K125" s="9"/>
      <c r="V125" s="9"/>
      <c r="AB125" s="9"/>
    </row>
    <row r="126" ht="14.25" customHeight="1">
      <c r="E126" s="9"/>
      <c r="K126" s="9"/>
      <c r="V126" s="9"/>
      <c r="AB126" s="9"/>
    </row>
    <row r="127" ht="14.25" customHeight="1">
      <c r="E127" s="9"/>
      <c r="K127" s="9"/>
      <c r="V127" s="9"/>
      <c r="AB127" s="9"/>
    </row>
    <row r="128" ht="14.25" customHeight="1">
      <c r="E128" s="9"/>
      <c r="K128" s="9"/>
      <c r="V128" s="9"/>
      <c r="AB128" s="9"/>
    </row>
    <row r="129" ht="14.25" customHeight="1">
      <c r="E129" s="9"/>
      <c r="K129" s="9"/>
      <c r="V129" s="9"/>
      <c r="AB129" s="9"/>
    </row>
    <row r="130" ht="14.25" customHeight="1">
      <c r="E130" s="9"/>
      <c r="K130" s="9"/>
      <c r="V130" s="9"/>
      <c r="AB130" s="9"/>
    </row>
    <row r="131" ht="14.25" customHeight="1">
      <c r="E131" s="9"/>
      <c r="K131" s="9"/>
      <c r="V131" s="9"/>
      <c r="AB131" s="9"/>
    </row>
    <row r="132" ht="14.25" customHeight="1">
      <c r="E132" s="9"/>
      <c r="K132" s="9"/>
      <c r="V132" s="9"/>
      <c r="AB132" s="9"/>
    </row>
    <row r="133" ht="14.25" customHeight="1">
      <c r="E133" s="9"/>
      <c r="K133" s="9"/>
      <c r="V133" s="9"/>
      <c r="AB133" s="9"/>
    </row>
    <row r="134" ht="14.25" customHeight="1">
      <c r="E134" s="9"/>
      <c r="K134" s="9"/>
      <c r="V134" s="9"/>
      <c r="AB134" s="9"/>
    </row>
    <row r="135" ht="14.25" customHeight="1">
      <c r="E135" s="9"/>
      <c r="K135" s="9"/>
      <c r="V135" s="9"/>
      <c r="AB135" s="9"/>
    </row>
    <row r="136" ht="14.25" customHeight="1">
      <c r="E136" s="9"/>
      <c r="K136" s="9"/>
      <c r="V136" s="9"/>
      <c r="AB136" s="9"/>
    </row>
    <row r="137" ht="14.25" customHeight="1">
      <c r="E137" s="9"/>
      <c r="K137" s="9"/>
      <c r="V137" s="9"/>
      <c r="AB137" s="9"/>
    </row>
    <row r="138" ht="14.25" customHeight="1">
      <c r="E138" s="9"/>
      <c r="K138" s="9"/>
      <c r="V138" s="9"/>
      <c r="AB138" s="9"/>
    </row>
    <row r="139" ht="14.25" customHeight="1">
      <c r="E139" s="9"/>
      <c r="K139" s="9"/>
      <c r="V139" s="9"/>
      <c r="AB139" s="9"/>
    </row>
    <row r="140" ht="14.25" customHeight="1">
      <c r="E140" s="9"/>
      <c r="K140" s="9"/>
      <c r="V140" s="9"/>
      <c r="AB140" s="9"/>
    </row>
    <row r="141" ht="14.25" customHeight="1">
      <c r="E141" s="9"/>
      <c r="K141" s="9"/>
      <c r="V141" s="9"/>
      <c r="AB141" s="9"/>
    </row>
    <row r="142" ht="14.25" customHeight="1">
      <c r="E142" s="9"/>
      <c r="K142" s="9"/>
      <c r="V142" s="9"/>
      <c r="AB142" s="9"/>
    </row>
    <row r="143" ht="14.25" customHeight="1">
      <c r="E143" s="9"/>
      <c r="K143" s="9"/>
      <c r="V143" s="9"/>
      <c r="AB143" s="9"/>
    </row>
    <row r="144" ht="14.25" customHeight="1">
      <c r="E144" s="9"/>
      <c r="K144" s="9"/>
      <c r="V144" s="9"/>
      <c r="AB144" s="9"/>
    </row>
    <row r="145" ht="14.25" customHeight="1">
      <c r="E145" s="9"/>
      <c r="K145" s="9"/>
      <c r="V145" s="9"/>
      <c r="AB145" s="9"/>
    </row>
    <row r="146" ht="14.25" customHeight="1">
      <c r="E146" s="9"/>
      <c r="K146" s="9"/>
      <c r="V146" s="9"/>
      <c r="AB146" s="9"/>
    </row>
    <row r="147" ht="14.25" customHeight="1">
      <c r="E147" s="9"/>
      <c r="K147" s="9"/>
      <c r="V147" s="9"/>
      <c r="AB147" s="9"/>
    </row>
    <row r="148" ht="14.25" customHeight="1">
      <c r="E148" s="9"/>
      <c r="K148" s="9"/>
      <c r="V148" s="9"/>
      <c r="AB148" s="9"/>
    </row>
    <row r="149" ht="14.25" customHeight="1">
      <c r="E149" s="9"/>
      <c r="K149" s="9"/>
      <c r="V149" s="9"/>
      <c r="AB149" s="9"/>
    </row>
    <row r="150" ht="14.25" customHeight="1">
      <c r="E150" s="9"/>
      <c r="K150" s="9"/>
      <c r="V150" s="9"/>
      <c r="AB150" s="9"/>
    </row>
    <row r="151" ht="14.25" customHeight="1">
      <c r="E151" s="9"/>
      <c r="K151" s="9"/>
      <c r="V151" s="9"/>
      <c r="AB151" s="9"/>
    </row>
    <row r="152" ht="14.25" customHeight="1">
      <c r="E152" s="9"/>
      <c r="K152" s="9"/>
      <c r="V152" s="9"/>
      <c r="AB152" s="9"/>
    </row>
    <row r="153" ht="14.25" customHeight="1">
      <c r="E153" s="9"/>
      <c r="K153" s="9"/>
      <c r="V153" s="9"/>
      <c r="AB153" s="9"/>
    </row>
    <row r="154" ht="14.25" customHeight="1">
      <c r="E154" s="9"/>
      <c r="K154" s="9"/>
      <c r="V154" s="9"/>
      <c r="AB154" s="9"/>
    </row>
    <row r="155" ht="14.25" customHeight="1">
      <c r="E155" s="9"/>
      <c r="K155" s="9"/>
      <c r="V155" s="9"/>
      <c r="AB155" s="9"/>
    </row>
    <row r="156" ht="14.25" customHeight="1">
      <c r="E156" s="9"/>
      <c r="K156" s="9"/>
      <c r="V156" s="9"/>
      <c r="AB156" s="9"/>
    </row>
    <row r="157" ht="14.25" customHeight="1">
      <c r="E157" s="9"/>
      <c r="K157" s="9"/>
      <c r="V157" s="9"/>
      <c r="AB157" s="9"/>
    </row>
    <row r="158" ht="14.25" customHeight="1">
      <c r="E158" s="9"/>
      <c r="K158" s="9"/>
      <c r="V158" s="9"/>
      <c r="AB158" s="9"/>
    </row>
    <row r="159" ht="14.25" customHeight="1">
      <c r="E159" s="9"/>
      <c r="K159" s="9"/>
      <c r="V159" s="9"/>
      <c r="AB159" s="9"/>
    </row>
    <row r="160" ht="14.25" customHeight="1">
      <c r="E160" s="9"/>
      <c r="K160" s="9"/>
      <c r="V160" s="9"/>
      <c r="AB160" s="9"/>
    </row>
    <row r="161" ht="14.25" customHeight="1">
      <c r="E161" s="9"/>
      <c r="K161" s="9"/>
      <c r="V161" s="9"/>
      <c r="AB161" s="9"/>
    </row>
    <row r="162" ht="14.25" customHeight="1">
      <c r="E162" s="9"/>
      <c r="K162" s="9"/>
      <c r="V162" s="9"/>
      <c r="AB162" s="9"/>
    </row>
    <row r="163" ht="14.25" customHeight="1">
      <c r="E163" s="9"/>
      <c r="K163" s="9"/>
      <c r="V163" s="9"/>
      <c r="AB163" s="9"/>
    </row>
    <row r="164" ht="14.25" customHeight="1">
      <c r="E164" s="9"/>
      <c r="K164" s="9"/>
      <c r="V164" s="9"/>
      <c r="AB164" s="9"/>
    </row>
    <row r="165" ht="14.25" customHeight="1">
      <c r="E165" s="9"/>
      <c r="K165" s="9"/>
      <c r="V165" s="9"/>
      <c r="AB165" s="9"/>
    </row>
    <row r="166" ht="14.25" customHeight="1">
      <c r="E166" s="9"/>
      <c r="K166" s="9"/>
      <c r="V166" s="9"/>
      <c r="AB166" s="9"/>
    </row>
    <row r="167" ht="14.25" customHeight="1">
      <c r="E167" s="9"/>
      <c r="K167" s="9"/>
      <c r="V167" s="9"/>
      <c r="AB167" s="9"/>
    </row>
    <row r="168" ht="14.25" customHeight="1">
      <c r="E168" s="9"/>
      <c r="K168" s="9"/>
      <c r="V168" s="9"/>
      <c r="AB168" s="9"/>
    </row>
    <row r="169" ht="14.25" customHeight="1">
      <c r="E169" s="9"/>
      <c r="K169" s="9"/>
      <c r="V169" s="9"/>
      <c r="AB169" s="9"/>
    </row>
    <row r="170" ht="14.25" customHeight="1">
      <c r="E170" s="9"/>
      <c r="K170" s="9"/>
      <c r="V170" s="9"/>
      <c r="AB170" s="9"/>
    </row>
    <row r="171" ht="14.25" customHeight="1">
      <c r="E171" s="9"/>
      <c r="K171" s="9"/>
      <c r="V171" s="9"/>
      <c r="AB171" s="9"/>
    </row>
    <row r="172" ht="14.25" customHeight="1">
      <c r="E172" s="9"/>
      <c r="K172" s="9"/>
      <c r="V172" s="9"/>
      <c r="AB172" s="9"/>
    </row>
    <row r="173" ht="14.25" customHeight="1">
      <c r="E173" s="9"/>
      <c r="K173" s="9"/>
      <c r="V173" s="9"/>
      <c r="AB173" s="9"/>
    </row>
    <row r="174" ht="14.25" customHeight="1">
      <c r="E174" s="9"/>
      <c r="K174" s="9"/>
      <c r="V174" s="9"/>
      <c r="AB174" s="9"/>
    </row>
    <row r="175" ht="14.25" customHeight="1">
      <c r="E175" s="9"/>
      <c r="K175" s="9"/>
      <c r="V175" s="9"/>
      <c r="AB175" s="9"/>
    </row>
    <row r="176" ht="14.25" customHeight="1">
      <c r="E176" s="9"/>
      <c r="K176" s="9"/>
      <c r="V176" s="9"/>
      <c r="AB176" s="9"/>
    </row>
    <row r="177" ht="14.25" customHeight="1">
      <c r="E177" s="9"/>
      <c r="K177" s="9"/>
      <c r="V177" s="9"/>
      <c r="AB177" s="9"/>
    </row>
    <row r="178" ht="14.25" customHeight="1">
      <c r="E178" s="9"/>
      <c r="K178" s="9"/>
      <c r="V178" s="9"/>
      <c r="AB178" s="9"/>
    </row>
    <row r="179" ht="14.25" customHeight="1">
      <c r="E179" s="9"/>
      <c r="K179" s="9"/>
      <c r="V179" s="9"/>
      <c r="AB179" s="9"/>
    </row>
    <row r="180" ht="14.25" customHeight="1">
      <c r="E180" s="9"/>
      <c r="K180" s="9"/>
      <c r="V180" s="9"/>
      <c r="AB180" s="9"/>
    </row>
    <row r="181" ht="14.25" customHeight="1">
      <c r="E181" s="9"/>
      <c r="K181" s="9"/>
      <c r="V181" s="9"/>
      <c r="AB181" s="9"/>
    </row>
    <row r="182" ht="14.25" customHeight="1">
      <c r="E182" s="9"/>
      <c r="K182" s="9"/>
      <c r="V182" s="9"/>
      <c r="AB182" s="9"/>
    </row>
    <row r="183" ht="14.25" customHeight="1">
      <c r="E183" s="9"/>
      <c r="K183" s="9"/>
      <c r="V183" s="9"/>
      <c r="AB183" s="9"/>
    </row>
    <row r="184" ht="14.25" customHeight="1">
      <c r="E184" s="9"/>
      <c r="K184" s="9"/>
      <c r="V184" s="9"/>
      <c r="AB184" s="9"/>
    </row>
    <row r="185" ht="14.25" customHeight="1">
      <c r="E185" s="9"/>
      <c r="K185" s="9"/>
      <c r="V185" s="9"/>
      <c r="AB185" s="9"/>
    </row>
    <row r="186" ht="14.25" customHeight="1">
      <c r="E186" s="9"/>
      <c r="K186" s="9"/>
      <c r="V186" s="9"/>
      <c r="AB186" s="9"/>
    </row>
    <row r="187" ht="14.25" customHeight="1">
      <c r="E187" s="9"/>
      <c r="K187" s="9"/>
      <c r="V187" s="9"/>
      <c r="AB187" s="9"/>
    </row>
    <row r="188" ht="14.25" customHeight="1">
      <c r="E188" s="9"/>
      <c r="K188" s="9"/>
      <c r="V188" s="9"/>
      <c r="AB188" s="9"/>
    </row>
    <row r="189" ht="14.25" customHeight="1">
      <c r="E189" s="9"/>
      <c r="K189" s="9"/>
      <c r="V189" s="9"/>
      <c r="AB189" s="9"/>
    </row>
    <row r="190" ht="14.25" customHeight="1">
      <c r="E190" s="9"/>
      <c r="K190" s="9"/>
      <c r="V190" s="9"/>
      <c r="AB190" s="9"/>
    </row>
    <row r="191" ht="14.25" customHeight="1">
      <c r="E191" s="9"/>
      <c r="K191" s="9"/>
      <c r="V191" s="9"/>
      <c r="AB191" s="9"/>
    </row>
    <row r="192" ht="14.25" customHeight="1">
      <c r="E192" s="9"/>
      <c r="K192" s="9"/>
      <c r="V192" s="9"/>
      <c r="AB192" s="9"/>
    </row>
    <row r="193" ht="14.25" customHeight="1">
      <c r="E193" s="9"/>
      <c r="K193" s="9"/>
      <c r="V193" s="9"/>
      <c r="AB193" s="9"/>
    </row>
    <row r="194" ht="14.25" customHeight="1">
      <c r="E194" s="9"/>
      <c r="K194" s="9"/>
      <c r="V194" s="9"/>
      <c r="AB194" s="9"/>
    </row>
    <row r="195" ht="14.25" customHeight="1">
      <c r="E195" s="9"/>
      <c r="K195" s="9"/>
      <c r="V195" s="9"/>
      <c r="AB195" s="9"/>
    </row>
    <row r="196" ht="14.25" customHeight="1">
      <c r="E196" s="9"/>
      <c r="K196" s="9"/>
      <c r="V196" s="9"/>
      <c r="AB196" s="9"/>
    </row>
    <row r="197" ht="14.25" customHeight="1">
      <c r="E197" s="9"/>
      <c r="K197" s="9"/>
      <c r="V197" s="9"/>
      <c r="AB197" s="9"/>
    </row>
    <row r="198" ht="14.25" customHeight="1">
      <c r="E198" s="9"/>
      <c r="K198" s="9"/>
      <c r="V198" s="9"/>
      <c r="AB198" s="9"/>
    </row>
    <row r="199" ht="14.25" customHeight="1">
      <c r="E199" s="9"/>
      <c r="K199" s="9"/>
      <c r="V199" s="9"/>
      <c r="AB199" s="9"/>
    </row>
    <row r="200" ht="14.25" customHeight="1">
      <c r="E200" s="9"/>
      <c r="K200" s="9"/>
      <c r="V200" s="9"/>
      <c r="AB200" s="9"/>
    </row>
    <row r="201" ht="14.25" customHeight="1">
      <c r="E201" s="9"/>
      <c r="K201" s="9"/>
      <c r="V201" s="9"/>
      <c r="AB201" s="9"/>
    </row>
    <row r="202" ht="14.25" customHeight="1">
      <c r="E202" s="9"/>
      <c r="K202" s="9"/>
      <c r="V202" s="9"/>
      <c r="AB202" s="9"/>
    </row>
    <row r="203" ht="14.25" customHeight="1">
      <c r="E203" s="9"/>
      <c r="K203" s="9"/>
      <c r="V203" s="9"/>
      <c r="AB203" s="9"/>
    </row>
    <row r="204" ht="14.25" customHeight="1">
      <c r="E204" s="9"/>
      <c r="K204" s="9"/>
      <c r="V204" s="9"/>
      <c r="AB204" s="9"/>
    </row>
    <row r="205" ht="14.25" customHeight="1">
      <c r="E205" s="9"/>
      <c r="K205" s="9"/>
      <c r="V205" s="9"/>
      <c r="AB205" s="9"/>
    </row>
    <row r="206" ht="14.25" customHeight="1">
      <c r="E206" s="9"/>
      <c r="K206" s="9"/>
      <c r="V206" s="9"/>
      <c r="AB206" s="9"/>
    </row>
    <row r="207" ht="14.25" customHeight="1">
      <c r="E207" s="9"/>
      <c r="K207" s="9"/>
      <c r="V207" s="9"/>
      <c r="AB207" s="9"/>
    </row>
    <row r="208" ht="14.25" customHeight="1">
      <c r="E208" s="9"/>
      <c r="K208" s="9"/>
      <c r="V208" s="9"/>
      <c r="AB208" s="9"/>
    </row>
    <row r="209" ht="14.25" customHeight="1">
      <c r="E209" s="9"/>
      <c r="K209" s="9"/>
      <c r="V209" s="9"/>
      <c r="AB209" s="9"/>
    </row>
    <row r="210" ht="14.25" customHeight="1">
      <c r="E210" s="9"/>
      <c r="K210" s="9"/>
      <c r="V210" s="9"/>
      <c r="AB210" s="9"/>
    </row>
    <row r="211" ht="14.25" customHeight="1">
      <c r="E211" s="9"/>
      <c r="K211" s="9"/>
      <c r="V211" s="9"/>
      <c r="AB211" s="9"/>
    </row>
    <row r="212" ht="14.25" customHeight="1">
      <c r="E212" s="9"/>
      <c r="K212" s="9"/>
      <c r="V212" s="9"/>
      <c r="AB212" s="9"/>
    </row>
    <row r="213" ht="14.25" customHeight="1">
      <c r="E213" s="9"/>
      <c r="K213" s="9"/>
      <c r="V213" s="9"/>
      <c r="AB213" s="9"/>
    </row>
    <row r="214" ht="14.25" customHeight="1">
      <c r="E214" s="9"/>
      <c r="K214" s="9"/>
      <c r="V214" s="9"/>
      <c r="AB214" s="9"/>
    </row>
    <row r="215" ht="14.25" customHeight="1">
      <c r="E215" s="9"/>
      <c r="K215" s="9"/>
      <c r="V215" s="9"/>
      <c r="AB215" s="9"/>
    </row>
    <row r="216" ht="14.25" customHeight="1">
      <c r="E216" s="9"/>
      <c r="K216" s="9"/>
      <c r="V216" s="9"/>
      <c r="AB216" s="9"/>
    </row>
    <row r="217" ht="14.25" customHeight="1">
      <c r="E217" s="9"/>
      <c r="K217" s="9"/>
      <c r="V217" s="9"/>
      <c r="AB217" s="9"/>
    </row>
    <row r="218" ht="14.25" customHeight="1">
      <c r="E218" s="9"/>
      <c r="K218" s="9"/>
      <c r="V218" s="9"/>
      <c r="AB218" s="9"/>
    </row>
    <row r="219" ht="14.25" customHeight="1">
      <c r="E219" s="9"/>
      <c r="K219" s="9"/>
      <c r="V219" s="9"/>
      <c r="AB219" s="9"/>
    </row>
    <row r="220" ht="14.25" customHeight="1">
      <c r="E220" s="9"/>
      <c r="K220" s="9"/>
      <c r="V220" s="9"/>
      <c r="AB220" s="9"/>
    </row>
    <row r="221" ht="14.25" customHeight="1">
      <c r="E221" s="9"/>
      <c r="K221" s="9"/>
      <c r="V221" s="9"/>
      <c r="AB221" s="9"/>
    </row>
    <row r="222" ht="14.25" customHeight="1">
      <c r="E222" s="9"/>
      <c r="K222" s="9"/>
      <c r="V222" s="9"/>
      <c r="AB222" s="9"/>
    </row>
    <row r="223" ht="14.25" customHeight="1">
      <c r="E223" s="9"/>
      <c r="K223" s="9"/>
      <c r="V223" s="9"/>
      <c r="AB223" s="9"/>
    </row>
    <row r="224" ht="14.25" customHeight="1">
      <c r="E224" s="9"/>
      <c r="K224" s="9"/>
      <c r="V224" s="9"/>
      <c r="AB224" s="9"/>
    </row>
    <row r="225" ht="14.25" customHeight="1">
      <c r="E225" s="9"/>
      <c r="K225" s="9"/>
      <c r="V225" s="9"/>
      <c r="AB225" s="9"/>
    </row>
    <row r="226" ht="14.25" customHeight="1">
      <c r="E226" s="9"/>
      <c r="K226" s="9"/>
      <c r="V226" s="9"/>
      <c r="AB226" s="9"/>
    </row>
    <row r="227" ht="14.25" customHeight="1">
      <c r="E227" s="9"/>
      <c r="K227" s="9"/>
      <c r="V227" s="9"/>
      <c r="AB227" s="9"/>
    </row>
    <row r="228" ht="14.25" customHeight="1">
      <c r="E228" s="9"/>
      <c r="K228" s="9"/>
      <c r="V228" s="9"/>
      <c r="AB228" s="9"/>
    </row>
    <row r="229" ht="14.25" customHeight="1">
      <c r="E229" s="9"/>
      <c r="K229" s="9"/>
      <c r="V229" s="9"/>
      <c r="AB229" s="9"/>
    </row>
    <row r="230" ht="14.25" customHeight="1">
      <c r="E230" s="9"/>
      <c r="K230" s="9"/>
      <c r="V230" s="9"/>
      <c r="AB230" s="9"/>
    </row>
    <row r="231" ht="14.25" customHeight="1">
      <c r="E231" s="9"/>
      <c r="K231" s="9"/>
      <c r="V231" s="9"/>
      <c r="AB231" s="9"/>
    </row>
    <row r="232" ht="14.25" customHeight="1">
      <c r="E232" s="9"/>
      <c r="K232" s="9"/>
      <c r="V232" s="9"/>
      <c r="AB232" s="9"/>
    </row>
    <row r="233" ht="14.25" customHeight="1">
      <c r="E233" s="9"/>
      <c r="K233" s="9"/>
      <c r="V233" s="9"/>
      <c r="AB233" s="9"/>
    </row>
    <row r="234" ht="14.25" customHeight="1">
      <c r="E234" s="9"/>
      <c r="K234" s="9"/>
      <c r="V234" s="9"/>
      <c r="AB234" s="9"/>
    </row>
    <row r="235" ht="14.25" customHeight="1">
      <c r="E235" s="9"/>
      <c r="K235" s="9"/>
      <c r="V235" s="9"/>
      <c r="AB235" s="9"/>
    </row>
    <row r="236" ht="14.25" customHeight="1">
      <c r="E236" s="9"/>
      <c r="K236" s="9"/>
      <c r="V236" s="9"/>
      <c r="AB236" s="9"/>
    </row>
    <row r="237" ht="14.25" customHeight="1">
      <c r="E237" s="9"/>
      <c r="K237" s="9"/>
      <c r="V237" s="9"/>
      <c r="AB237" s="9"/>
    </row>
    <row r="238" ht="14.25" customHeight="1">
      <c r="E238" s="9"/>
      <c r="K238" s="9"/>
      <c r="V238" s="9"/>
      <c r="AB238" s="9"/>
    </row>
    <row r="239" ht="14.25" customHeight="1">
      <c r="E239" s="9"/>
      <c r="K239" s="9"/>
      <c r="V239" s="9"/>
      <c r="AB239" s="9"/>
    </row>
    <row r="240" ht="14.25" customHeight="1">
      <c r="E240" s="9"/>
      <c r="K240" s="9"/>
      <c r="V240" s="9"/>
      <c r="AB240" s="9"/>
    </row>
    <row r="241" ht="14.25" customHeight="1">
      <c r="E241" s="9"/>
      <c r="K241" s="9"/>
      <c r="V241" s="9"/>
      <c r="AB241" s="9"/>
    </row>
    <row r="242" ht="14.25" customHeight="1">
      <c r="E242" s="9"/>
      <c r="K242" s="9"/>
      <c r="V242" s="9"/>
      <c r="AB242" s="9"/>
    </row>
    <row r="243" ht="14.25" customHeight="1">
      <c r="E243" s="9"/>
      <c r="K243" s="9"/>
      <c r="V243" s="9"/>
      <c r="AB243" s="9"/>
    </row>
    <row r="244" ht="14.25" customHeight="1">
      <c r="E244" s="9"/>
      <c r="K244" s="9"/>
      <c r="V244" s="9"/>
      <c r="AB244" s="9"/>
    </row>
    <row r="245" ht="14.25" customHeight="1">
      <c r="E245" s="9"/>
      <c r="K245" s="9"/>
      <c r="V245" s="9"/>
      <c r="AB245" s="9"/>
    </row>
    <row r="246" ht="14.25" customHeight="1">
      <c r="E246" s="9"/>
      <c r="K246" s="9"/>
      <c r="V246" s="9"/>
      <c r="AB246" s="9"/>
    </row>
    <row r="247" ht="14.25" customHeight="1">
      <c r="E247" s="9"/>
      <c r="K247" s="9"/>
      <c r="V247" s="9"/>
      <c r="AB247" s="9"/>
    </row>
    <row r="248" ht="14.25" customHeight="1">
      <c r="E248" s="9"/>
      <c r="K248" s="9"/>
      <c r="V248" s="9"/>
      <c r="AB248" s="9"/>
    </row>
    <row r="249" ht="14.25" customHeight="1">
      <c r="E249" s="9"/>
      <c r="K249" s="9"/>
      <c r="V249" s="9"/>
      <c r="AB249" s="9"/>
    </row>
    <row r="250" ht="14.25" customHeight="1">
      <c r="E250" s="9"/>
      <c r="K250" s="9"/>
      <c r="V250" s="9"/>
      <c r="AB250" s="9"/>
    </row>
    <row r="251" ht="14.25" customHeight="1">
      <c r="E251" s="9"/>
      <c r="K251" s="9"/>
      <c r="V251" s="9"/>
      <c r="AB251" s="9"/>
    </row>
    <row r="252" ht="14.25" customHeight="1">
      <c r="E252" s="9"/>
      <c r="K252" s="9"/>
      <c r="V252" s="9"/>
      <c r="AB252" s="9"/>
    </row>
    <row r="253" ht="14.25" customHeight="1">
      <c r="E253" s="9"/>
      <c r="K253" s="9"/>
      <c r="V253" s="9"/>
      <c r="AB253" s="9"/>
    </row>
    <row r="254" ht="14.25" customHeight="1">
      <c r="E254" s="9"/>
      <c r="K254" s="9"/>
      <c r="V254" s="9"/>
      <c r="AB254" s="9"/>
    </row>
    <row r="255" ht="14.25" customHeight="1">
      <c r="E255" s="9"/>
      <c r="K255" s="9"/>
      <c r="V255" s="9"/>
      <c r="AB255" s="9"/>
    </row>
    <row r="256" ht="14.25" customHeight="1">
      <c r="E256" s="9"/>
      <c r="K256" s="9"/>
      <c r="V256" s="9"/>
      <c r="AB256" s="9"/>
    </row>
    <row r="257" ht="14.25" customHeight="1">
      <c r="E257" s="9"/>
      <c r="K257" s="9"/>
      <c r="V257" s="9"/>
      <c r="AB257" s="9"/>
    </row>
    <row r="258" ht="14.25" customHeight="1">
      <c r="E258" s="9"/>
      <c r="K258" s="9"/>
      <c r="V258" s="9"/>
      <c r="AB258" s="9"/>
    </row>
    <row r="259" ht="14.25" customHeight="1">
      <c r="E259" s="9"/>
      <c r="K259" s="9"/>
      <c r="V259" s="9"/>
      <c r="AB259" s="9"/>
    </row>
    <row r="260" ht="14.25" customHeight="1">
      <c r="E260" s="9"/>
      <c r="K260" s="9"/>
      <c r="V260" s="9"/>
      <c r="AB260" s="9"/>
    </row>
    <row r="261" ht="14.25" customHeight="1">
      <c r="E261" s="9"/>
      <c r="K261" s="9"/>
      <c r="V261" s="9"/>
      <c r="AB261" s="9"/>
    </row>
    <row r="262" ht="14.25" customHeight="1">
      <c r="E262" s="9"/>
      <c r="K262" s="9"/>
      <c r="V262" s="9"/>
      <c r="AB262" s="9"/>
    </row>
    <row r="263" ht="14.25" customHeight="1">
      <c r="E263" s="9"/>
      <c r="K263" s="9"/>
      <c r="V263" s="9"/>
      <c r="AB263" s="9"/>
    </row>
    <row r="264" ht="14.25" customHeight="1">
      <c r="E264" s="9"/>
      <c r="K264" s="9"/>
      <c r="V264" s="9"/>
      <c r="AB264" s="9"/>
    </row>
    <row r="265" ht="14.25" customHeight="1">
      <c r="E265" s="9"/>
      <c r="K265" s="9"/>
      <c r="V265" s="9"/>
      <c r="AB265" s="9"/>
    </row>
    <row r="266" ht="14.25" customHeight="1">
      <c r="E266" s="9"/>
      <c r="K266" s="9"/>
      <c r="V266" s="9"/>
      <c r="AB266" s="9"/>
    </row>
    <row r="267" ht="14.25" customHeight="1">
      <c r="E267" s="9"/>
      <c r="K267" s="9"/>
      <c r="V267" s="9"/>
      <c r="AB267" s="9"/>
    </row>
    <row r="268" ht="14.25" customHeight="1">
      <c r="E268" s="9"/>
      <c r="K268" s="9"/>
      <c r="V268" s="9"/>
      <c r="AB268" s="9"/>
    </row>
    <row r="269" ht="14.25" customHeight="1">
      <c r="E269" s="9"/>
      <c r="K269" s="9"/>
      <c r="V269" s="9"/>
      <c r="AB269" s="9"/>
    </row>
    <row r="270" ht="14.25" customHeight="1">
      <c r="E270" s="9"/>
      <c r="K270" s="9"/>
      <c r="V270" s="9"/>
      <c r="AB270" s="9"/>
    </row>
    <row r="271" ht="14.25" customHeight="1">
      <c r="E271" s="9"/>
      <c r="K271" s="9"/>
      <c r="V271" s="9"/>
      <c r="AB271" s="9"/>
    </row>
    <row r="272" ht="14.25" customHeight="1">
      <c r="E272" s="9"/>
      <c r="K272" s="9"/>
      <c r="V272" s="9"/>
      <c r="AB272" s="9"/>
    </row>
    <row r="273" ht="14.25" customHeight="1">
      <c r="E273" s="9"/>
      <c r="K273" s="9"/>
      <c r="V273" s="9"/>
      <c r="AB273" s="9"/>
    </row>
    <row r="274" ht="14.25" customHeight="1">
      <c r="E274" s="9"/>
      <c r="K274" s="9"/>
      <c r="V274" s="9"/>
      <c r="AB274" s="9"/>
    </row>
    <row r="275" ht="14.25" customHeight="1">
      <c r="E275" s="9"/>
      <c r="K275" s="9"/>
      <c r="V275" s="9"/>
      <c r="AB275" s="9"/>
    </row>
    <row r="276" ht="14.25" customHeight="1">
      <c r="E276" s="9"/>
      <c r="K276" s="9"/>
      <c r="V276" s="9"/>
      <c r="AB276" s="9"/>
    </row>
    <row r="277" ht="14.25" customHeight="1">
      <c r="E277" s="9"/>
      <c r="K277" s="9"/>
      <c r="V277" s="9"/>
      <c r="AB277" s="9"/>
    </row>
    <row r="278" ht="14.25" customHeight="1">
      <c r="E278" s="9"/>
      <c r="K278" s="9"/>
      <c r="V278" s="9"/>
      <c r="AB278" s="9"/>
    </row>
    <row r="279" ht="14.25" customHeight="1">
      <c r="E279" s="9"/>
      <c r="K279" s="9"/>
      <c r="V279" s="9"/>
      <c r="AB279" s="9"/>
    </row>
    <row r="280" ht="14.25" customHeight="1">
      <c r="E280" s="9"/>
      <c r="K280" s="9"/>
      <c r="V280" s="9"/>
      <c r="AB280" s="9"/>
    </row>
    <row r="281" ht="14.25" customHeight="1">
      <c r="E281" s="9"/>
      <c r="K281" s="9"/>
      <c r="V281" s="9"/>
      <c r="AB281" s="9"/>
    </row>
    <row r="282" ht="14.25" customHeight="1">
      <c r="E282" s="9"/>
      <c r="K282" s="9"/>
      <c r="V282" s="9"/>
      <c r="AB282" s="9"/>
    </row>
    <row r="283" ht="14.25" customHeight="1">
      <c r="E283" s="9"/>
      <c r="K283" s="9"/>
      <c r="V283" s="9"/>
      <c r="AB283" s="9"/>
    </row>
    <row r="284" ht="14.25" customHeight="1">
      <c r="E284" s="9"/>
      <c r="K284" s="9"/>
      <c r="V284" s="9"/>
      <c r="AB284" s="9"/>
    </row>
    <row r="285" ht="14.25" customHeight="1">
      <c r="E285" s="9"/>
      <c r="K285" s="9"/>
      <c r="V285" s="9"/>
      <c r="AB285" s="9"/>
    </row>
    <row r="286" ht="14.25" customHeight="1">
      <c r="E286" s="9"/>
      <c r="K286" s="9"/>
      <c r="V286" s="9"/>
      <c r="AB286" s="9"/>
    </row>
    <row r="287" ht="14.25" customHeight="1">
      <c r="E287" s="9"/>
      <c r="K287" s="9"/>
      <c r="V287" s="9"/>
      <c r="AB287" s="9"/>
    </row>
    <row r="288" ht="14.25" customHeight="1">
      <c r="E288" s="9"/>
      <c r="K288" s="9"/>
      <c r="V288" s="9"/>
      <c r="AB288" s="9"/>
    </row>
    <row r="289" ht="14.25" customHeight="1">
      <c r="E289" s="9"/>
      <c r="K289" s="9"/>
      <c r="V289" s="9"/>
      <c r="AB289" s="9"/>
    </row>
    <row r="290" ht="14.25" customHeight="1">
      <c r="E290" s="9"/>
      <c r="K290" s="9"/>
      <c r="V290" s="9"/>
      <c r="AB290" s="9"/>
    </row>
    <row r="291" ht="14.25" customHeight="1">
      <c r="E291" s="9"/>
      <c r="K291" s="9"/>
      <c r="V291" s="9"/>
      <c r="AB291" s="9"/>
    </row>
    <row r="292" ht="14.25" customHeight="1">
      <c r="E292" s="9"/>
      <c r="K292" s="9"/>
      <c r="V292" s="9"/>
      <c r="AB292" s="9"/>
    </row>
    <row r="293" ht="14.25" customHeight="1">
      <c r="E293" s="9"/>
      <c r="K293" s="9"/>
      <c r="V293" s="9"/>
      <c r="AB293" s="9"/>
    </row>
    <row r="294" ht="14.25" customHeight="1">
      <c r="E294" s="9"/>
      <c r="K294" s="9"/>
      <c r="V294" s="9"/>
      <c r="AB294" s="9"/>
    </row>
    <row r="295" ht="14.25" customHeight="1">
      <c r="E295" s="9"/>
      <c r="K295" s="9"/>
      <c r="V295" s="9"/>
      <c r="AB295" s="9"/>
    </row>
    <row r="296" ht="14.25" customHeight="1">
      <c r="E296" s="9"/>
      <c r="K296" s="9"/>
      <c r="V296" s="9"/>
      <c r="AB296" s="9"/>
    </row>
    <row r="297" ht="14.25" customHeight="1">
      <c r="E297" s="9"/>
      <c r="K297" s="9"/>
      <c r="V297" s="9"/>
      <c r="AB297" s="9"/>
    </row>
    <row r="298" ht="14.25" customHeight="1">
      <c r="E298" s="9"/>
      <c r="K298" s="9"/>
      <c r="V298" s="9"/>
      <c r="AB298" s="9"/>
    </row>
    <row r="299" ht="14.25" customHeight="1">
      <c r="E299" s="9"/>
      <c r="K299" s="9"/>
      <c r="V299" s="9"/>
      <c r="AB299" s="9"/>
    </row>
    <row r="300" ht="14.25" customHeight="1">
      <c r="E300" s="9"/>
      <c r="K300" s="9"/>
      <c r="V300" s="9"/>
      <c r="AB300" s="9"/>
    </row>
    <row r="301" ht="14.25" customHeight="1">
      <c r="E301" s="9"/>
      <c r="K301" s="9"/>
      <c r="V301" s="9"/>
      <c r="AB301" s="9"/>
    </row>
    <row r="302" ht="14.25" customHeight="1">
      <c r="E302" s="9"/>
      <c r="K302" s="9"/>
      <c r="V302" s="9"/>
      <c r="AB302" s="9"/>
    </row>
    <row r="303" ht="14.25" customHeight="1">
      <c r="E303" s="9"/>
      <c r="K303" s="9"/>
      <c r="V303" s="9"/>
      <c r="AB303" s="9"/>
    </row>
    <row r="304" ht="14.25" customHeight="1">
      <c r="E304" s="9"/>
      <c r="K304" s="9"/>
      <c r="V304" s="9"/>
      <c r="AB304" s="9"/>
    </row>
    <row r="305" ht="14.25" customHeight="1">
      <c r="E305" s="9"/>
      <c r="K305" s="9"/>
      <c r="V305" s="9"/>
      <c r="AB305" s="9"/>
    </row>
    <row r="306" ht="14.25" customHeight="1">
      <c r="E306" s="9"/>
      <c r="K306" s="9"/>
      <c r="V306" s="9"/>
      <c r="AB306" s="9"/>
    </row>
    <row r="307" ht="14.25" customHeight="1">
      <c r="E307" s="9"/>
      <c r="K307" s="9"/>
      <c r="V307" s="9"/>
      <c r="AB307" s="9"/>
    </row>
    <row r="308" ht="14.25" customHeight="1">
      <c r="E308" s="9"/>
      <c r="K308" s="9"/>
      <c r="V308" s="9"/>
      <c r="AB308" s="9"/>
    </row>
    <row r="309" ht="14.25" customHeight="1">
      <c r="E309" s="9"/>
      <c r="K309" s="9"/>
      <c r="V309" s="9"/>
      <c r="AB309" s="9"/>
    </row>
    <row r="310" ht="14.25" customHeight="1">
      <c r="E310" s="9"/>
      <c r="K310" s="9"/>
      <c r="V310" s="9"/>
      <c r="AB310" s="9"/>
    </row>
    <row r="311" ht="14.25" customHeight="1">
      <c r="E311" s="9"/>
      <c r="K311" s="9"/>
      <c r="V311" s="9"/>
      <c r="AB311" s="9"/>
    </row>
    <row r="312" ht="14.25" customHeight="1">
      <c r="E312" s="9"/>
      <c r="K312" s="9"/>
      <c r="V312" s="9"/>
      <c r="AB312" s="9"/>
    </row>
    <row r="313" ht="14.25" customHeight="1">
      <c r="E313" s="9"/>
      <c r="K313" s="9"/>
      <c r="V313" s="9"/>
      <c r="AB313" s="9"/>
    </row>
    <row r="314" ht="14.25" customHeight="1">
      <c r="E314" s="9"/>
      <c r="K314" s="9"/>
      <c r="V314" s="9"/>
      <c r="AB314" s="9"/>
    </row>
    <row r="315" ht="14.25" customHeight="1">
      <c r="E315" s="9"/>
      <c r="K315" s="9"/>
      <c r="V315" s="9"/>
      <c r="AB315" s="9"/>
    </row>
    <row r="316" ht="14.25" customHeight="1">
      <c r="E316" s="9"/>
      <c r="K316" s="9"/>
      <c r="V316" s="9"/>
      <c r="AB316" s="9"/>
    </row>
    <row r="317" ht="14.25" customHeight="1">
      <c r="E317" s="9"/>
      <c r="K317" s="9"/>
      <c r="V317" s="9"/>
      <c r="AB317" s="9"/>
    </row>
    <row r="318" ht="14.25" customHeight="1">
      <c r="E318" s="9"/>
      <c r="K318" s="9"/>
      <c r="V318" s="9"/>
      <c r="AB318" s="9"/>
    </row>
    <row r="319" ht="14.25" customHeight="1">
      <c r="E319" s="9"/>
      <c r="K319" s="9"/>
      <c r="V319" s="9"/>
      <c r="AB319" s="9"/>
    </row>
    <row r="320" ht="14.25" customHeight="1">
      <c r="E320" s="9"/>
      <c r="K320" s="9"/>
      <c r="V320" s="9"/>
      <c r="AB320" s="9"/>
    </row>
    <row r="321" ht="14.25" customHeight="1">
      <c r="E321" s="9"/>
      <c r="K321" s="9"/>
      <c r="V321" s="9"/>
      <c r="AB321" s="9"/>
    </row>
    <row r="322" ht="14.25" customHeight="1">
      <c r="E322" s="9"/>
      <c r="K322" s="9"/>
      <c r="V322" s="9"/>
      <c r="AB322" s="9"/>
    </row>
    <row r="323" ht="14.25" customHeight="1">
      <c r="E323" s="9"/>
      <c r="K323" s="9"/>
      <c r="V323" s="9"/>
      <c r="AB323" s="9"/>
    </row>
    <row r="324" ht="14.25" customHeight="1">
      <c r="E324" s="9"/>
      <c r="K324" s="9"/>
      <c r="V324" s="9"/>
      <c r="AB324" s="9"/>
    </row>
    <row r="325" ht="14.25" customHeight="1">
      <c r="E325" s="9"/>
      <c r="K325" s="9"/>
      <c r="V325" s="9"/>
      <c r="AB325" s="9"/>
    </row>
    <row r="326" ht="14.25" customHeight="1">
      <c r="E326" s="9"/>
      <c r="K326" s="9"/>
      <c r="V326" s="9"/>
      <c r="AB326" s="9"/>
    </row>
    <row r="327" ht="14.25" customHeight="1">
      <c r="E327" s="9"/>
      <c r="K327" s="9"/>
      <c r="V327" s="9"/>
      <c r="AB327" s="9"/>
    </row>
    <row r="328" ht="14.25" customHeight="1">
      <c r="E328" s="9"/>
      <c r="K328" s="9"/>
      <c r="V328" s="9"/>
      <c r="AB328" s="9"/>
    </row>
    <row r="329" ht="14.25" customHeight="1">
      <c r="E329" s="9"/>
      <c r="K329" s="9"/>
      <c r="V329" s="9"/>
      <c r="AB329" s="9"/>
    </row>
    <row r="330" ht="14.25" customHeight="1">
      <c r="E330" s="9"/>
      <c r="K330" s="9"/>
      <c r="V330" s="9"/>
      <c r="AB330" s="9"/>
    </row>
    <row r="331" ht="14.25" customHeight="1">
      <c r="E331" s="9"/>
      <c r="K331" s="9"/>
      <c r="V331" s="9"/>
      <c r="AB331" s="9"/>
    </row>
    <row r="332" ht="14.25" customHeight="1">
      <c r="E332" s="9"/>
      <c r="K332" s="9"/>
      <c r="V332" s="9"/>
      <c r="AB332" s="9"/>
    </row>
    <row r="333" ht="14.25" customHeight="1">
      <c r="E333" s="9"/>
      <c r="K333" s="9"/>
      <c r="V333" s="9"/>
      <c r="AB333" s="9"/>
    </row>
    <row r="334" ht="14.25" customHeight="1">
      <c r="E334" s="9"/>
      <c r="K334" s="9"/>
      <c r="V334" s="9"/>
      <c r="AB334" s="9"/>
    </row>
    <row r="335" ht="14.25" customHeight="1">
      <c r="E335" s="9"/>
      <c r="K335" s="9"/>
      <c r="V335" s="9"/>
      <c r="AB335" s="9"/>
    </row>
    <row r="336" ht="14.25" customHeight="1">
      <c r="E336" s="9"/>
      <c r="K336" s="9"/>
      <c r="V336" s="9"/>
      <c r="AB336" s="9"/>
    </row>
    <row r="337" ht="14.25" customHeight="1">
      <c r="E337" s="9"/>
      <c r="K337" s="9"/>
      <c r="V337" s="9"/>
      <c r="AB337" s="9"/>
    </row>
    <row r="338" ht="14.25" customHeight="1">
      <c r="E338" s="9"/>
      <c r="K338" s="9"/>
      <c r="V338" s="9"/>
      <c r="AB338" s="9"/>
    </row>
    <row r="339" ht="14.25" customHeight="1">
      <c r="E339" s="9"/>
      <c r="K339" s="9"/>
      <c r="V339" s="9"/>
      <c r="AB339" s="9"/>
    </row>
    <row r="340" ht="14.25" customHeight="1">
      <c r="E340" s="9"/>
      <c r="K340" s="9"/>
      <c r="V340" s="9"/>
      <c r="AB340" s="9"/>
    </row>
    <row r="341" ht="14.25" customHeight="1">
      <c r="E341" s="9"/>
      <c r="K341" s="9"/>
      <c r="V341" s="9"/>
      <c r="AB341" s="9"/>
    </row>
    <row r="342" ht="14.25" customHeight="1">
      <c r="E342" s="9"/>
      <c r="K342" s="9"/>
      <c r="V342" s="9"/>
      <c r="AB342" s="9"/>
    </row>
    <row r="343" ht="14.25" customHeight="1">
      <c r="E343" s="9"/>
      <c r="K343" s="9"/>
      <c r="V343" s="9"/>
      <c r="AB343" s="9"/>
    </row>
    <row r="344" ht="14.25" customHeight="1">
      <c r="E344" s="9"/>
      <c r="K344" s="9"/>
      <c r="V344" s="9"/>
      <c r="AB344" s="9"/>
    </row>
    <row r="345" ht="14.25" customHeight="1">
      <c r="E345" s="9"/>
      <c r="K345" s="9"/>
      <c r="V345" s="9"/>
      <c r="AB345" s="9"/>
    </row>
    <row r="346" ht="14.25" customHeight="1">
      <c r="E346" s="9"/>
      <c r="K346" s="9"/>
      <c r="V346" s="9"/>
      <c r="AB346" s="9"/>
    </row>
    <row r="347" ht="14.25" customHeight="1">
      <c r="E347" s="9"/>
      <c r="K347" s="9"/>
      <c r="V347" s="9"/>
      <c r="AB347" s="9"/>
    </row>
    <row r="348" ht="14.25" customHeight="1">
      <c r="E348" s="9"/>
      <c r="K348" s="9"/>
      <c r="V348" s="9"/>
      <c r="AB348" s="9"/>
    </row>
    <row r="349" ht="14.25" customHeight="1">
      <c r="E349" s="9"/>
      <c r="K349" s="9"/>
      <c r="V349" s="9"/>
      <c r="AB349" s="9"/>
    </row>
    <row r="350" ht="14.25" customHeight="1">
      <c r="E350" s="9"/>
      <c r="K350" s="9"/>
      <c r="V350" s="9"/>
      <c r="AB350" s="9"/>
    </row>
    <row r="351" ht="14.25" customHeight="1">
      <c r="E351" s="9"/>
      <c r="K351" s="9"/>
      <c r="V351" s="9"/>
      <c r="AB351" s="9"/>
    </row>
    <row r="352" ht="14.25" customHeight="1">
      <c r="E352" s="9"/>
      <c r="K352" s="9"/>
      <c r="V352" s="9"/>
      <c r="AB352" s="9"/>
    </row>
    <row r="353" ht="14.25" customHeight="1">
      <c r="E353" s="9"/>
      <c r="K353" s="9"/>
      <c r="V353" s="9"/>
      <c r="AB353" s="9"/>
    </row>
    <row r="354" ht="14.25" customHeight="1">
      <c r="E354" s="9"/>
      <c r="K354" s="9"/>
      <c r="V354" s="9"/>
      <c r="AB354" s="9"/>
    </row>
    <row r="355" ht="14.25" customHeight="1">
      <c r="E355" s="9"/>
      <c r="K355" s="9"/>
      <c r="V355" s="9"/>
      <c r="AB355" s="9"/>
    </row>
    <row r="356" ht="14.25" customHeight="1">
      <c r="E356" s="9"/>
      <c r="K356" s="9"/>
      <c r="V356" s="9"/>
      <c r="AB356" s="9"/>
    </row>
    <row r="357" ht="14.25" customHeight="1">
      <c r="E357" s="9"/>
      <c r="K357" s="9"/>
      <c r="V357" s="9"/>
      <c r="AB357" s="9"/>
    </row>
    <row r="358" ht="14.25" customHeight="1">
      <c r="E358" s="9"/>
      <c r="K358" s="9"/>
      <c r="V358" s="9"/>
      <c r="AB358" s="9"/>
    </row>
    <row r="359" ht="14.25" customHeight="1">
      <c r="E359" s="9"/>
      <c r="K359" s="9"/>
      <c r="V359" s="9"/>
      <c r="AB359" s="9"/>
    </row>
    <row r="360" ht="14.25" customHeight="1">
      <c r="E360" s="9"/>
      <c r="K360" s="9"/>
      <c r="V360" s="9"/>
      <c r="AB360" s="9"/>
    </row>
    <row r="361" ht="14.25" customHeight="1">
      <c r="E361" s="9"/>
      <c r="K361" s="9"/>
      <c r="V361" s="9"/>
      <c r="AB361" s="9"/>
    </row>
    <row r="362" ht="14.25" customHeight="1">
      <c r="E362" s="9"/>
      <c r="K362" s="9"/>
      <c r="V362" s="9"/>
      <c r="AB362" s="9"/>
    </row>
    <row r="363" ht="14.25" customHeight="1">
      <c r="E363" s="9"/>
      <c r="K363" s="9"/>
      <c r="V363" s="9"/>
      <c r="AB363" s="9"/>
    </row>
    <row r="364" ht="14.25" customHeight="1">
      <c r="E364" s="9"/>
      <c r="K364" s="9"/>
      <c r="V364" s="9"/>
      <c r="AB364" s="9"/>
    </row>
    <row r="365" ht="14.25" customHeight="1">
      <c r="E365" s="9"/>
      <c r="K365" s="9"/>
      <c r="V365" s="9"/>
      <c r="AB365" s="9"/>
    </row>
    <row r="366" ht="14.25" customHeight="1">
      <c r="E366" s="9"/>
      <c r="K366" s="9"/>
      <c r="V366" s="9"/>
      <c r="AB366" s="9"/>
    </row>
    <row r="367" ht="14.25" customHeight="1">
      <c r="E367" s="9"/>
      <c r="K367" s="9"/>
      <c r="V367" s="9"/>
      <c r="AB367" s="9"/>
    </row>
    <row r="368" ht="14.25" customHeight="1">
      <c r="E368" s="9"/>
      <c r="K368" s="9"/>
      <c r="V368" s="9"/>
      <c r="AB368" s="9"/>
    </row>
    <row r="369" ht="14.25" customHeight="1">
      <c r="E369" s="9"/>
      <c r="K369" s="9"/>
      <c r="V369" s="9"/>
      <c r="AB369" s="9"/>
    </row>
    <row r="370" ht="14.25" customHeight="1">
      <c r="E370" s="9"/>
      <c r="K370" s="9"/>
      <c r="V370" s="9"/>
      <c r="AB370" s="9"/>
    </row>
    <row r="371" ht="14.25" customHeight="1">
      <c r="E371" s="9"/>
      <c r="K371" s="9"/>
      <c r="V371" s="9"/>
      <c r="AB371" s="9"/>
    </row>
    <row r="372" ht="14.25" customHeight="1">
      <c r="E372" s="9"/>
      <c r="K372" s="9"/>
      <c r="V372" s="9"/>
      <c r="AB372" s="9"/>
    </row>
    <row r="373" ht="14.25" customHeight="1">
      <c r="E373" s="9"/>
      <c r="K373" s="9"/>
      <c r="V373" s="9"/>
      <c r="AB373" s="9"/>
    </row>
    <row r="374" ht="14.25" customHeight="1">
      <c r="E374" s="9"/>
      <c r="K374" s="9"/>
      <c r="V374" s="9"/>
      <c r="AB374" s="9"/>
    </row>
    <row r="375" ht="14.25" customHeight="1">
      <c r="E375" s="9"/>
      <c r="K375" s="9"/>
      <c r="V375" s="9"/>
      <c r="AB375" s="9"/>
    </row>
    <row r="376" ht="14.25" customHeight="1">
      <c r="E376" s="9"/>
      <c r="K376" s="9"/>
      <c r="V376" s="9"/>
      <c r="AB376" s="9"/>
    </row>
    <row r="377" ht="14.25" customHeight="1">
      <c r="E377" s="9"/>
      <c r="K377" s="9"/>
      <c r="V377" s="9"/>
      <c r="AB377" s="9"/>
    </row>
    <row r="378" ht="14.25" customHeight="1">
      <c r="E378" s="9"/>
      <c r="K378" s="9"/>
      <c r="V378" s="9"/>
      <c r="AB378" s="9"/>
    </row>
    <row r="379" ht="14.25" customHeight="1">
      <c r="E379" s="9"/>
      <c r="K379" s="9"/>
      <c r="V379" s="9"/>
      <c r="AB379" s="9"/>
    </row>
    <row r="380" ht="14.25" customHeight="1">
      <c r="E380" s="9"/>
      <c r="K380" s="9"/>
      <c r="V380" s="9"/>
      <c r="AB380" s="9"/>
    </row>
    <row r="381" ht="14.25" customHeight="1">
      <c r="E381" s="9"/>
      <c r="K381" s="9"/>
      <c r="V381" s="9"/>
      <c r="AB381" s="9"/>
    </row>
    <row r="382" ht="14.25" customHeight="1">
      <c r="E382" s="9"/>
      <c r="K382" s="9"/>
      <c r="V382" s="9"/>
      <c r="AB382" s="9"/>
    </row>
    <row r="383" ht="14.25" customHeight="1">
      <c r="E383" s="9"/>
      <c r="K383" s="9"/>
      <c r="V383" s="9"/>
      <c r="AB383" s="9"/>
    </row>
    <row r="384" ht="14.25" customHeight="1">
      <c r="E384" s="9"/>
      <c r="K384" s="9"/>
      <c r="V384" s="9"/>
      <c r="AB384" s="9"/>
    </row>
    <row r="385" ht="14.25" customHeight="1">
      <c r="E385" s="9"/>
      <c r="K385" s="9"/>
      <c r="V385" s="9"/>
      <c r="AB385" s="9"/>
    </row>
    <row r="386" ht="14.25" customHeight="1">
      <c r="E386" s="9"/>
      <c r="K386" s="9"/>
      <c r="V386" s="9"/>
      <c r="AB386" s="9"/>
    </row>
    <row r="387" ht="14.25" customHeight="1">
      <c r="E387" s="9"/>
      <c r="K387" s="9"/>
      <c r="V387" s="9"/>
      <c r="AB387" s="9"/>
    </row>
    <row r="388" ht="14.25" customHeight="1">
      <c r="E388" s="9"/>
      <c r="K388" s="9"/>
      <c r="V388" s="9"/>
      <c r="AB388" s="9"/>
    </row>
    <row r="389" ht="14.25" customHeight="1">
      <c r="E389" s="9"/>
      <c r="K389" s="9"/>
      <c r="V389" s="9"/>
      <c r="AB389" s="9"/>
    </row>
    <row r="390" ht="14.25" customHeight="1">
      <c r="E390" s="9"/>
      <c r="K390" s="9"/>
      <c r="V390" s="9"/>
      <c r="AB390" s="9"/>
    </row>
    <row r="391" ht="14.25" customHeight="1">
      <c r="E391" s="9"/>
      <c r="K391" s="9"/>
      <c r="V391" s="9"/>
      <c r="AB391" s="9"/>
    </row>
    <row r="392" ht="14.25" customHeight="1">
      <c r="E392" s="9"/>
      <c r="K392" s="9"/>
      <c r="V392" s="9"/>
      <c r="AB392" s="9"/>
    </row>
    <row r="393" ht="14.25" customHeight="1">
      <c r="E393" s="9"/>
      <c r="K393" s="9"/>
      <c r="V393" s="9"/>
      <c r="AB393" s="9"/>
    </row>
    <row r="394" ht="14.25" customHeight="1">
      <c r="E394" s="9"/>
      <c r="K394" s="9"/>
      <c r="V394" s="9"/>
      <c r="AB394" s="9"/>
    </row>
    <row r="395" ht="14.25" customHeight="1">
      <c r="E395" s="9"/>
      <c r="K395" s="9"/>
      <c r="V395" s="9"/>
      <c r="AB395" s="9"/>
    </row>
    <row r="396" ht="14.25" customHeight="1">
      <c r="E396" s="9"/>
      <c r="K396" s="9"/>
      <c r="V396" s="9"/>
      <c r="AB396" s="9"/>
    </row>
    <row r="397" ht="14.25" customHeight="1">
      <c r="E397" s="9"/>
      <c r="K397" s="9"/>
      <c r="V397" s="9"/>
      <c r="AB397" s="9"/>
    </row>
    <row r="398" ht="14.25" customHeight="1">
      <c r="E398" s="9"/>
      <c r="K398" s="9"/>
      <c r="V398" s="9"/>
      <c r="AB398" s="9"/>
    </row>
    <row r="399" ht="14.25" customHeight="1">
      <c r="E399" s="9"/>
      <c r="K399" s="9"/>
      <c r="V399" s="9"/>
      <c r="AB399" s="9"/>
    </row>
    <row r="400" ht="14.25" customHeight="1">
      <c r="E400" s="9"/>
      <c r="K400" s="9"/>
      <c r="V400" s="9"/>
      <c r="AB400" s="9"/>
    </row>
    <row r="401" ht="14.25" customHeight="1">
      <c r="E401" s="9"/>
      <c r="K401" s="9"/>
      <c r="V401" s="9"/>
      <c r="AB401" s="9"/>
    </row>
    <row r="402" ht="14.25" customHeight="1">
      <c r="E402" s="9"/>
      <c r="K402" s="9"/>
      <c r="V402" s="9"/>
      <c r="AB402" s="9"/>
    </row>
    <row r="403" ht="14.25" customHeight="1">
      <c r="E403" s="9"/>
      <c r="K403" s="9"/>
      <c r="V403" s="9"/>
      <c r="AB403" s="9"/>
    </row>
    <row r="404" ht="14.25" customHeight="1">
      <c r="E404" s="9"/>
      <c r="K404" s="9"/>
      <c r="V404" s="9"/>
      <c r="AB404" s="9"/>
    </row>
    <row r="405" ht="14.25" customHeight="1">
      <c r="E405" s="9"/>
      <c r="K405" s="9"/>
      <c r="V405" s="9"/>
      <c r="AB405" s="9"/>
    </row>
    <row r="406" ht="14.25" customHeight="1">
      <c r="E406" s="9"/>
      <c r="K406" s="9"/>
      <c r="V406" s="9"/>
      <c r="AB406" s="9"/>
    </row>
    <row r="407" ht="14.25" customHeight="1">
      <c r="E407" s="9"/>
      <c r="K407" s="9"/>
      <c r="V407" s="9"/>
      <c r="AB407" s="9"/>
    </row>
    <row r="408" ht="14.25" customHeight="1">
      <c r="E408" s="9"/>
      <c r="K408" s="9"/>
      <c r="V408" s="9"/>
      <c r="AB408" s="9"/>
    </row>
    <row r="409" ht="14.25" customHeight="1">
      <c r="E409" s="9"/>
      <c r="K409" s="9"/>
      <c r="V409" s="9"/>
      <c r="AB409" s="9"/>
    </row>
    <row r="410" ht="14.25" customHeight="1">
      <c r="E410" s="9"/>
      <c r="K410" s="9"/>
      <c r="V410" s="9"/>
      <c r="AB410" s="9"/>
    </row>
    <row r="411" ht="14.25" customHeight="1">
      <c r="E411" s="9"/>
      <c r="K411" s="9"/>
      <c r="V411" s="9"/>
      <c r="AB411" s="9"/>
    </row>
    <row r="412" ht="14.25" customHeight="1">
      <c r="E412" s="9"/>
      <c r="K412" s="9"/>
      <c r="V412" s="9"/>
      <c r="AB412" s="9"/>
    </row>
    <row r="413" ht="14.25" customHeight="1">
      <c r="E413" s="9"/>
      <c r="K413" s="9"/>
      <c r="V413" s="9"/>
      <c r="AB413" s="9"/>
    </row>
    <row r="414" ht="14.25" customHeight="1">
      <c r="E414" s="9"/>
      <c r="K414" s="9"/>
      <c r="V414" s="9"/>
      <c r="AB414" s="9"/>
    </row>
    <row r="415" ht="14.25" customHeight="1">
      <c r="E415" s="9"/>
      <c r="K415" s="9"/>
      <c r="V415" s="9"/>
      <c r="AB415" s="9"/>
    </row>
    <row r="416" ht="14.25" customHeight="1">
      <c r="E416" s="9"/>
      <c r="K416" s="9"/>
      <c r="V416" s="9"/>
      <c r="AB416" s="9"/>
    </row>
    <row r="417" ht="14.25" customHeight="1">
      <c r="E417" s="9"/>
      <c r="K417" s="9"/>
      <c r="V417" s="9"/>
      <c r="AB417" s="9"/>
    </row>
    <row r="418" ht="14.25" customHeight="1">
      <c r="E418" s="9"/>
      <c r="K418" s="9"/>
      <c r="V418" s="9"/>
      <c r="AB418" s="9"/>
    </row>
    <row r="419" ht="14.25" customHeight="1">
      <c r="E419" s="9"/>
      <c r="K419" s="9"/>
      <c r="V419" s="9"/>
      <c r="AB419" s="9"/>
    </row>
    <row r="420" ht="14.25" customHeight="1">
      <c r="E420" s="9"/>
      <c r="K420" s="9"/>
      <c r="V420" s="9"/>
      <c r="AB420" s="9"/>
    </row>
    <row r="421" ht="14.25" customHeight="1">
      <c r="E421" s="9"/>
      <c r="K421" s="9"/>
      <c r="V421" s="9"/>
      <c r="AB421" s="9"/>
    </row>
    <row r="422" ht="14.25" customHeight="1">
      <c r="E422" s="9"/>
      <c r="K422" s="9"/>
      <c r="V422" s="9"/>
      <c r="AB422" s="9"/>
    </row>
    <row r="423" ht="14.25" customHeight="1">
      <c r="E423" s="9"/>
      <c r="K423" s="9"/>
      <c r="V423" s="9"/>
      <c r="AB423" s="9"/>
    </row>
    <row r="424" ht="14.25" customHeight="1">
      <c r="E424" s="9"/>
      <c r="K424" s="9"/>
      <c r="V424" s="9"/>
      <c r="AB424" s="9"/>
    </row>
    <row r="425" ht="14.25" customHeight="1">
      <c r="E425" s="9"/>
      <c r="K425" s="9"/>
      <c r="V425" s="9"/>
      <c r="AB425" s="9"/>
    </row>
    <row r="426" ht="14.25" customHeight="1">
      <c r="E426" s="9"/>
      <c r="K426" s="9"/>
      <c r="V426" s="9"/>
      <c r="AB426" s="9"/>
    </row>
    <row r="427" ht="14.25" customHeight="1">
      <c r="E427" s="9"/>
      <c r="K427" s="9"/>
      <c r="V427" s="9"/>
      <c r="AB427" s="9"/>
    </row>
    <row r="428" ht="14.25" customHeight="1">
      <c r="E428" s="9"/>
      <c r="K428" s="9"/>
      <c r="V428" s="9"/>
      <c r="AB428" s="9"/>
    </row>
    <row r="429" ht="14.25" customHeight="1">
      <c r="E429" s="9"/>
      <c r="K429" s="9"/>
      <c r="V429" s="9"/>
      <c r="AB429" s="9"/>
    </row>
    <row r="430" ht="14.25" customHeight="1">
      <c r="E430" s="9"/>
      <c r="K430" s="9"/>
      <c r="V430" s="9"/>
      <c r="AB430" s="9"/>
    </row>
    <row r="431" ht="14.25" customHeight="1">
      <c r="E431" s="9"/>
      <c r="K431" s="9"/>
      <c r="V431" s="9"/>
      <c r="AB431" s="9"/>
    </row>
    <row r="432" ht="14.25" customHeight="1">
      <c r="E432" s="9"/>
      <c r="K432" s="9"/>
      <c r="V432" s="9"/>
      <c r="AB432" s="9"/>
    </row>
    <row r="433" ht="14.25" customHeight="1">
      <c r="E433" s="9"/>
      <c r="K433" s="9"/>
      <c r="V433" s="9"/>
      <c r="AB433" s="9"/>
    </row>
    <row r="434" ht="14.25" customHeight="1">
      <c r="E434" s="9"/>
      <c r="K434" s="9"/>
      <c r="V434" s="9"/>
      <c r="AB434" s="9"/>
    </row>
    <row r="435" ht="14.25" customHeight="1">
      <c r="E435" s="9"/>
      <c r="K435" s="9"/>
      <c r="V435" s="9"/>
      <c r="AB435" s="9"/>
    </row>
    <row r="436" ht="14.25" customHeight="1">
      <c r="E436" s="9"/>
      <c r="K436" s="9"/>
      <c r="V436" s="9"/>
      <c r="AB436" s="9"/>
    </row>
    <row r="437" ht="14.25" customHeight="1">
      <c r="E437" s="9"/>
      <c r="K437" s="9"/>
      <c r="V437" s="9"/>
      <c r="AB437" s="9"/>
    </row>
    <row r="438" ht="14.25" customHeight="1">
      <c r="E438" s="9"/>
      <c r="K438" s="9"/>
      <c r="V438" s="9"/>
      <c r="AB438" s="9"/>
    </row>
    <row r="439" ht="14.25" customHeight="1">
      <c r="E439" s="9"/>
      <c r="K439" s="9"/>
      <c r="V439" s="9"/>
      <c r="AB439" s="9"/>
    </row>
    <row r="440" ht="14.25" customHeight="1">
      <c r="E440" s="9"/>
      <c r="K440" s="9"/>
      <c r="V440" s="9"/>
      <c r="AB440" s="9"/>
    </row>
    <row r="441" ht="14.25" customHeight="1">
      <c r="E441" s="9"/>
      <c r="K441" s="9"/>
      <c r="V441" s="9"/>
      <c r="AB441" s="9"/>
    </row>
    <row r="442" ht="14.25" customHeight="1">
      <c r="E442" s="9"/>
      <c r="K442" s="9"/>
      <c r="V442" s="9"/>
      <c r="AB442" s="9"/>
    </row>
    <row r="443" ht="14.25" customHeight="1">
      <c r="E443" s="9"/>
      <c r="K443" s="9"/>
      <c r="V443" s="9"/>
      <c r="AB443" s="9"/>
    </row>
    <row r="444" ht="14.25" customHeight="1">
      <c r="E444" s="9"/>
      <c r="K444" s="9"/>
      <c r="V444" s="9"/>
      <c r="AB444" s="9"/>
    </row>
    <row r="445" ht="14.25" customHeight="1">
      <c r="E445" s="9"/>
      <c r="K445" s="9"/>
      <c r="V445" s="9"/>
      <c r="AB445" s="9"/>
    </row>
    <row r="446" ht="14.25" customHeight="1">
      <c r="E446" s="9"/>
      <c r="K446" s="9"/>
      <c r="V446" s="9"/>
      <c r="AB446" s="9"/>
    </row>
    <row r="447" ht="14.25" customHeight="1">
      <c r="E447" s="9"/>
      <c r="K447" s="9"/>
      <c r="V447" s="9"/>
      <c r="AB447" s="9"/>
    </row>
    <row r="448" ht="14.25" customHeight="1">
      <c r="E448" s="9"/>
      <c r="K448" s="9"/>
      <c r="V448" s="9"/>
      <c r="AB448" s="9"/>
    </row>
    <row r="449" ht="14.25" customHeight="1">
      <c r="E449" s="9"/>
      <c r="K449" s="9"/>
      <c r="V449" s="9"/>
      <c r="AB449" s="9"/>
    </row>
    <row r="450" ht="14.25" customHeight="1">
      <c r="E450" s="9"/>
      <c r="K450" s="9"/>
      <c r="V450" s="9"/>
      <c r="AB450" s="9"/>
    </row>
    <row r="451" ht="14.25" customHeight="1">
      <c r="E451" s="9"/>
      <c r="K451" s="9"/>
      <c r="V451" s="9"/>
      <c r="AB451" s="9"/>
    </row>
    <row r="452" ht="14.25" customHeight="1">
      <c r="E452" s="9"/>
      <c r="K452" s="9"/>
      <c r="V452" s="9"/>
      <c r="AB452" s="9"/>
    </row>
    <row r="453" ht="14.25" customHeight="1">
      <c r="E453" s="9"/>
      <c r="K453" s="9"/>
      <c r="V453" s="9"/>
      <c r="AB453" s="9"/>
    </row>
    <row r="454" ht="14.25" customHeight="1">
      <c r="E454" s="9"/>
      <c r="K454" s="9"/>
      <c r="V454" s="9"/>
      <c r="AB454" s="9"/>
    </row>
    <row r="455" ht="14.25" customHeight="1">
      <c r="E455" s="9"/>
      <c r="K455" s="9"/>
      <c r="V455" s="9"/>
      <c r="AB455" s="9"/>
    </row>
    <row r="456" ht="14.25" customHeight="1">
      <c r="E456" s="9"/>
      <c r="K456" s="9"/>
      <c r="V456" s="9"/>
      <c r="AB456" s="9"/>
    </row>
    <row r="457" ht="14.25" customHeight="1">
      <c r="E457" s="9"/>
      <c r="K457" s="9"/>
      <c r="V457" s="9"/>
      <c r="AB457" s="9"/>
    </row>
    <row r="458" ht="14.25" customHeight="1">
      <c r="E458" s="9"/>
      <c r="K458" s="9"/>
      <c r="V458" s="9"/>
      <c r="AB458" s="9"/>
    </row>
    <row r="459" ht="14.25" customHeight="1">
      <c r="E459" s="9"/>
      <c r="K459" s="9"/>
      <c r="V459" s="9"/>
      <c r="AB459" s="9"/>
    </row>
    <row r="460" ht="14.25" customHeight="1">
      <c r="E460" s="9"/>
      <c r="K460" s="9"/>
      <c r="V460" s="9"/>
      <c r="AB460" s="9"/>
    </row>
    <row r="461" ht="14.25" customHeight="1">
      <c r="E461" s="9"/>
      <c r="K461" s="9"/>
      <c r="V461" s="9"/>
      <c r="AB461" s="9"/>
    </row>
    <row r="462" ht="14.25" customHeight="1">
      <c r="E462" s="9"/>
      <c r="K462" s="9"/>
      <c r="V462" s="9"/>
      <c r="AB462" s="9"/>
    </row>
    <row r="463" ht="14.25" customHeight="1">
      <c r="E463" s="9"/>
      <c r="K463" s="9"/>
      <c r="V463" s="9"/>
      <c r="AB463" s="9"/>
    </row>
    <row r="464" ht="14.25" customHeight="1">
      <c r="E464" s="9"/>
      <c r="K464" s="9"/>
      <c r="V464" s="9"/>
      <c r="AB464" s="9"/>
    </row>
    <row r="465" ht="14.25" customHeight="1">
      <c r="E465" s="9"/>
      <c r="K465" s="9"/>
      <c r="V465" s="9"/>
      <c r="AB465" s="9"/>
    </row>
    <row r="466" ht="14.25" customHeight="1">
      <c r="E466" s="9"/>
      <c r="K466" s="9"/>
      <c r="V466" s="9"/>
      <c r="AB466" s="9"/>
    </row>
    <row r="467" ht="14.25" customHeight="1">
      <c r="E467" s="9"/>
      <c r="K467" s="9"/>
      <c r="V467" s="9"/>
      <c r="AB467" s="9"/>
    </row>
    <row r="468" ht="14.25" customHeight="1">
      <c r="E468" s="9"/>
      <c r="K468" s="9"/>
      <c r="V468" s="9"/>
      <c r="AB468" s="9"/>
    </row>
    <row r="469" ht="14.25" customHeight="1">
      <c r="E469" s="9"/>
      <c r="K469" s="9"/>
      <c r="V469" s="9"/>
      <c r="AB469" s="9"/>
    </row>
    <row r="470" ht="14.25" customHeight="1">
      <c r="E470" s="9"/>
      <c r="K470" s="9"/>
      <c r="V470" s="9"/>
      <c r="AB470" s="9"/>
    </row>
    <row r="471" ht="14.25" customHeight="1">
      <c r="E471" s="9"/>
      <c r="K471" s="9"/>
      <c r="V471" s="9"/>
      <c r="AB471" s="9"/>
    </row>
    <row r="472" ht="14.25" customHeight="1">
      <c r="E472" s="9"/>
      <c r="K472" s="9"/>
      <c r="V472" s="9"/>
      <c r="AB472" s="9"/>
    </row>
    <row r="473" ht="14.25" customHeight="1">
      <c r="E473" s="9"/>
      <c r="K473" s="9"/>
      <c r="V473" s="9"/>
      <c r="AB473" s="9"/>
    </row>
    <row r="474" ht="14.25" customHeight="1">
      <c r="E474" s="9"/>
      <c r="K474" s="9"/>
      <c r="V474" s="9"/>
      <c r="AB474" s="9"/>
    </row>
    <row r="475" ht="14.25" customHeight="1">
      <c r="E475" s="9"/>
      <c r="K475" s="9"/>
      <c r="V475" s="9"/>
      <c r="AB475" s="9"/>
    </row>
    <row r="476" ht="14.25" customHeight="1">
      <c r="E476" s="9"/>
      <c r="K476" s="9"/>
      <c r="V476" s="9"/>
      <c r="AB476" s="9"/>
    </row>
    <row r="477" ht="14.25" customHeight="1">
      <c r="E477" s="9"/>
      <c r="K477" s="9"/>
      <c r="V477" s="9"/>
      <c r="AB477" s="9"/>
    </row>
    <row r="478" ht="14.25" customHeight="1">
      <c r="E478" s="9"/>
      <c r="K478" s="9"/>
      <c r="V478" s="9"/>
      <c r="AB478" s="9"/>
    </row>
    <row r="479" ht="14.25" customHeight="1">
      <c r="E479" s="9"/>
      <c r="K479" s="9"/>
      <c r="V479" s="9"/>
      <c r="AB479" s="9"/>
    </row>
    <row r="480" ht="14.25" customHeight="1">
      <c r="E480" s="9"/>
      <c r="K480" s="9"/>
      <c r="V480" s="9"/>
      <c r="AB480" s="9"/>
    </row>
    <row r="481" ht="14.25" customHeight="1">
      <c r="E481" s="9"/>
      <c r="K481" s="9"/>
      <c r="V481" s="9"/>
      <c r="AB481" s="9"/>
    </row>
    <row r="482" ht="14.25" customHeight="1">
      <c r="E482" s="9"/>
      <c r="K482" s="9"/>
      <c r="V482" s="9"/>
      <c r="AB482" s="9"/>
    </row>
    <row r="483" ht="14.25" customHeight="1">
      <c r="E483" s="9"/>
      <c r="K483" s="9"/>
      <c r="V483" s="9"/>
      <c r="AB483" s="9"/>
    </row>
    <row r="484" ht="14.25" customHeight="1">
      <c r="E484" s="9"/>
      <c r="K484" s="9"/>
      <c r="V484" s="9"/>
      <c r="AB484" s="9"/>
    </row>
    <row r="485" ht="14.25" customHeight="1">
      <c r="E485" s="9"/>
      <c r="K485" s="9"/>
      <c r="V485" s="9"/>
      <c r="AB485" s="9"/>
    </row>
    <row r="486" ht="14.25" customHeight="1">
      <c r="E486" s="9"/>
      <c r="K486" s="9"/>
      <c r="V486" s="9"/>
      <c r="AB486" s="9"/>
    </row>
    <row r="487" ht="14.25" customHeight="1">
      <c r="E487" s="9"/>
      <c r="K487" s="9"/>
      <c r="V487" s="9"/>
      <c r="AB487" s="9"/>
    </row>
    <row r="488" ht="14.25" customHeight="1">
      <c r="E488" s="9"/>
      <c r="K488" s="9"/>
      <c r="V488" s="9"/>
      <c r="AB488" s="9"/>
    </row>
    <row r="489" ht="14.25" customHeight="1">
      <c r="E489" s="9"/>
      <c r="K489" s="9"/>
      <c r="V489" s="9"/>
      <c r="AB489" s="9"/>
    </row>
    <row r="490" ht="14.25" customHeight="1">
      <c r="E490" s="9"/>
      <c r="K490" s="9"/>
      <c r="V490" s="9"/>
      <c r="AB490" s="9"/>
    </row>
    <row r="491" ht="14.25" customHeight="1">
      <c r="E491" s="9"/>
      <c r="K491" s="9"/>
      <c r="V491" s="9"/>
      <c r="AB491" s="9"/>
    </row>
    <row r="492" ht="14.25" customHeight="1">
      <c r="E492" s="9"/>
      <c r="K492" s="9"/>
      <c r="V492" s="9"/>
      <c r="AB492" s="9"/>
    </row>
    <row r="493" ht="14.25" customHeight="1">
      <c r="E493" s="9"/>
      <c r="K493" s="9"/>
      <c r="V493" s="9"/>
      <c r="AB493" s="9"/>
    </row>
    <row r="494" ht="14.25" customHeight="1">
      <c r="E494" s="9"/>
      <c r="K494" s="9"/>
      <c r="V494" s="9"/>
      <c r="AB494" s="9"/>
    </row>
    <row r="495" ht="14.25" customHeight="1">
      <c r="E495" s="9"/>
      <c r="K495" s="9"/>
      <c r="V495" s="9"/>
      <c r="AB495" s="9"/>
    </row>
    <row r="496" ht="14.25" customHeight="1">
      <c r="E496" s="9"/>
      <c r="K496" s="9"/>
      <c r="V496" s="9"/>
      <c r="AB496" s="9"/>
    </row>
    <row r="497" ht="14.25" customHeight="1">
      <c r="E497" s="9"/>
      <c r="K497" s="9"/>
      <c r="V497" s="9"/>
      <c r="AB497" s="9"/>
    </row>
    <row r="498" ht="14.25" customHeight="1">
      <c r="E498" s="9"/>
      <c r="K498" s="9"/>
      <c r="V498" s="9"/>
      <c r="AB498" s="9"/>
    </row>
    <row r="499" ht="14.25" customHeight="1">
      <c r="E499" s="9"/>
      <c r="K499" s="9"/>
      <c r="V499" s="9"/>
      <c r="AB499" s="9"/>
    </row>
    <row r="500" ht="14.25" customHeight="1">
      <c r="E500" s="9"/>
      <c r="K500" s="9"/>
      <c r="V500" s="9"/>
      <c r="AB500" s="9"/>
    </row>
    <row r="501" ht="14.25" customHeight="1">
      <c r="E501" s="9"/>
      <c r="K501" s="9"/>
      <c r="V501" s="9"/>
      <c r="AB501" s="9"/>
    </row>
    <row r="502" ht="14.25" customHeight="1">
      <c r="E502" s="9"/>
      <c r="K502" s="9"/>
      <c r="V502" s="9"/>
      <c r="AB502" s="9"/>
    </row>
    <row r="503" ht="14.25" customHeight="1">
      <c r="E503" s="9"/>
      <c r="K503" s="9"/>
      <c r="V503" s="9"/>
      <c r="AB503" s="9"/>
    </row>
    <row r="504" ht="14.25" customHeight="1">
      <c r="E504" s="9"/>
      <c r="K504" s="9"/>
      <c r="V504" s="9"/>
      <c r="AB504" s="9"/>
    </row>
    <row r="505" ht="14.25" customHeight="1">
      <c r="E505" s="9"/>
      <c r="K505" s="9"/>
      <c r="V505" s="9"/>
      <c r="AB505" s="9"/>
    </row>
    <row r="506" ht="14.25" customHeight="1">
      <c r="E506" s="9"/>
      <c r="K506" s="9"/>
      <c r="V506" s="9"/>
      <c r="AB506" s="9"/>
    </row>
    <row r="507" ht="14.25" customHeight="1">
      <c r="E507" s="9"/>
      <c r="K507" s="9"/>
      <c r="V507" s="9"/>
      <c r="AB507" s="9"/>
    </row>
    <row r="508" ht="14.25" customHeight="1">
      <c r="E508" s="9"/>
      <c r="K508" s="9"/>
      <c r="V508" s="9"/>
      <c r="AB508" s="9"/>
    </row>
    <row r="509" ht="14.25" customHeight="1">
      <c r="E509" s="9"/>
      <c r="K509" s="9"/>
      <c r="V509" s="9"/>
      <c r="AB509" s="9"/>
    </row>
    <row r="510" ht="14.25" customHeight="1">
      <c r="E510" s="9"/>
      <c r="K510" s="9"/>
      <c r="V510" s="9"/>
      <c r="AB510" s="9"/>
    </row>
    <row r="511" ht="14.25" customHeight="1">
      <c r="E511" s="9"/>
      <c r="K511" s="9"/>
      <c r="V511" s="9"/>
      <c r="AB511" s="9"/>
    </row>
    <row r="512" ht="14.25" customHeight="1">
      <c r="E512" s="9"/>
      <c r="K512" s="9"/>
      <c r="V512" s="9"/>
      <c r="AB512" s="9"/>
    </row>
    <row r="513" ht="14.25" customHeight="1">
      <c r="E513" s="9"/>
      <c r="K513" s="9"/>
      <c r="V513" s="9"/>
      <c r="AB513" s="9"/>
    </row>
    <row r="514" ht="14.25" customHeight="1">
      <c r="E514" s="9"/>
      <c r="K514" s="9"/>
      <c r="V514" s="9"/>
      <c r="AB514" s="9"/>
    </row>
    <row r="515" ht="14.25" customHeight="1">
      <c r="E515" s="9"/>
      <c r="K515" s="9"/>
      <c r="V515" s="9"/>
      <c r="AB515" s="9"/>
    </row>
    <row r="516" ht="14.25" customHeight="1">
      <c r="E516" s="9"/>
      <c r="K516" s="9"/>
      <c r="V516" s="9"/>
      <c r="AB516" s="9"/>
    </row>
    <row r="517" ht="14.25" customHeight="1">
      <c r="E517" s="9"/>
      <c r="K517" s="9"/>
      <c r="V517" s="9"/>
      <c r="AB517" s="9"/>
    </row>
    <row r="518" ht="14.25" customHeight="1">
      <c r="E518" s="9"/>
      <c r="K518" s="9"/>
      <c r="V518" s="9"/>
      <c r="AB518" s="9"/>
    </row>
    <row r="519" ht="14.25" customHeight="1">
      <c r="E519" s="9"/>
      <c r="K519" s="9"/>
      <c r="V519" s="9"/>
      <c r="AB519" s="9"/>
    </row>
    <row r="520" ht="14.25" customHeight="1">
      <c r="E520" s="9"/>
      <c r="K520" s="9"/>
      <c r="V520" s="9"/>
      <c r="AB520" s="9"/>
    </row>
    <row r="521" ht="14.25" customHeight="1">
      <c r="E521" s="9"/>
      <c r="K521" s="9"/>
      <c r="V521" s="9"/>
      <c r="AB521" s="9"/>
    </row>
    <row r="522" ht="14.25" customHeight="1">
      <c r="E522" s="9"/>
      <c r="K522" s="9"/>
      <c r="V522" s="9"/>
      <c r="AB522" s="9"/>
    </row>
    <row r="523" ht="14.25" customHeight="1">
      <c r="E523" s="9"/>
      <c r="K523" s="9"/>
      <c r="V523" s="9"/>
      <c r="AB523" s="9"/>
    </row>
    <row r="524" ht="14.25" customHeight="1">
      <c r="E524" s="9"/>
      <c r="K524" s="9"/>
      <c r="V524" s="9"/>
      <c r="AB524" s="9"/>
    </row>
    <row r="525" ht="14.25" customHeight="1">
      <c r="E525" s="9"/>
      <c r="K525" s="9"/>
      <c r="V525" s="9"/>
      <c r="AB525" s="9"/>
    </row>
    <row r="526" ht="14.25" customHeight="1">
      <c r="E526" s="9"/>
      <c r="K526" s="9"/>
      <c r="V526" s="9"/>
      <c r="AB526" s="9"/>
    </row>
    <row r="527" ht="14.25" customHeight="1">
      <c r="E527" s="9"/>
      <c r="K527" s="9"/>
      <c r="V527" s="9"/>
      <c r="AB527" s="9"/>
    </row>
    <row r="528" ht="14.25" customHeight="1">
      <c r="E528" s="9"/>
      <c r="K528" s="9"/>
      <c r="V528" s="9"/>
      <c r="AB528" s="9"/>
    </row>
    <row r="529" ht="14.25" customHeight="1">
      <c r="E529" s="9"/>
      <c r="K529" s="9"/>
      <c r="V529" s="9"/>
      <c r="AB529" s="9"/>
    </row>
    <row r="530" ht="14.25" customHeight="1">
      <c r="E530" s="9"/>
      <c r="K530" s="9"/>
      <c r="V530" s="9"/>
      <c r="AB530" s="9"/>
    </row>
    <row r="531" ht="14.25" customHeight="1">
      <c r="E531" s="9"/>
      <c r="K531" s="9"/>
      <c r="V531" s="9"/>
      <c r="AB531" s="9"/>
    </row>
    <row r="532" ht="14.25" customHeight="1">
      <c r="E532" s="9"/>
      <c r="K532" s="9"/>
      <c r="V532" s="9"/>
      <c r="AB532" s="9"/>
    </row>
    <row r="533" ht="14.25" customHeight="1">
      <c r="E533" s="9"/>
      <c r="K533" s="9"/>
      <c r="V533" s="9"/>
      <c r="AB533" s="9"/>
    </row>
    <row r="534" ht="14.25" customHeight="1">
      <c r="E534" s="9"/>
      <c r="K534" s="9"/>
      <c r="V534" s="9"/>
      <c r="AB534" s="9"/>
    </row>
    <row r="535" ht="14.25" customHeight="1">
      <c r="E535" s="9"/>
      <c r="K535" s="9"/>
      <c r="V535" s="9"/>
      <c r="AB535" s="9"/>
    </row>
    <row r="536" ht="14.25" customHeight="1">
      <c r="E536" s="9"/>
      <c r="K536" s="9"/>
      <c r="V536" s="9"/>
      <c r="AB536" s="9"/>
    </row>
    <row r="537" ht="14.25" customHeight="1">
      <c r="E537" s="9"/>
      <c r="K537" s="9"/>
      <c r="V537" s="9"/>
      <c r="AB537" s="9"/>
    </row>
    <row r="538" ht="14.25" customHeight="1">
      <c r="E538" s="9"/>
      <c r="K538" s="9"/>
      <c r="V538" s="9"/>
      <c r="AB538" s="9"/>
    </row>
    <row r="539" ht="14.25" customHeight="1">
      <c r="E539" s="9"/>
      <c r="K539" s="9"/>
      <c r="V539" s="9"/>
      <c r="AB539" s="9"/>
    </row>
    <row r="540" ht="14.25" customHeight="1">
      <c r="E540" s="9"/>
      <c r="K540" s="9"/>
      <c r="V540" s="9"/>
      <c r="AB540" s="9"/>
    </row>
    <row r="541" ht="14.25" customHeight="1">
      <c r="E541" s="9"/>
      <c r="K541" s="9"/>
      <c r="V541" s="9"/>
      <c r="AB541" s="9"/>
    </row>
    <row r="542" ht="14.25" customHeight="1">
      <c r="E542" s="9"/>
      <c r="K542" s="9"/>
      <c r="V542" s="9"/>
      <c r="AB542" s="9"/>
    </row>
    <row r="543" ht="14.25" customHeight="1">
      <c r="E543" s="9"/>
      <c r="K543" s="9"/>
      <c r="V543" s="9"/>
      <c r="AB543" s="9"/>
    </row>
    <row r="544" ht="14.25" customHeight="1">
      <c r="E544" s="9"/>
      <c r="K544" s="9"/>
      <c r="V544" s="9"/>
      <c r="AB544" s="9"/>
    </row>
    <row r="545" ht="14.25" customHeight="1">
      <c r="E545" s="9"/>
      <c r="K545" s="9"/>
      <c r="V545" s="9"/>
      <c r="AB545" s="9"/>
    </row>
    <row r="546" ht="14.25" customHeight="1">
      <c r="E546" s="9"/>
      <c r="K546" s="9"/>
      <c r="V546" s="9"/>
      <c r="AB546" s="9"/>
    </row>
    <row r="547" ht="14.25" customHeight="1">
      <c r="E547" s="9"/>
      <c r="K547" s="9"/>
      <c r="V547" s="9"/>
      <c r="AB547" s="9"/>
    </row>
    <row r="548" ht="14.25" customHeight="1">
      <c r="E548" s="9"/>
      <c r="K548" s="9"/>
      <c r="V548" s="9"/>
      <c r="AB548" s="9"/>
    </row>
    <row r="549" ht="14.25" customHeight="1">
      <c r="E549" s="9"/>
      <c r="K549" s="9"/>
      <c r="V549" s="9"/>
      <c r="AB549" s="9"/>
    </row>
    <row r="550" ht="14.25" customHeight="1">
      <c r="E550" s="9"/>
      <c r="K550" s="9"/>
      <c r="V550" s="9"/>
      <c r="AB550" s="9"/>
    </row>
    <row r="551" ht="14.25" customHeight="1">
      <c r="E551" s="9"/>
      <c r="K551" s="9"/>
      <c r="V551" s="9"/>
      <c r="AB551" s="9"/>
    </row>
    <row r="552" ht="14.25" customHeight="1">
      <c r="E552" s="9"/>
      <c r="K552" s="9"/>
      <c r="V552" s="9"/>
      <c r="AB552" s="9"/>
    </row>
    <row r="553" ht="14.25" customHeight="1">
      <c r="E553" s="9"/>
      <c r="K553" s="9"/>
      <c r="V553" s="9"/>
      <c r="AB553" s="9"/>
    </row>
    <row r="554" ht="14.25" customHeight="1">
      <c r="E554" s="9"/>
      <c r="K554" s="9"/>
      <c r="V554" s="9"/>
      <c r="AB554" s="9"/>
    </row>
    <row r="555" ht="14.25" customHeight="1">
      <c r="E555" s="9"/>
      <c r="K555" s="9"/>
      <c r="V555" s="9"/>
      <c r="AB555" s="9"/>
    </row>
    <row r="556" ht="14.25" customHeight="1">
      <c r="E556" s="9"/>
      <c r="K556" s="9"/>
      <c r="V556" s="9"/>
      <c r="AB556" s="9"/>
    </row>
    <row r="557" ht="14.25" customHeight="1">
      <c r="E557" s="9"/>
      <c r="K557" s="9"/>
      <c r="V557" s="9"/>
      <c r="AB557" s="9"/>
    </row>
    <row r="558" ht="14.25" customHeight="1">
      <c r="E558" s="9"/>
      <c r="K558" s="9"/>
      <c r="V558" s="9"/>
      <c r="AB558" s="9"/>
    </row>
    <row r="559" ht="14.25" customHeight="1">
      <c r="E559" s="9"/>
      <c r="K559" s="9"/>
      <c r="V559" s="9"/>
      <c r="AB559" s="9"/>
    </row>
    <row r="560" ht="14.25" customHeight="1">
      <c r="E560" s="9"/>
      <c r="K560" s="9"/>
      <c r="V560" s="9"/>
      <c r="AB560" s="9"/>
    </row>
    <row r="561" ht="14.25" customHeight="1">
      <c r="E561" s="9"/>
      <c r="K561" s="9"/>
      <c r="V561" s="9"/>
      <c r="AB561" s="9"/>
    </row>
    <row r="562" ht="14.25" customHeight="1">
      <c r="E562" s="9"/>
      <c r="K562" s="9"/>
      <c r="V562" s="9"/>
      <c r="AB562" s="9"/>
    </row>
    <row r="563" ht="14.25" customHeight="1">
      <c r="E563" s="9"/>
      <c r="K563" s="9"/>
      <c r="V563" s="9"/>
      <c r="AB563" s="9"/>
    </row>
    <row r="564" ht="14.25" customHeight="1">
      <c r="E564" s="9"/>
      <c r="K564" s="9"/>
      <c r="V564" s="9"/>
      <c r="AB564" s="9"/>
    </row>
    <row r="565" ht="14.25" customHeight="1">
      <c r="E565" s="9"/>
      <c r="K565" s="9"/>
      <c r="V565" s="9"/>
      <c r="AB565" s="9"/>
    </row>
    <row r="566" ht="14.25" customHeight="1">
      <c r="E566" s="9"/>
      <c r="K566" s="9"/>
      <c r="V566" s="9"/>
      <c r="AB566" s="9"/>
    </row>
    <row r="567" ht="14.25" customHeight="1">
      <c r="E567" s="9"/>
      <c r="K567" s="9"/>
      <c r="V567" s="9"/>
      <c r="AB567" s="9"/>
    </row>
    <row r="568" ht="14.25" customHeight="1">
      <c r="E568" s="9"/>
      <c r="K568" s="9"/>
      <c r="V568" s="9"/>
      <c r="AB568" s="9"/>
    </row>
    <row r="569" ht="14.25" customHeight="1">
      <c r="E569" s="9"/>
      <c r="K569" s="9"/>
      <c r="V569" s="9"/>
      <c r="AB569" s="9"/>
    </row>
    <row r="570" ht="14.25" customHeight="1">
      <c r="E570" s="9"/>
      <c r="K570" s="9"/>
      <c r="V570" s="9"/>
      <c r="AB570" s="9"/>
    </row>
    <row r="571" ht="14.25" customHeight="1">
      <c r="E571" s="9"/>
      <c r="K571" s="9"/>
      <c r="V571" s="9"/>
      <c r="AB571" s="9"/>
    </row>
    <row r="572" ht="14.25" customHeight="1">
      <c r="E572" s="9"/>
      <c r="K572" s="9"/>
      <c r="V572" s="9"/>
      <c r="AB572" s="9"/>
    </row>
    <row r="573" ht="14.25" customHeight="1">
      <c r="E573" s="9"/>
      <c r="K573" s="9"/>
      <c r="V573" s="9"/>
      <c r="AB573" s="9"/>
    </row>
    <row r="574" ht="14.25" customHeight="1">
      <c r="E574" s="9"/>
      <c r="K574" s="9"/>
      <c r="V574" s="9"/>
      <c r="AB574" s="9"/>
    </row>
    <row r="575" ht="14.25" customHeight="1">
      <c r="E575" s="9"/>
      <c r="K575" s="9"/>
      <c r="V575" s="9"/>
      <c r="AB575" s="9"/>
    </row>
    <row r="576" ht="14.25" customHeight="1">
      <c r="E576" s="9"/>
      <c r="K576" s="9"/>
      <c r="V576" s="9"/>
      <c r="AB576" s="9"/>
    </row>
    <row r="577" ht="14.25" customHeight="1">
      <c r="E577" s="9"/>
      <c r="K577" s="9"/>
      <c r="V577" s="9"/>
      <c r="AB577" s="9"/>
    </row>
    <row r="578" ht="14.25" customHeight="1">
      <c r="E578" s="9"/>
      <c r="K578" s="9"/>
      <c r="V578" s="9"/>
      <c r="AB578" s="9"/>
    </row>
    <row r="579" ht="14.25" customHeight="1">
      <c r="E579" s="9"/>
      <c r="K579" s="9"/>
      <c r="V579" s="9"/>
      <c r="AB579" s="9"/>
    </row>
    <row r="580" ht="14.25" customHeight="1">
      <c r="E580" s="9"/>
      <c r="K580" s="9"/>
      <c r="V580" s="9"/>
      <c r="AB580" s="9"/>
    </row>
    <row r="581" ht="14.25" customHeight="1">
      <c r="E581" s="9"/>
      <c r="K581" s="9"/>
      <c r="V581" s="9"/>
      <c r="AB581" s="9"/>
    </row>
    <row r="582" ht="14.25" customHeight="1">
      <c r="E582" s="9"/>
      <c r="K582" s="9"/>
      <c r="V582" s="9"/>
      <c r="AB582" s="9"/>
    </row>
    <row r="583" ht="14.25" customHeight="1">
      <c r="E583" s="9"/>
      <c r="K583" s="9"/>
      <c r="V583" s="9"/>
      <c r="AB583" s="9"/>
    </row>
    <row r="584" ht="14.25" customHeight="1">
      <c r="E584" s="9"/>
      <c r="K584" s="9"/>
      <c r="V584" s="9"/>
      <c r="AB584" s="9"/>
    </row>
    <row r="585" ht="14.25" customHeight="1">
      <c r="E585" s="9"/>
      <c r="K585" s="9"/>
      <c r="V585" s="9"/>
      <c r="AB585" s="9"/>
    </row>
    <row r="586" ht="14.25" customHeight="1">
      <c r="E586" s="9"/>
      <c r="K586" s="9"/>
      <c r="V586" s="9"/>
      <c r="AB586" s="9"/>
    </row>
    <row r="587" ht="14.25" customHeight="1">
      <c r="E587" s="9"/>
      <c r="K587" s="9"/>
      <c r="V587" s="9"/>
      <c r="AB587" s="9"/>
    </row>
    <row r="588" ht="14.25" customHeight="1">
      <c r="E588" s="9"/>
      <c r="K588" s="9"/>
      <c r="V588" s="9"/>
      <c r="AB588" s="9"/>
    </row>
    <row r="589" ht="14.25" customHeight="1">
      <c r="E589" s="9"/>
      <c r="K589" s="9"/>
      <c r="V589" s="9"/>
      <c r="AB589" s="9"/>
    </row>
    <row r="590" ht="14.25" customHeight="1">
      <c r="E590" s="9"/>
      <c r="K590" s="9"/>
      <c r="V590" s="9"/>
      <c r="AB590" s="9"/>
    </row>
    <row r="591" ht="14.25" customHeight="1">
      <c r="E591" s="9"/>
      <c r="K591" s="9"/>
      <c r="V591" s="9"/>
      <c r="AB591" s="9"/>
    </row>
    <row r="592" ht="14.25" customHeight="1">
      <c r="E592" s="9"/>
      <c r="K592" s="9"/>
      <c r="V592" s="9"/>
      <c r="AB592" s="9"/>
    </row>
    <row r="593" ht="14.25" customHeight="1">
      <c r="E593" s="9"/>
      <c r="K593" s="9"/>
      <c r="V593" s="9"/>
      <c r="AB593" s="9"/>
    </row>
    <row r="594" ht="14.25" customHeight="1">
      <c r="E594" s="9"/>
      <c r="K594" s="9"/>
      <c r="V594" s="9"/>
      <c r="AB594" s="9"/>
    </row>
    <row r="595" ht="14.25" customHeight="1">
      <c r="E595" s="9"/>
      <c r="K595" s="9"/>
      <c r="V595" s="9"/>
      <c r="AB595" s="9"/>
    </row>
    <row r="596" ht="14.25" customHeight="1">
      <c r="E596" s="9"/>
      <c r="K596" s="9"/>
      <c r="V596" s="9"/>
      <c r="AB596" s="9"/>
    </row>
    <row r="597" ht="14.25" customHeight="1">
      <c r="E597" s="9"/>
      <c r="K597" s="9"/>
      <c r="V597" s="9"/>
      <c r="AB597" s="9"/>
    </row>
    <row r="598" ht="14.25" customHeight="1">
      <c r="E598" s="9"/>
      <c r="K598" s="9"/>
      <c r="V598" s="9"/>
      <c r="AB598" s="9"/>
    </row>
    <row r="599" ht="14.25" customHeight="1">
      <c r="E599" s="9"/>
      <c r="K599" s="9"/>
      <c r="V599" s="9"/>
      <c r="AB599" s="9"/>
    </row>
    <row r="600" ht="14.25" customHeight="1">
      <c r="E600" s="9"/>
      <c r="K600" s="9"/>
      <c r="V600" s="9"/>
      <c r="AB600" s="9"/>
    </row>
    <row r="601" ht="14.25" customHeight="1">
      <c r="E601" s="9"/>
      <c r="K601" s="9"/>
      <c r="V601" s="9"/>
      <c r="AB601" s="9"/>
    </row>
    <row r="602" ht="14.25" customHeight="1">
      <c r="E602" s="9"/>
      <c r="K602" s="9"/>
      <c r="V602" s="9"/>
      <c r="AB602" s="9"/>
    </row>
    <row r="603" ht="14.25" customHeight="1">
      <c r="E603" s="9"/>
      <c r="K603" s="9"/>
      <c r="V603" s="9"/>
      <c r="AB603" s="9"/>
    </row>
    <row r="604" ht="14.25" customHeight="1">
      <c r="E604" s="9"/>
      <c r="K604" s="9"/>
      <c r="V604" s="9"/>
      <c r="AB604" s="9"/>
    </row>
    <row r="605" ht="14.25" customHeight="1">
      <c r="E605" s="9"/>
      <c r="K605" s="9"/>
      <c r="V605" s="9"/>
      <c r="AB605" s="9"/>
    </row>
    <row r="606" ht="14.25" customHeight="1">
      <c r="E606" s="9"/>
      <c r="K606" s="9"/>
      <c r="V606" s="9"/>
      <c r="AB606" s="9"/>
    </row>
    <row r="607" ht="14.25" customHeight="1">
      <c r="E607" s="9"/>
      <c r="K607" s="9"/>
      <c r="V607" s="9"/>
      <c r="AB607" s="9"/>
    </row>
    <row r="608" ht="14.25" customHeight="1">
      <c r="E608" s="9"/>
      <c r="K608" s="9"/>
      <c r="V608" s="9"/>
      <c r="AB608" s="9"/>
    </row>
    <row r="609" ht="14.25" customHeight="1">
      <c r="E609" s="9"/>
      <c r="K609" s="9"/>
      <c r="V609" s="9"/>
      <c r="AB609" s="9"/>
    </row>
    <row r="610" ht="14.25" customHeight="1">
      <c r="E610" s="9"/>
      <c r="K610" s="9"/>
      <c r="V610" s="9"/>
      <c r="AB610" s="9"/>
    </row>
    <row r="611" ht="14.25" customHeight="1">
      <c r="E611" s="9"/>
      <c r="K611" s="9"/>
      <c r="V611" s="9"/>
      <c r="AB611" s="9"/>
    </row>
    <row r="612" ht="14.25" customHeight="1">
      <c r="E612" s="9"/>
      <c r="K612" s="9"/>
      <c r="V612" s="9"/>
      <c r="AB612" s="9"/>
    </row>
    <row r="613" ht="14.25" customHeight="1">
      <c r="E613" s="9"/>
      <c r="K613" s="9"/>
      <c r="V613" s="9"/>
      <c r="AB613" s="9"/>
    </row>
    <row r="614" ht="14.25" customHeight="1">
      <c r="E614" s="9"/>
      <c r="K614" s="9"/>
      <c r="V614" s="9"/>
      <c r="AB614" s="9"/>
    </row>
    <row r="615" ht="14.25" customHeight="1">
      <c r="E615" s="9"/>
      <c r="K615" s="9"/>
      <c r="V615" s="9"/>
      <c r="AB615" s="9"/>
    </row>
    <row r="616" ht="14.25" customHeight="1">
      <c r="E616" s="9"/>
      <c r="K616" s="9"/>
      <c r="V616" s="9"/>
      <c r="AB616" s="9"/>
    </row>
    <row r="617" ht="14.25" customHeight="1">
      <c r="E617" s="9"/>
      <c r="K617" s="9"/>
      <c r="V617" s="9"/>
      <c r="AB617" s="9"/>
    </row>
    <row r="618" ht="14.25" customHeight="1">
      <c r="E618" s="9"/>
      <c r="K618" s="9"/>
      <c r="V618" s="9"/>
      <c r="AB618" s="9"/>
    </row>
    <row r="619" ht="14.25" customHeight="1">
      <c r="E619" s="9"/>
      <c r="K619" s="9"/>
      <c r="V619" s="9"/>
      <c r="AB619" s="9"/>
    </row>
    <row r="620" ht="14.25" customHeight="1">
      <c r="E620" s="9"/>
      <c r="K620" s="9"/>
      <c r="V620" s="9"/>
      <c r="AB620" s="9"/>
    </row>
    <row r="621" ht="14.25" customHeight="1">
      <c r="E621" s="9"/>
      <c r="K621" s="9"/>
      <c r="V621" s="9"/>
      <c r="AB621" s="9"/>
    </row>
    <row r="622" ht="14.25" customHeight="1">
      <c r="E622" s="9"/>
      <c r="K622" s="9"/>
      <c r="V622" s="9"/>
      <c r="AB622" s="9"/>
    </row>
    <row r="623" ht="14.25" customHeight="1">
      <c r="E623" s="9"/>
      <c r="K623" s="9"/>
      <c r="V623" s="9"/>
      <c r="AB623" s="9"/>
    </row>
    <row r="624" ht="14.25" customHeight="1">
      <c r="E624" s="9"/>
      <c r="K624" s="9"/>
      <c r="V624" s="9"/>
      <c r="AB624" s="9"/>
    </row>
    <row r="625" ht="14.25" customHeight="1">
      <c r="E625" s="9"/>
      <c r="K625" s="9"/>
      <c r="V625" s="9"/>
      <c r="AB625" s="9"/>
    </row>
    <row r="626" ht="14.25" customHeight="1">
      <c r="E626" s="9"/>
      <c r="K626" s="9"/>
      <c r="V626" s="9"/>
      <c r="AB626" s="9"/>
    </row>
    <row r="627" ht="14.25" customHeight="1">
      <c r="E627" s="9"/>
      <c r="K627" s="9"/>
      <c r="V627" s="9"/>
      <c r="AB627" s="9"/>
    </row>
    <row r="628" ht="14.25" customHeight="1">
      <c r="E628" s="9"/>
      <c r="K628" s="9"/>
      <c r="V628" s="9"/>
      <c r="AB628" s="9"/>
    </row>
    <row r="629" ht="14.25" customHeight="1">
      <c r="E629" s="9"/>
      <c r="K629" s="9"/>
      <c r="V629" s="9"/>
      <c r="AB629" s="9"/>
    </row>
    <row r="630" ht="14.25" customHeight="1">
      <c r="E630" s="9"/>
      <c r="K630" s="9"/>
      <c r="V630" s="9"/>
      <c r="AB630" s="9"/>
    </row>
    <row r="631" ht="14.25" customHeight="1">
      <c r="E631" s="9"/>
      <c r="K631" s="9"/>
      <c r="V631" s="9"/>
      <c r="AB631" s="9"/>
    </row>
    <row r="632" ht="14.25" customHeight="1">
      <c r="E632" s="9"/>
      <c r="K632" s="9"/>
      <c r="V632" s="9"/>
      <c r="AB632" s="9"/>
    </row>
    <row r="633" ht="14.25" customHeight="1">
      <c r="E633" s="9"/>
      <c r="K633" s="9"/>
      <c r="V633" s="9"/>
      <c r="AB633" s="9"/>
    </row>
    <row r="634" ht="14.25" customHeight="1">
      <c r="E634" s="9"/>
      <c r="K634" s="9"/>
      <c r="V634" s="9"/>
      <c r="AB634" s="9"/>
    </row>
    <row r="635" ht="14.25" customHeight="1">
      <c r="E635" s="9"/>
      <c r="K635" s="9"/>
      <c r="V635" s="9"/>
      <c r="AB635" s="9"/>
    </row>
    <row r="636" ht="14.25" customHeight="1">
      <c r="E636" s="9"/>
      <c r="K636" s="9"/>
      <c r="V636" s="9"/>
      <c r="AB636" s="9"/>
    </row>
    <row r="637" ht="14.25" customHeight="1">
      <c r="E637" s="9"/>
      <c r="K637" s="9"/>
      <c r="V637" s="9"/>
      <c r="AB637" s="9"/>
    </row>
    <row r="638" ht="14.25" customHeight="1">
      <c r="E638" s="9"/>
      <c r="K638" s="9"/>
      <c r="V638" s="9"/>
      <c r="AB638" s="9"/>
    </row>
    <row r="639" ht="14.25" customHeight="1">
      <c r="E639" s="9"/>
      <c r="K639" s="9"/>
      <c r="V639" s="9"/>
      <c r="AB639" s="9"/>
    </row>
    <row r="640" ht="14.25" customHeight="1">
      <c r="E640" s="9"/>
      <c r="K640" s="9"/>
      <c r="V640" s="9"/>
      <c r="AB640" s="9"/>
    </row>
    <row r="641" ht="14.25" customHeight="1">
      <c r="E641" s="9"/>
      <c r="K641" s="9"/>
      <c r="V641" s="9"/>
      <c r="AB641" s="9"/>
    </row>
    <row r="642" ht="14.25" customHeight="1">
      <c r="E642" s="9"/>
      <c r="K642" s="9"/>
      <c r="V642" s="9"/>
      <c r="AB642" s="9"/>
    </row>
    <row r="643" ht="14.25" customHeight="1">
      <c r="E643" s="9"/>
      <c r="K643" s="9"/>
      <c r="V643" s="9"/>
      <c r="AB643" s="9"/>
    </row>
    <row r="644" ht="14.25" customHeight="1">
      <c r="E644" s="9"/>
      <c r="K644" s="9"/>
      <c r="V644" s="9"/>
      <c r="AB644" s="9"/>
    </row>
    <row r="645" ht="14.25" customHeight="1">
      <c r="E645" s="9"/>
      <c r="K645" s="9"/>
      <c r="V645" s="9"/>
      <c r="AB645" s="9"/>
    </row>
    <row r="646" ht="14.25" customHeight="1">
      <c r="E646" s="9"/>
      <c r="K646" s="9"/>
      <c r="V646" s="9"/>
      <c r="AB646" s="9"/>
    </row>
    <row r="647" ht="14.25" customHeight="1">
      <c r="E647" s="9"/>
      <c r="K647" s="9"/>
      <c r="V647" s="9"/>
      <c r="AB647" s="9"/>
    </row>
    <row r="648" ht="14.25" customHeight="1">
      <c r="E648" s="9"/>
      <c r="K648" s="9"/>
      <c r="V648" s="9"/>
      <c r="AB648" s="9"/>
    </row>
    <row r="649" ht="14.25" customHeight="1">
      <c r="E649" s="9"/>
      <c r="K649" s="9"/>
      <c r="V649" s="9"/>
      <c r="AB649" s="9"/>
    </row>
    <row r="650" ht="14.25" customHeight="1">
      <c r="E650" s="9"/>
      <c r="K650" s="9"/>
      <c r="V650" s="9"/>
      <c r="AB650" s="9"/>
    </row>
    <row r="651" ht="14.25" customHeight="1">
      <c r="E651" s="9"/>
      <c r="K651" s="9"/>
      <c r="V651" s="9"/>
      <c r="AB651" s="9"/>
    </row>
    <row r="652" ht="14.25" customHeight="1">
      <c r="E652" s="9"/>
      <c r="K652" s="9"/>
      <c r="V652" s="9"/>
      <c r="AB652" s="9"/>
    </row>
    <row r="653" ht="14.25" customHeight="1">
      <c r="E653" s="9"/>
      <c r="K653" s="9"/>
      <c r="V653" s="9"/>
      <c r="AB653" s="9"/>
    </row>
    <row r="654" ht="14.25" customHeight="1">
      <c r="E654" s="9"/>
      <c r="K654" s="9"/>
      <c r="V654" s="9"/>
      <c r="AB654" s="9"/>
    </row>
    <row r="655" ht="14.25" customHeight="1">
      <c r="E655" s="9"/>
      <c r="K655" s="9"/>
      <c r="V655" s="9"/>
      <c r="AB655" s="9"/>
    </row>
    <row r="656" ht="14.25" customHeight="1">
      <c r="E656" s="9"/>
      <c r="K656" s="9"/>
      <c r="V656" s="9"/>
      <c r="AB656" s="9"/>
    </row>
    <row r="657" ht="14.25" customHeight="1">
      <c r="E657" s="9"/>
      <c r="K657" s="9"/>
      <c r="V657" s="9"/>
      <c r="AB657" s="9"/>
    </row>
    <row r="658" ht="14.25" customHeight="1">
      <c r="E658" s="9"/>
      <c r="K658" s="9"/>
      <c r="V658" s="9"/>
      <c r="AB658" s="9"/>
    </row>
    <row r="659" ht="14.25" customHeight="1">
      <c r="E659" s="9"/>
      <c r="K659" s="9"/>
      <c r="V659" s="9"/>
      <c r="AB659" s="9"/>
    </row>
    <row r="660" ht="14.25" customHeight="1">
      <c r="E660" s="9"/>
      <c r="K660" s="9"/>
      <c r="V660" s="9"/>
      <c r="AB660" s="9"/>
    </row>
    <row r="661" ht="14.25" customHeight="1">
      <c r="E661" s="9"/>
      <c r="K661" s="9"/>
      <c r="V661" s="9"/>
      <c r="AB661" s="9"/>
    </row>
    <row r="662" ht="14.25" customHeight="1">
      <c r="E662" s="9"/>
      <c r="K662" s="9"/>
      <c r="V662" s="9"/>
      <c r="AB662" s="9"/>
    </row>
    <row r="663" ht="14.25" customHeight="1">
      <c r="E663" s="9"/>
      <c r="K663" s="9"/>
      <c r="V663" s="9"/>
      <c r="AB663" s="9"/>
    </row>
    <row r="664" ht="14.25" customHeight="1">
      <c r="E664" s="9"/>
      <c r="K664" s="9"/>
      <c r="V664" s="9"/>
      <c r="AB664" s="9"/>
    </row>
    <row r="665" ht="14.25" customHeight="1">
      <c r="E665" s="9"/>
      <c r="K665" s="9"/>
      <c r="V665" s="9"/>
      <c r="AB665" s="9"/>
    </row>
    <row r="666" ht="14.25" customHeight="1">
      <c r="E666" s="9"/>
      <c r="K666" s="9"/>
      <c r="V666" s="9"/>
      <c r="AB666" s="9"/>
    </row>
    <row r="667" ht="14.25" customHeight="1">
      <c r="E667" s="9"/>
      <c r="K667" s="9"/>
      <c r="V667" s="9"/>
      <c r="AB667" s="9"/>
    </row>
    <row r="668" ht="14.25" customHeight="1">
      <c r="E668" s="9"/>
      <c r="K668" s="9"/>
      <c r="V668" s="9"/>
      <c r="AB668" s="9"/>
    </row>
    <row r="669" ht="14.25" customHeight="1">
      <c r="E669" s="9"/>
      <c r="K669" s="9"/>
      <c r="V669" s="9"/>
      <c r="AB669" s="9"/>
    </row>
    <row r="670" ht="14.25" customHeight="1">
      <c r="E670" s="9"/>
      <c r="K670" s="9"/>
      <c r="V670" s="9"/>
      <c r="AB670" s="9"/>
    </row>
    <row r="671" ht="14.25" customHeight="1">
      <c r="E671" s="9"/>
      <c r="K671" s="9"/>
      <c r="V671" s="9"/>
      <c r="AB671" s="9"/>
    </row>
    <row r="672" ht="14.25" customHeight="1">
      <c r="E672" s="9"/>
      <c r="K672" s="9"/>
      <c r="V672" s="9"/>
      <c r="AB672" s="9"/>
    </row>
    <row r="673" ht="14.25" customHeight="1">
      <c r="E673" s="9"/>
      <c r="K673" s="9"/>
      <c r="V673" s="9"/>
      <c r="AB673" s="9"/>
    </row>
    <row r="674" ht="14.25" customHeight="1">
      <c r="E674" s="9"/>
      <c r="K674" s="9"/>
      <c r="V674" s="9"/>
      <c r="AB674" s="9"/>
    </row>
    <row r="675" ht="14.25" customHeight="1">
      <c r="E675" s="9"/>
      <c r="K675" s="9"/>
      <c r="V675" s="9"/>
      <c r="AB675" s="9"/>
    </row>
    <row r="676" ht="14.25" customHeight="1">
      <c r="E676" s="9"/>
      <c r="K676" s="9"/>
      <c r="V676" s="9"/>
      <c r="AB676" s="9"/>
    </row>
    <row r="677" ht="14.25" customHeight="1">
      <c r="E677" s="9"/>
      <c r="K677" s="9"/>
      <c r="V677" s="9"/>
      <c r="AB677" s="9"/>
    </row>
    <row r="678" ht="14.25" customHeight="1">
      <c r="E678" s="9"/>
      <c r="K678" s="9"/>
      <c r="V678" s="9"/>
      <c r="AB678" s="9"/>
    </row>
    <row r="679" ht="14.25" customHeight="1">
      <c r="E679" s="9"/>
      <c r="K679" s="9"/>
      <c r="V679" s="9"/>
      <c r="AB679" s="9"/>
    </row>
    <row r="680" ht="14.25" customHeight="1">
      <c r="E680" s="9"/>
      <c r="K680" s="9"/>
      <c r="V680" s="9"/>
      <c r="AB680" s="9"/>
    </row>
    <row r="681" ht="14.25" customHeight="1">
      <c r="E681" s="9"/>
      <c r="K681" s="9"/>
      <c r="V681" s="9"/>
      <c r="AB681" s="9"/>
    </row>
    <row r="682" ht="14.25" customHeight="1">
      <c r="E682" s="9"/>
      <c r="K682" s="9"/>
      <c r="V682" s="9"/>
      <c r="AB682" s="9"/>
    </row>
    <row r="683" ht="14.25" customHeight="1">
      <c r="E683" s="9"/>
      <c r="K683" s="9"/>
      <c r="V683" s="9"/>
      <c r="AB683" s="9"/>
    </row>
    <row r="684" ht="14.25" customHeight="1">
      <c r="E684" s="9"/>
      <c r="K684" s="9"/>
      <c r="V684" s="9"/>
      <c r="AB684" s="9"/>
    </row>
    <row r="685" ht="14.25" customHeight="1">
      <c r="E685" s="9"/>
      <c r="K685" s="9"/>
      <c r="V685" s="9"/>
      <c r="AB685" s="9"/>
    </row>
    <row r="686" ht="14.25" customHeight="1">
      <c r="E686" s="9"/>
      <c r="K686" s="9"/>
      <c r="V686" s="9"/>
      <c r="AB686" s="9"/>
    </row>
    <row r="687" ht="14.25" customHeight="1">
      <c r="E687" s="9"/>
      <c r="K687" s="9"/>
      <c r="V687" s="9"/>
      <c r="AB687" s="9"/>
    </row>
    <row r="688" ht="14.25" customHeight="1">
      <c r="E688" s="9"/>
      <c r="K688" s="9"/>
      <c r="V688" s="9"/>
      <c r="AB688" s="9"/>
    </row>
    <row r="689" ht="14.25" customHeight="1">
      <c r="E689" s="9"/>
      <c r="K689" s="9"/>
      <c r="V689" s="9"/>
      <c r="AB689" s="9"/>
    </row>
    <row r="690" ht="14.25" customHeight="1">
      <c r="E690" s="9"/>
      <c r="K690" s="9"/>
      <c r="V690" s="9"/>
      <c r="AB690" s="9"/>
    </row>
    <row r="691" ht="14.25" customHeight="1">
      <c r="E691" s="9"/>
      <c r="K691" s="9"/>
      <c r="V691" s="9"/>
      <c r="AB691" s="9"/>
    </row>
    <row r="692" ht="14.25" customHeight="1">
      <c r="E692" s="9"/>
      <c r="K692" s="9"/>
      <c r="V692" s="9"/>
      <c r="AB692" s="9"/>
    </row>
    <row r="693" ht="14.25" customHeight="1">
      <c r="E693" s="9"/>
      <c r="K693" s="9"/>
      <c r="V693" s="9"/>
      <c r="AB693" s="9"/>
    </row>
    <row r="694" ht="14.25" customHeight="1">
      <c r="E694" s="9"/>
      <c r="K694" s="9"/>
      <c r="V694" s="9"/>
      <c r="AB694" s="9"/>
    </row>
    <row r="695" ht="14.25" customHeight="1">
      <c r="E695" s="9"/>
      <c r="K695" s="9"/>
      <c r="V695" s="9"/>
      <c r="AB695" s="9"/>
    </row>
    <row r="696" ht="14.25" customHeight="1">
      <c r="E696" s="9"/>
      <c r="K696" s="9"/>
      <c r="V696" s="9"/>
      <c r="AB696" s="9"/>
    </row>
    <row r="697" ht="14.25" customHeight="1">
      <c r="E697" s="9"/>
      <c r="K697" s="9"/>
      <c r="V697" s="9"/>
      <c r="AB697" s="9"/>
    </row>
    <row r="698" ht="14.25" customHeight="1">
      <c r="E698" s="9"/>
      <c r="K698" s="9"/>
      <c r="V698" s="9"/>
      <c r="AB698" s="9"/>
    </row>
    <row r="699" ht="14.25" customHeight="1">
      <c r="E699" s="9"/>
      <c r="K699" s="9"/>
      <c r="V699" s="9"/>
      <c r="AB699" s="9"/>
    </row>
    <row r="700" ht="14.25" customHeight="1">
      <c r="E700" s="9"/>
      <c r="K700" s="9"/>
      <c r="V700" s="9"/>
      <c r="AB700" s="9"/>
    </row>
    <row r="701" ht="14.25" customHeight="1">
      <c r="E701" s="9"/>
      <c r="K701" s="9"/>
      <c r="V701" s="9"/>
      <c r="AB701" s="9"/>
    </row>
    <row r="702" ht="14.25" customHeight="1">
      <c r="E702" s="9"/>
      <c r="K702" s="9"/>
      <c r="V702" s="9"/>
      <c r="AB702" s="9"/>
    </row>
    <row r="703" ht="14.25" customHeight="1">
      <c r="E703" s="9"/>
      <c r="K703" s="9"/>
      <c r="V703" s="9"/>
      <c r="AB703" s="9"/>
    </row>
    <row r="704" ht="14.25" customHeight="1">
      <c r="E704" s="9"/>
      <c r="K704" s="9"/>
      <c r="V704" s="9"/>
      <c r="AB704" s="9"/>
    </row>
    <row r="705" ht="14.25" customHeight="1">
      <c r="E705" s="9"/>
      <c r="K705" s="9"/>
      <c r="V705" s="9"/>
      <c r="AB705" s="9"/>
    </row>
    <row r="706" ht="14.25" customHeight="1">
      <c r="E706" s="9"/>
      <c r="K706" s="9"/>
      <c r="V706" s="9"/>
      <c r="AB706" s="9"/>
    </row>
    <row r="707" ht="14.25" customHeight="1">
      <c r="E707" s="9"/>
      <c r="K707" s="9"/>
      <c r="V707" s="9"/>
      <c r="AB707" s="9"/>
    </row>
    <row r="708" ht="14.25" customHeight="1">
      <c r="E708" s="9"/>
      <c r="K708" s="9"/>
      <c r="V708" s="9"/>
      <c r="AB708" s="9"/>
    </row>
    <row r="709" ht="14.25" customHeight="1">
      <c r="E709" s="9"/>
      <c r="K709" s="9"/>
      <c r="V709" s="9"/>
      <c r="AB709" s="9"/>
    </row>
    <row r="710" ht="14.25" customHeight="1">
      <c r="E710" s="9"/>
      <c r="K710" s="9"/>
      <c r="V710" s="9"/>
      <c r="AB710" s="9"/>
    </row>
    <row r="711" ht="14.25" customHeight="1">
      <c r="E711" s="9"/>
      <c r="K711" s="9"/>
      <c r="V711" s="9"/>
      <c r="AB711" s="9"/>
    </row>
    <row r="712" ht="14.25" customHeight="1">
      <c r="E712" s="9"/>
      <c r="K712" s="9"/>
      <c r="V712" s="9"/>
      <c r="AB712" s="9"/>
    </row>
    <row r="713" ht="14.25" customHeight="1">
      <c r="E713" s="9"/>
      <c r="K713" s="9"/>
      <c r="V713" s="9"/>
      <c r="AB713" s="9"/>
    </row>
    <row r="714" ht="14.25" customHeight="1">
      <c r="E714" s="9"/>
      <c r="K714" s="9"/>
      <c r="V714" s="9"/>
      <c r="AB714" s="9"/>
    </row>
    <row r="715" ht="14.25" customHeight="1">
      <c r="E715" s="9"/>
      <c r="K715" s="9"/>
      <c r="V715" s="9"/>
      <c r="AB715" s="9"/>
    </row>
    <row r="716" ht="14.25" customHeight="1">
      <c r="E716" s="9"/>
      <c r="K716" s="9"/>
      <c r="V716" s="9"/>
      <c r="AB716" s="9"/>
    </row>
    <row r="717" ht="14.25" customHeight="1">
      <c r="E717" s="9"/>
      <c r="K717" s="9"/>
      <c r="V717" s="9"/>
      <c r="AB717" s="9"/>
    </row>
    <row r="718" ht="14.25" customHeight="1">
      <c r="E718" s="9"/>
      <c r="K718" s="9"/>
      <c r="V718" s="9"/>
      <c r="AB718" s="9"/>
    </row>
    <row r="719" ht="14.25" customHeight="1">
      <c r="E719" s="9"/>
      <c r="K719" s="9"/>
      <c r="V719" s="9"/>
      <c r="AB719" s="9"/>
    </row>
    <row r="720" ht="14.25" customHeight="1">
      <c r="E720" s="9"/>
      <c r="K720" s="9"/>
      <c r="V720" s="9"/>
      <c r="AB720" s="9"/>
    </row>
    <row r="721" ht="14.25" customHeight="1">
      <c r="E721" s="9"/>
      <c r="K721" s="9"/>
      <c r="V721" s="9"/>
      <c r="AB721" s="9"/>
    </row>
    <row r="722" ht="14.25" customHeight="1">
      <c r="E722" s="9"/>
      <c r="K722" s="9"/>
      <c r="V722" s="9"/>
      <c r="AB722" s="9"/>
    </row>
    <row r="723" ht="14.25" customHeight="1">
      <c r="E723" s="9"/>
      <c r="K723" s="9"/>
      <c r="V723" s="9"/>
      <c r="AB723" s="9"/>
    </row>
    <row r="724" ht="14.25" customHeight="1">
      <c r="E724" s="9"/>
      <c r="K724" s="9"/>
      <c r="V724" s="9"/>
      <c r="AB724" s="9"/>
    </row>
    <row r="725" ht="14.25" customHeight="1">
      <c r="E725" s="9"/>
      <c r="K725" s="9"/>
      <c r="V725" s="9"/>
      <c r="AB725" s="9"/>
    </row>
    <row r="726" ht="14.25" customHeight="1">
      <c r="E726" s="9"/>
      <c r="K726" s="9"/>
      <c r="V726" s="9"/>
      <c r="AB726" s="9"/>
    </row>
    <row r="727" ht="14.25" customHeight="1">
      <c r="E727" s="9"/>
      <c r="K727" s="9"/>
      <c r="V727" s="9"/>
      <c r="AB727" s="9"/>
    </row>
    <row r="728" ht="14.25" customHeight="1">
      <c r="E728" s="9"/>
      <c r="K728" s="9"/>
      <c r="V728" s="9"/>
      <c r="AB728" s="9"/>
    </row>
    <row r="729" ht="14.25" customHeight="1">
      <c r="E729" s="9"/>
      <c r="K729" s="9"/>
      <c r="V729" s="9"/>
      <c r="AB729" s="9"/>
    </row>
    <row r="730" ht="14.25" customHeight="1">
      <c r="E730" s="9"/>
      <c r="K730" s="9"/>
      <c r="V730" s="9"/>
      <c r="AB730" s="9"/>
    </row>
    <row r="731" ht="14.25" customHeight="1">
      <c r="E731" s="9"/>
      <c r="K731" s="9"/>
      <c r="V731" s="9"/>
      <c r="AB731" s="9"/>
    </row>
    <row r="732" ht="14.25" customHeight="1">
      <c r="E732" s="9"/>
      <c r="K732" s="9"/>
      <c r="V732" s="9"/>
      <c r="AB732" s="9"/>
    </row>
    <row r="733" ht="14.25" customHeight="1">
      <c r="E733" s="9"/>
      <c r="K733" s="9"/>
      <c r="V733" s="9"/>
      <c r="AB733" s="9"/>
    </row>
    <row r="734" ht="14.25" customHeight="1">
      <c r="E734" s="9"/>
      <c r="K734" s="9"/>
      <c r="V734" s="9"/>
      <c r="AB734" s="9"/>
    </row>
    <row r="735" ht="14.25" customHeight="1">
      <c r="E735" s="9"/>
      <c r="K735" s="9"/>
      <c r="V735" s="9"/>
      <c r="AB735" s="9"/>
    </row>
    <row r="736" ht="14.25" customHeight="1">
      <c r="E736" s="9"/>
      <c r="K736" s="9"/>
      <c r="V736" s="9"/>
      <c r="AB736" s="9"/>
    </row>
    <row r="737" ht="14.25" customHeight="1">
      <c r="E737" s="9"/>
      <c r="K737" s="9"/>
      <c r="V737" s="9"/>
      <c r="AB737" s="9"/>
    </row>
    <row r="738" ht="14.25" customHeight="1">
      <c r="E738" s="9"/>
      <c r="K738" s="9"/>
      <c r="V738" s="9"/>
      <c r="AB738" s="9"/>
    </row>
    <row r="739" ht="14.25" customHeight="1">
      <c r="E739" s="9"/>
      <c r="K739" s="9"/>
      <c r="V739" s="9"/>
      <c r="AB739" s="9"/>
    </row>
    <row r="740" ht="14.25" customHeight="1">
      <c r="E740" s="9"/>
      <c r="K740" s="9"/>
      <c r="V740" s="9"/>
      <c r="AB740" s="9"/>
    </row>
    <row r="741" ht="14.25" customHeight="1">
      <c r="E741" s="9"/>
      <c r="K741" s="9"/>
      <c r="V741" s="9"/>
      <c r="AB741" s="9"/>
    </row>
    <row r="742" ht="14.25" customHeight="1">
      <c r="E742" s="9"/>
      <c r="K742" s="9"/>
      <c r="V742" s="9"/>
      <c r="AB742" s="9"/>
    </row>
    <row r="743" ht="14.25" customHeight="1">
      <c r="E743" s="9"/>
      <c r="K743" s="9"/>
      <c r="V743" s="9"/>
      <c r="AB743" s="9"/>
    </row>
    <row r="744" ht="14.25" customHeight="1">
      <c r="E744" s="9"/>
      <c r="K744" s="9"/>
      <c r="V744" s="9"/>
      <c r="AB744" s="9"/>
    </row>
    <row r="745" ht="14.25" customHeight="1">
      <c r="E745" s="9"/>
      <c r="K745" s="9"/>
      <c r="V745" s="9"/>
      <c r="AB745" s="9"/>
    </row>
    <row r="746" ht="14.25" customHeight="1">
      <c r="E746" s="9"/>
      <c r="K746" s="9"/>
      <c r="V746" s="9"/>
      <c r="AB746" s="9"/>
    </row>
    <row r="747" ht="14.25" customHeight="1">
      <c r="E747" s="9"/>
      <c r="K747" s="9"/>
      <c r="V747" s="9"/>
      <c r="AB747" s="9"/>
    </row>
    <row r="748" ht="14.25" customHeight="1">
      <c r="E748" s="9"/>
      <c r="K748" s="9"/>
      <c r="V748" s="9"/>
      <c r="AB748" s="9"/>
    </row>
    <row r="749" ht="14.25" customHeight="1">
      <c r="E749" s="9"/>
      <c r="K749" s="9"/>
      <c r="V749" s="9"/>
      <c r="AB749" s="9"/>
    </row>
    <row r="750" ht="14.25" customHeight="1">
      <c r="E750" s="9"/>
      <c r="K750" s="9"/>
      <c r="V750" s="9"/>
      <c r="AB750" s="9"/>
    </row>
    <row r="751" ht="14.25" customHeight="1">
      <c r="E751" s="9"/>
      <c r="K751" s="9"/>
      <c r="V751" s="9"/>
      <c r="AB751" s="9"/>
    </row>
    <row r="752" ht="14.25" customHeight="1">
      <c r="E752" s="9"/>
      <c r="K752" s="9"/>
      <c r="V752" s="9"/>
      <c r="AB752" s="9"/>
    </row>
    <row r="753" ht="14.25" customHeight="1">
      <c r="E753" s="9"/>
      <c r="K753" s="9"/>
      <c r="V753" s="9"/>
      <c r="AB753" s="9"/>
    </row>
    <row r="754" ht="14.25" customHeight="1">
      <c r="E754" s="9"/>
      <c r="K754" s="9"/>
      <c r="V754" s="9"/>
      <c r="AB754" s="9"/>
    </row>
    <row r="755" ht="14.25" customHeight="1">
      <c r="E755" s="9"/>
      <c r="K755" s="9"/>
      <c r="V755" s="9"/>
      <c r="AB755" s="9"/>
    </row>
    <row r="756" ht="14.25" customHeight="1">
      <c r="E756" s="9"/>
      <c r="K756" s="9"/>
      <c r="V756" s="9"/>
      <c r="AB756" s="9"/>
    </row>
    <row r="757" ht="14.25" customHeight="1">
      <c r="E757" s="9"/>
      <c r="K757" s="9"/>
      <c r="V757" s="9"/>
      <c r="AB757" s="9"/>
    </row>
    <row r="758" ht="14.25" customHeight="1">
      <c r="E758" s="9"/>
      <c r="K758" s="9"/>
      <c r="V758" s="9"/>
      <c r="AB758" s="9"/>
    </row>
    <row r="759" ht="14.25" customHeight="1">
      <c r="E759" s="9"/>
      <c r="K759" s="9"/>
      <c r="V759" s="9"/>
      <c r="AB759" s="9"/>
    </row>
    <row r="760" ht="14.25" customHeight="1">
      <c r="E760" s="9"/>
      <c r="K760" s="9"/>
      <c r="V760" s="9"/>
      <c r="AB760" s="9"/>
    </row>
    <row r="761" ht="14.25" customHeight="1">
      <c r="E761" s="9"/>
      <c r="K761" s="9"/>
      <c r="V761" s="9"/>
      <c r="AB761" s="9"/>
    </row>
    <row r="762" ht="14.25" customHeight="1">
      <c r="E762" s="9"/>
      <c r="K762" s="9"/>
      <c r="V762" s="9"/>
      <c r="AB762" s="9"/>
    </row>
    <row r="763" ht="14.25" customHeight="1">
      <c r="E763" s="9"/>
      <c r="K763" s="9"/>
      <c r="V763" s="9"/>
      <c r="AB763" s="9"/>
    </row>
    <row r="764" ht="14.25" customHeight="1">
      <c r="E764" s="9"/>
      <c r="K764" s="9"/>
      <c r="V764" s="9"/>
      <c r="AB764" s="9"/>
    </row>
    <row r="765" ht="14.25" customHeight="1">
      <c r="E765" s="9"/>
      <c r="K765" s="9"/>
      <c r="V765" s="9"/>
      <c r="AB765" s="9"/>
    </row>
    <row r="766" ht="14.25" customHeight="1">
      <c r="E766" s="9"/>
      <c r="K766" s="9"/>
      <c r="V766" s="9"/>
      <c r="AB766" s="9"/>
    </row>
    <row r="767" ht="14.25" customHeight="1">
      <c r="E767" s="9"/>
      <c r="K767" s="9"/>
      <c r="V767" s="9"/>
      <c r="AB767" s="9"/>
    </row>
    <row r="768" ht="14.25" customHeight="1">
      <c r="E768" s="9"/>
      <c r="K768" s="9"/>
      <c r="V768" s="9"/>
      <c r="AB768" s="9"/>
    </row>
    <row r="769" ht="14.25" customHeight="1">
      <c r="E769" s="9"/>
      <c r="K769" s="9"/>
      <c r="V769" s="9"/>
      <c r="AB769" s="9"/>
    </row>
    <row r="770" ht="14.25" customHeight="1">
      <c r="E770" s="9"/>
      <c r="K770" s="9"/>
      <c r="V770" s="9"/>
      <c r="AB770" s="9"/>
    </row>
    <row r="771" ht="14.25" customHeight="1">
      <c r="E771" s="9"/>
      <c r="K771" s="9"/>
      <c r="V771" s="9"/>
      <c r="AB771" s="9"/>
    </row>
    <row r="772" ht="14.25" customHeight="1">
      <c r="E772" s="9"/>
      <c r="K772" s="9"/>
      <c r="V772" s="9"/>
      <c r="AB772" s="9"/>
    </row>
    <row r="773" ht="14.25" customHeight="1">
      <c r="E773" s="9"/>
      <c r="K773" s="9"/>
      <c r="V773" s="9"/>
      <c r="AB773" s="9"/>
    </row>
    <row r="774" ht="14.25" customHeight="1">
      <c r="E774" s="9"/>
      <c r="K774" s="9"/>
      <c r="V774" s="9"/>
      <c r="AB774" s="9"/>
    </row>
    <row r="775" ht="14.25" customHeight="1">
      <c r="E775" s="9"/>
      <c r="K775" s="9"/>
      <c r="V775" s="9"/>
      <c r="AB775" s="9"/>
    </row>
    <row r="776" ht="14.25" customHeight="1">
      <c r="E776" s="9"/>
      <c r="K776" s="9"/>
      <c r="V776" s="9"/>
      <c r="AB776" s="9"/>
    </row>
    <row r="777" ht="14.25" customHeight="1">
      <c r="E777" s="9"/>
      <c r="K777" s="9"/>
      <c r="V777" s="9"/>
      <c r="AB777" s="9"/>
    </row>
    <row r="778" ht="14.25" customHeight="1">
      <c r="E778" s="9"/>
      <c r="K778" s="9"/>
      <c r="V778" s="9"/>
      <c r="AB778" s="9"/>
    </row>
    <row r="779" ht="14.25" customHeight="1">
      <c r="E779" s="9"/>
      <c r="K779" s="9"/>
      <c r="V779" s="9"/>
      <c r="AB779" s="9"/>
    </row>
    <row r="780" ht="14.25" customHeight="1">
      <c r="E780" s="9"/>
      <c r="K780" s="9"/>
      <c r="V780" s="9"/>
      <c r="AB780" s="9"/>
    </row>
    <row r="781" ht="14.25" customHeight="1">
      <c r="E781" s="9"/>
      <c r="K781" s="9"/>
      <c r="V781" s="9"/>
      <c r="AB781" s="9"/>
    </row>
    <row r="782" ht="14.25" customHeight="1">
      <c r="E782" s="9"/>
      <c r="K782" s="9"/>
      <c r="V782" s="9"/>
      <c r="AB782" s="9"/>
    </row>
    <row r="783" ht="14.25" customHeight="1">
      <c r="E783" s="9"/>
      <c r="K783" s="9"/>
      <c r="V783" s="9"/>
      <c r="AB783" s="9"/>
    </row>
    <row r="784" ht="14.25" customHeight="1">
      <c r="E784" s="9"/>
      <c r="K784" s="9"/>
      <c r="V784" s="9"/>
      <c r="AB784" s="9"/>
    </row>
    <row r="785" ht="14.25" customHeight="1">
      <c r="E785" s="9"/>
      <c r="K785" s="9"/>
      <c r="V785" s="9"/>
      <c r="AB785" s="9"/>
    </row>
    <row r="786" ht="14.25" customHeight="1">
      <c r="E786" s="9"/>
      <c r="K786" s="9"/>
      <c r="V786" s="9"/>
      <c r="AB786" s="9"/>
    </row>
    <row r="787" ht="14.25" customHeight="1">
      <c r="E787" s="9"/>
      <c r="K787" s="9"/>
      <c r="V787" s="9"/>
      <c r="AB787" s="9"/>
    </row>
    <row r="788" ht="14.25" customHeight="1">
      <c r="E788" s="9"/>
      <c r="K788" s="9"/>
      <c r="V788" s="9"/>
      <c r="AB788" s="9"/>
    </row>
    <row r="789" ht="14.25" customHeight="1">
      <c r="E789" s="9"/>
      <c r="K789" s="9"/>
      <c r="V789" s="9"/>
      <c r="AB789" s="9"/>
    </row>
    <row r="790" ht="14.25" customHeight="1">
      <c r="E790" s="9"/>
      <c r="K790" s="9"/>
      <c r="V790" s="9"/>
      <c r="AB790" s="9"/>
    </row>
    <row r="791" ht="14.25" customHeight="1">
      <c r="E791" s="9"/>
      <c r="K791" s="9"/>
      <c r="V791" s="9"/>
      <c r="AB791" s="9"/>
    </row>
    <row r="792" ht="14.25" customHeight="1">
      <c r="E792" s="9"/>
      <c r="K792" s="9"/>
      <c r="V792" s="9"/>
      <c r="AB792" s="9"/>
    </row>
    <row r="793" ht="14.25" customHeight="1">
      <c r="E793" s="9"/>
      <c r="K793" s="9"/>
      <c r="V793" s="9"/>
      <c r="AB793" s="9"/>
    </row>
    <row r="794" ht="14.25" customHeight="1">
      <c r="E794" s="9"/>
      <c r="K794" s="9"/>
      <c r="V794" s="9"/>
      <c r="AB794" s="9"/>
    </row>
    <row r="795" ht="14.25" customHeight="1">
      <c r="E795" s="9"/>
      <c r="K795" s="9"/>
      <c r="V795" s="9"/>
      <c r="AB795" s="9"/>
    </row>
    <row r="796" ht="14.25" customHeight="1">
      <c r="E796" s="9"/>
      <c r="K796" s="9"/>
      <c r="V796" s="9"/>
      <c r="AB796" s="9"/>
    </row>
    <row r="797" ht="14.25" customHeight="1">
      <c r="E797" s="9"/>
      <c r="K797" s="9"/>
      <c r="V797" s="9"/>
      <c r="AB797" s="9"/>
    </row>
    <row r="798" ht="14.25" customHeight="1">
      <c r="E798" s="9"/>
      <c r="K798" s="9"/>
      <c r="V798" s="9"/>
      <c r="AB798" s="9"/>
    </row>
    <row r="799" ht="14.25" customHeight="1">
      <c r="E799" s="9"/>
      <c r="K799" s="9"/>
      <c r="V799" s="9"/>
      <c r="AB799" s="9"/>
    </row>
    <row r="800" ht="14.25" customHeight="1">
      <c r="E800" s="9"/>
      <c r="K800" s="9"/>
      <c r="V800" s="9"/>
      <c r="AB800" s="9"/>
    </row>
    <row r="801" ht="14.25" customHeight="1">
      <c r="E801" s="9"/>
      <c r="K801" s="9"/>
      <c r="V801" s="9"/>
      <c r="AB801" s="9"/>
    </row>
    <row r="802" ht="14.25" customHeight="1">
      <c r="E802" s="9"/>
      <c r="K802" s="9"/>
      <c r="V802" s="9"/>
      <c r="AB802" s="9"/>
    </row>
    <row r="803" ht="14.25" customHeight="1">
      <c r="E803" s="9"/>
      <c r="K803" s="9"/>
      <c r="V803" s="9"/>
      <c r="AB803" s="9"/>
    </row>
    <row r="804" ht="14.25" customHeight="1">
      <c r="E804" s="9"/>
      <c r="K804" s="9"/>
      <c r="V804" s="9"/>
      <c r="AB804" s="9"/>
    </row>
    <row r="805" ht="14.25" customHeight="1">
      <c r="E805" s="9"/>
      <c r="K805" s="9"/>
      <c r="V805" s="9"/>
      <c r="AB805" s="9"/>
    </row>
    <row r="806" ht="14.25" customHeight="1">
      <c r="E806" s="9"/>
      <c r="K806" s="9"/>
      <c r="V806" s="9"/>
      <c r="AB806" s="9"/>
    </row>
    <row r="807" ht="14.25" customHeight="1">
      <c r="E807" s="9"/>
      <c r="K807" s="9"/>
      <c r="V807" s="9"/>
      <c r="AB807" s="9"/>
    </row>
    <row r="808" ht="14.25" customHeight="1">
      <c r="E808" s="9"/>
      <c r="K808" s="9"/>
      <c r="V808" s="9"/>
      <c r="AB808" s="9"/>
    </row>
    <row r="809" ht="14.25" customHeight="1">
      <c r="E809" s="9"/>
      <c r="K809" s="9"/>
      <c r="V809" s="9"/>
      <c r="AB809" s="9"/>
    </row>
    <row r="810" ht="14.25" customHeight="1">
      <c r="E810" s="9"/>
      <c r="K810" s="9"/>
      <c r="V810" s="9"/>
      <c r="AB810" s="9"/>
    </row>
    <row r="811" ht="14.25" customHeight="1">
      <c r="E811" s="9"/>
      <c r="K811" s="9"/>
      <c r="V811" s="9"/>
      <c r="AB811" s="9"/>
    </row>
    <row r="812" ht="14.25" customHeight="1">
      <c r="E812" s="9"/>
      <c r="K812" s="9"/>
      <c r="V812" s="9"/>
      <c r="AB812" s="9"/>
    </row>
    <row r="813" ht="14.25" customHeight="1">
      <c r="E813" s="9"/>
      <c r="K813" s="9"/>
      <c r="V813" s="9"/>
      <c r="AB813" s="9"/>
    </row>
    <row r="814" ht="14.25" customHeight="1">
      <c r="E814" s="9"/>
      <c r="K814" s="9"/>
      <c r="V814" s="9"/>
      <c r="AB814" s="9"/>
    </row>
    <row r="815" ht="14.25" customHeight="1">
      <c r="E815" s="9"/>
      <c r="K815" s="9"/>
      <c r="V815" s="9"/>
      <c r="AB815" s="9"/>
    </row>
    <row r="816" ht="14.25" customHeight="1">
      <c r="E816" s="9"/>
      <c r="K816" s="9"/>
      <c r="V816" s="9"/>
      <c r="AB816" s="9"/>
    </row>
    <row r="817" ht="14.25" customHeight="1">
      <c r="E817" s="9"/>
      <c r="K817" s="9"/>
      <c r="V817" s="9"/>
      <c r="AB817" s="9"/>
    </row>
    <row r="818" ht="14.25" customHeight="1">
      <c r="E818" s="9"/>
      <c r="K818" s="9"/>
      <c r="V818" s="9"/>
      <c r="AB818" s="9"/>
    </row>
    <row r="819" ht="14.25" customHeight="1">
      <c r="E819" s="9"/>
      <c r="K819" s="9"/>
      <c r="V819" s="9"/>
      <c r="AB819" s="9"/>
    </row>
    <row r="820" ht="14.25" customHeight="1">
      <c r="E820" s="9"/>
      <c r="K820" s="9"/>
      <c r="V820" s="9"/>
      <c r="AB820" s="9"/>
    </row>
    <row r="821" ht="14.25" customHeight="1">
      <c r="E821" s="9"/>
      <c r="K821" s="9"/>
      <c r="V821" s="9"/>
      <c r="AB821" s="9"/>
    </row>
    <row r="822" ht="14.25" customHeight="1">
      <c r="E822" s="9"/>
      <c r="K822" s="9"/>
      <c r="V822" s="9"/>
      <c r="AB822" s="9"/>
    </row>
    <row r="823" ht="14.25" customHeight="1">
      <c r="E823" s="9"/>
      <c r="K823" s="9"/>
      <c r="V823" s="9"/>
      <c r="AB823" s="9"/>
    </row>
    <row r="824" ht="14.25" customHeight="1">
      <c r="E824" s="9"/>
      <c r="K824" s="9"/>
      <c r="V824" s="9"/>
      <c r="AB824" s="9"/>
    </row>
    <row r="825" ht="14.25" customHeight="1">
      <c r="E825" s="9"/>
      <c r="K825" s="9"/>
      <c r="V825" s="9"/>
      <c r="AB825" s="9"/>
    </row>
    <row r="826" ht="14.25" customHeight="1">
      <c r="E826" s="9"/>
      <c r="K826" s="9"/>
      <c r="V826" s="9"/>
      <c r="AB826" s="9"/>
    </row>
    <row r="827" ht="14.25" customHeight="1">
      <c r="E827" s="9"/>
      <c r="K827" s="9"/>
      <c r="V827" s="9"/>
      <c r="AB827" s="9"/>
    </row>
    <row r="828" ht="14.25" customHeight="1">
      <c r="E828" s="9"/>
      <c r="K828" s="9"/>
      <c r="V828" s="9"/>
      <c r="AB828" s="9"/>
    </row>
    <row r="829" ht="14.25" customHeight="1">
      <c r="E829" s="9"/>
      <c r="K829" s="9"/>
      <c r="V829" s="9"/>
      <c r="AB829" s="9"/>
    </row>
    <row r="830" ht="14.25" customHeight="1">
      <c r="E830" s="9"/>
      <c r="K830" s="9"/>
      <c r="V830" s="9"/>
      <c r="AB830" s="9"/>
    </row>
    <row r="831" ht="14.25" customHeight="1">
      <c r="E831" s="9"/>
      <c r="K831" s="9"/>
      <c r="V831" s="9"/>
      <c r="AB831" s="9"/>
    </row>
    <row r="832" ht="14.25" customHeight="1">
      <c r="E832" s="9"/>
      <c r="K832" s="9"/>
      <c r="V832" s="9"/>
      <c r="AB832" s="9"/>
    </row>
    <row r="833" ht="14.25" customHeight="1">
      <c r="E833" s="9"/>
      <c r="K833" s="9"/>
      <c r="V833" s="9"/>
      <c r="AB833" s="9"/>
    </row>
    <row r="834" ht="14.25" customHeight="1">
      <c r="E834" s="9"/>
      <c r="K834" s="9"/>
      <c r="V834" s="9"/>
      <c r="AB834" s="9"/>
    </row>
    <row r="835" ht="14.25" customHeight="1">
      <c r="E835" s="9"/>
      <c r="K835" s="9"/>
      <c r="V835" s="9"/>
      <c r="AB835" s="9"/>
    </row>
    <row r="836" ht="14.25" customHeight="1">
      <c r="E836" s="9"/>
      <c r="K836" s="9"/>
      <c r="V836" s="9"/>
      <c r="AB836" s="9"/>
    </row>
    <row r="837" ht="14.25" customHeight="1">
      <c r="E837" s="9"/>
      <c r="K837" s="9"/>
      <c r="V837" s="9"/>
      <c r="AB837" s="9"/>
    </row>
    <row r="838" ht="14.25" customHeight="1">
      <c r="E838" s="9"/>
      <c r="K838" s="9"/>
      <c r="V838" s="9"/>
      <c r="AB838" s="9"/>
    </row>
    <row r="839" ht="14.25" customHeight="1">
      <c r="E839" s="9"/>
      <c r="K839" s="9"/>
      <c r="V839" s="9"/>
      <c r="AB839" s="9"/>
    </row>
    <row r="840" ht="14.25" customHeight="1">
      <c r="E840" s="9"/>
      <c r="K840" s="9"/>
      <c r="V840" s="9"/>
      <c r="AB840" s="9"/>
    </row>
    <row r="841" ht="14.25" customHeight="1">
      <c r="E841" s="9"/>
      <c r="K841" s="9"/>
      <c r="V841" s="9"/>
      <c r="AB841" s="9"/>
    </row>
    <row r="842" ht="14.25" customHeight="1">
      <c r="E842" s="9"/>
      <c r="K842" s="9"/>
      <c r="V842" s="9"/>
      <c r="AB842" s="9"/>
    </row>
    <row r="843" ht="14.25" customHeight="1">
      <c r="E843" s="9"/>
      <c r="K843" s="9"/>
      <c r="V843" s="9"/>
      <c r="AB843" s="9"/>
    </row>
    <row r="844" ht="14.25" customHeight="1">
      <c r="E844" s="9"/>
      <c r="K844" s="9"/>
      <c r="V844" s="9"/>
      <c r="AB844" s="9"/>
    </row>
    <row r="845" ht="14.25" customHeight="1">
      <c r="E845" s="9"/>
      <c r="K845" s="9"/>
      <c r="V845" s="9"/>
      <c r="AB845" s="9"/>
    </row>
    <row r="846" ht="14.25" customHeight="1">
      <c r="E846" s="9"/>
      <c r="K846" s="9"/>
      <c r="V846" s="9"/>
      <c r="AB846" s="9"/>
    </row>
    <row r="847" ht="14.25" customHeight="1">
      <c r="E847" s="9"/>
      <c r="K847" s="9"/>
      <c r="V847" s="9"/>
      <c r="AB847" s="9"/>
    </row>
    <row r="848" ht="14.25" customHeight="1">
      <c r="E848" s="9"/>
      <c r="K848" s="9"/>
      <c r="V848" s="9"/>
      <c r="AB848" s="9"/>
    </row>
    <row r="849" ht="14.25" customHeight="1">
      <c r="E849" s="9"/>
      <c r="K849" s="9"/>
      <c r="V849" s="9"/>
      <c r="AB849" s="9"/>
    </row>
    <row r="850" ht="14.25" customHeight="1">
      <c r="E850" s="9"/>
      <c r="K850" s="9"/>
      <c r="V850" s="9"/>
      <c r="AB850" s="9"/>
    </row>
    <row r="851" ht="14.25" customHeight="1">
      <c r="E851" s="9"/>
      <c r="K851" s="9"/>
      <c r="V851" s="9"/>
      <c r="AB851" s="9"/>
    </row>
    <row r="852" ht="14.25" customHeight="1">
      <c r="E852" s="9"/>
      <c r="K852" s="9"/>
      <c r="V852" s="9"/>
      <c r="AB852" s="9"/>
    </row>
    <row r="853" ht="14.25" customHeight="1">
      <c r="E853" s="9"/>
      <c r="K853" s="9"/>
      <c r="V853" s="9"/>
      <c r="AB853" s="9"/>
    </row>
    <row r="854" ht="14.25" customHeight="1">
      <c r="E854" s="9"/>
      <c r="K854" s="9"/>
      <c r="V854" s="9"/>
      <c r="AB854" s="9"/>
    </row>
    <row r="855" ht="14.25" customHeight="1">
      <c r="E855" s="9"/>
      <c r="K855" s="9"/>
      <c r="V855" s="9"/>
      <c r="AB855" s="9"/>
    </row>
    <row r="856" ht="14.25" customHeight="1">
      <c r="E856" s="9"/>
      <c r="K856" s="9"/>
      <c r="V856" s="9"/>
      <c r="AB856" s="9"/>
    </row>
    <row r="857" ht="14.25" customHeight="1">
      <c r="E857" s="9"/>
      <c r="K857" s="9"/>
      <c r="V857" s="9"/>
      <c r="AB857" s="9"/>
    </row>
    <row r="858" ht="14.25" customHeight="1">
      <c r="E858" s="9"/>
      <c r="K858" s="9"/>
      <c r="V858" s="9"/>
      <c r="AB858" s="9"/>
    </row>
    <row r="859" ht="14.25" customHeight="1">
      <c r="E859" s="9"/>
      <c r="K859" s="9"/>
      <c r="V859" s="9"/>
      <c r="AB859" s="9"/>
    </row>
    <row r="860" ht="14.25" customHeight="1">
      <c r="E860" s="9"/>
      <c r="K860" s="9"/>
      <c r="V860" s="9"/>
      <c r="AB860" s="9"/>
    </row>
    <row r="861" ht="14.25" customHeight="1">
      <c r="E861" s="9"/>
      <c r="K861" s="9"/>
      <c r="V861" s="9"/>
      <c r="AB861" s="9"/>
    </row>
    <row r="862" ht="14.25" customHeight="1">
      <c r="E862" s="9"/>
      <c r="K862" s="9"/>
      <c r="V862" s="9"/>
      <c r="AB862" s="9"/>
    </row>
    <row r="863" ht="14.25" customHeight="1">
      <c r="E863" s="9"/>
      <c r="K863" s="9"/>
      <c r="V863" s="9"/>
      <c r="AB863" s="9"/>
    </row>
    <row r="864" ht="14.25" customHeight="1">
      <c r="E864" s="9"/>
      <c r="K864" s="9"/>
      <c r="V864" s="9"/>
      <c r="AB864" s="9"/>
    </row>
    <row r="865" ht="14.25" customHeight="1">
      <c r="E865" s="9"/>
      <c r="K865" s="9"/>
      <c r="V865" s="9"/>
      <c r="AB865" s="9"/>
    </row>
    <row r="866" ht="14.25" customHeight="1">
      <c r="E866" s="9"/>
      <c r="K866" s="9"/>
      <c r="V866" s="9"/>
      <c r="AB866" s="9"/>
    </row>
    <row r="867" ht="14.25" customHeight="1">
      <c r="E867" s="9"/>
      <c r="K867" s="9"/>
      <c r="V867" s="9"/>
      <c r="AB867" s="9"/>
    </row>
    <row r="868" ht="14.25" customHeight="1">
      <c r="E868" s="9"/>
      <c r="K868" s="9"/>
      <c r="V868" s="9"/>
      <c r="AB868" s="9"/>
    </row>
    <row r="869" ht="14.25" customHeight="1">
      <c r="E869" s="9"/>
      <c r="K869" s="9"/>
      <c r="V869" s="9"/>
      <c r="AB869" s="9"/>
    </row>
    <row r="870" ht="14.25" customHeight="1">
      <c r="E870" s="9"/>
      <c r="K870" s="9"/>
      <c r="V870" s="9"/>
      <c r="AB870" s="9"/>
    </row>
    <row r="871" ht="14.25" customHeight="1">
      <c r="E871" s="9"/>
      <c r="K871" s="9"/>
      <c r="V871" s="9"/>
      <c r="AB871" s="9"/>
    </row>
    <row r="872" ht="14.25" customHeight="1">
      <c r="E872" s="9"/>
      <c r="K872" s="9"/>
      <c r="V872" s="9"/>
      <c r="AB872" s="9"/>
    </row>
    <row r="873" ht="14.25" customHeight="1">
      <c r="E873" s="9"/>
      <c r="K873" s="9"/>
      <c r="V873" s="9"/>
      <c r="AB873" s="9"/>
    </row>
    <row r="874" ht="14.25" customHeight="1">
      <c r="E874" s="9"/>
      <c r="K874" s="9"/>
      <c r="V874" s="9"/>
      <c r="AB874" s="9"/>
    </row>
    <row r="875" ht="14.25" customHeight="1">
      <c r="E875" s="9"/>
      <c r="K875" s="9"/>
      <c r="V875" s="9"/>
      <c r="AB875" s="9"/>
    </row>
    <row r="876" ht="14.25" customHeight="1">
      <c r="E876" s="9"/>
      <c r="K876" s="9"/>
      <c r="V876" s="9"/>
      <c r="AB876" s="9"/>
    </row>
    <row r="877" ht="14.25" customHeight="1">
      <c r="E877" s="9"/>
      <c r="K877" s="9"/>
      <c r="V877" s="9"/>
      <c r="AB877" s="9"/>
    </row>
    <row r="878" ht="14.25" customHeight="1">
      <c r="E878" s="9"/>
      <c r="K878" s="9"/>
      <c r="V878" s="9"/>
      <c r="AB878" s="9"/>
    </row>
    <row r="879" ht="14.25" customHeight="1">
      <c r="E879" s="9"/>
      <c r="K879" s="9"/>
      <c r="V879" s="9"/>
      <c r="AB879" s="9"/>
    </row>
    <row r="880" ht="14.25" customHeight="1">
      <c r="E880" s="9"/>
      <c r="K880" s="9"/>
      <c r="V880" s="9"/>
      <c r="AB880" s="9"/>
    </row>
    <row r="881" ht="14.25" customHeight="1">
      <c r="E881" s="9"/>
      <c r="K881" s="9"/>
      <c r="V881" s="9"/>
      <c r="AB881" s="9"/>
    </row>
    <row r="882" ht="14.25" customHeight="1">
      <c r="E882" s="9"/>
      <c r="K882" s="9"/>
      <c r="V882" s="9"/>
      <c r="AB882" s="9"/>
    </row>
    <row r="883" ht="14.25" customHeight="1">
      <c r="E883" s="9"/>
      <c r="K883" s="9"/>
      <c r="V883" s="9"/>
      <c r="AB883" s="9"/>
    </row>
    <row r="884" ht="14.25" customHeight="1">
      <c r="E884" s="9"/>
      <c r="K884" s="9"/>
      <c r="V884" s="9"/>
      <c r="AB884" s="9"/>
    </row>
    <row r="885" ht="14.25" customHeight="1">
      <c r="E885" s="9"/>
      <c r="K885" s="9"/>
      <c r="V885" s="9"/>
      <c r="AB885" s="9"/>
    </row>
    <row r="886" ht="14.25" customHeight="1">
      <c r="E886" s="9"/>
      <c r="K886" s="9"/>
      <c r="V886" s="9"/>
      <c r="AB886" s="9"/>
    </row>
    <row r="887" ht="14.25" customHeight="1">
      <c r="E887" s="9"/>
      <c r="K887" s="9"/>
      <c r="V887" s="9"/>
      <c r="AB887" s="9"/>
    </row>
    <row r="888" ht="14.25" customHeight="1">
      <c r="E888" s="9"/>
      <c r="K888" s="9"/>
      <c r="V888" s="9"/>
      <c r="AB888" s="9"/>
    </row>
    <row r="889" ht="14.25" customHeight="1">
      <c r="E889" s="9"/>
      <c r="K889" s="9"/>
      <c r="V889" s="9"/>
      <c r="AB889" s="9"/>
    </row>
    <row r="890" ht="14.25" customHeight="1">
      <c r="E890" s="9"/>
      <c r="K890" s="9"/>
      <c r="V890" s="9"/>
      <c r="AB890" s="9"/>
    </row>
    <row r="891" ht="14.25" customHeight="1">
      <c r="E891" s="9"/>
      <c r="K891" s="9"/>
      <c r="V891" s="9"/>
      <c r="AB891" s="9"/>
    </row>
    <row r="892" ht="14.25" customHeight="1">
      <c r="E892" s="9"/>
      <c r="K892" s="9"/>
      <c r="V892" s="9"/>
      <c r="AB892" s="9"/>
    </row>
    <row r="893" ht="14.25" customHeight="1">
      <c r="E893" s="9"/>
      <c r="K893" s="9"/>
      <c r="V893" s="9"/>
      <c r="AB893" s="9"/>
    </row>
    <row r="894" ht="14.25" customHeight="1">
      <c r="E894" s="9"/>
      <c r="K894" s="9"/>
      <c r="V894" s="9"/>
      <c r="AB894" s="9"/>
    </row>
    <row r="895" ht="14.25" customHeight="1">
      <c r="E895" s="9"/>
      <c r="K895" s="9"/>
      <c r="V895" s="9"/>
      <c r="AB895" s="9"/>
    </row>
    <row r="896" ht="14.25" customHeight="1">
      <c r="E896" s="9"/>
      <c r="K896" s="9"/>
      <c r="V896" s="9"/>
      <c r="AB896" s="9"/>
    </row>
    <row r="897" ht="14.25" customHeight="1">
      <c r="E897" s="9"/>
      <c r="K897" s="9"/>
      <c r="V897" s="9"/>
      <c r="AB897" s="9"/>
    </row>
    <row r="898" ht="14.25" customHeight="1">
      <c r="E898" s="9"/>
      <c r="K898" s="9"/>
      <c r="V898" s="9"/>
      <c r="AB898" s="9"/>
    </row>
    <row r="899" ht="14.25" customHeight="1">
      <c r="E899" s="9"/>
      <c r="K899" s="9"/>
      <c r="V899" s="9"/>
      <c r="AB899" s="9"/>
    </row>
    <row r="900" ht="14.25" customHeight="1">
      <c r="E900" s="9"/>
      <c r="K900" s="9"/>
      <c r="V900" s="9"/>
      <c r="AB900" s="9"/>
    </row>
    <row r="901" ht="14.25" customHeight="1">
      <c r="E901" s="9"/>
      <c r="K901" s="9"/>
      <c r="V901" s="9"/>
      <c r="AB901" s="9"/>
    </row>
    <row r="902" ht="14.25" customHeight="1">
      <c r="E902" s="9"/>
      <c r="K902" s="9"/>
      <c r="V902" s="9"/>
      <c r="AB902" s="9"/>
    </row>
    <row r="903" ht="14.25" customHeight="1">
      <c r="E903" s="9"/>
      <c r="K903" s="9"/>
      <c r="V903" s="9"/>
      <c r="AB903" s="9"/>
    </row>
    <row r="904" ht="14.25" customHeight="1">
      <c r="E904" s="9"/>
      <c r="K904" s="9"/>
      <c r="V904" s="9"/>
      <c r="AB904" s="9"/>
    </row>
    <row r="905" ht="14.25" customHeight="1">
      <c r="E905" s="9"/>
      <c r="K905" s="9"/>
      <c r="V905" s="9"/>
      <c r="AB905" s="9"/>
    </row>
    <row r="906" ht="14.25" customHeight="1">
      <c r="E906" s="9"/>
      <c r="K906" s="9"/>
      <c r="V906" s="9"/>
      <c r="AB906" s="9"/>
    </row>
    <row r="907" ht="14.25" customHeight="1">
      <c r="E907" s="9"/>
      <c r="K907" s="9"/>
      <c r="V907" s="9"/>
      <c r="AB907" s="9"/>
    </row>
    <row r="908" ht="14.25" customHeight="1">
      <c r="E908" s="9"/>
      <c r="K908" s="9"/>
      <c r="V908" s="9"/>
      <c r="AB908" s="9"/>
    </row>
    <row r="909" ht="14.25" customHeight="1">
      <c r="E909" s="9"/>
      <c r="K909" s="9"/>
      <c r="V909" s="9"/>
      <c r="AB909" s="9"/>
    </row>
    <row r="910" ht="14.25" customHeight="1">
      <c r="E910" s="9"/>
      <c r="K910" s="9"/>
      <c r="V910" s="9"/>
      <c r="AB910" s="9"/>
    </row>
    <row r="911" ht="14.25" customHeight="1">
      <c r="E911" s="9"/>
      <c r="K911" s="9"/>
      <c r="V911" s="9"/>
      <c r="AB911" s="9"/>
    </row>
    <row r="912" ht="14.25" customHeight="1">
      <c r="E912" s="9"/>
      <c r="K912" s="9"/>
      <c r="V912" s="9"/>
      <c r="AB912" s="9"/>
    </row>
    <row r="913" ht="14.25" customHeight="1">
      <c r="E913" s="9"/>
      <c r="K913" s="9"/>
      <c r="V913" s="9"/>
      <c r="AB913" s="9"/>
    </row>
    <row r="914" ht="14.25" customHeight="1">
      <c r="E914" s="9"/>
      <c r="K914" s="9"/>
      <c r="V914" s="9"/>
      <c r="AB914" s="9"/>
    </row>
    <row r="915" ht="14.25" customHeight="1">
      <c r="E915" s="9"/>
      <c r="K915" s="9"/>
      <c r="V915" s="9"/>
      <c r="AB915" s="9"/>
    </row>
    <row r="916" ht="14.25" customHeight="1">
      <c r="E916" s="9"/>
      <c r="K916" s="9"/>
      <c r="V916" s="9"/>
      <c r="AB916" s="9"/>
    </row>
    <row r="917" ht="14.25" customHeight="1">
      <c r="E917" s="9"/>
      <c r="K917" s="9"/>
      <c r="V917" s="9"/>
      <c r="AB917" s="9"/>
    </row>
    <row r="918" ht="14.25" customHeight="1">
      <c r="E918" s="9"/>
      <c r="K918" s="9"/>
      <c r="V918" s="9"/>
      <c r="AB918" s="9"/>
    </row>
    <row r="919" ht="14.25" customHeight="1">
      <c r="E919" s="9"/>
      <c r="K919" s="9"/>
      <c r="V919" s="9"/>
      <c r="AB919" s="9"/>
    </row>
    <row r="920" ht="14.25" customHeight="1">
      <c r="E920" s="9"/>
      <c r="K920" s="9"/>
      <c r="V920" s="9"/>
      <c r="AB920" s="9"/>
    </row>
    <row r="921" ht="14.25" customHeight="1">
      <c r="E921" s="9"/>
      <c r="K921" s="9"/>
      <c r="V921" s="9"/>
      <c r="AB921" s="9"/>
    </row>
    <row r="922" ht="14.25" customHeight="1">
      <c r="E922" s="9"/>
      <c r="K922" s="9"/>
      <c r="V922" s="9"/>
      <c r="AB922" s="9"/>
    </row>
    <row r="923" ht="14.25" customHeight="1">
      <c r="E923" s="9"/>
      <c r="K923" s="9"/>
      <c r="V923" s="9"/>
      <c r="AB923" s="9"/>
    </row>
    <row r="924" ht="14.25" customHeight="1">
      <c r="E924" s="9"/>
      <c r="K924" s="9"/>
      <c r="V924" s="9"/>
      <c r="AB924" s="9"/>
    </row>
    <row r="925" ht="14.25" customHeight="1">
      <c r="E925" s="9"/>
      <c r="K925" s="9"/>
      <c r="V925" s="9"/>
      <c r="AB925" s="9"/>
    </row>
    <row r="926" ht="14.25" customHeight="1">
      <c r="E926" s="9"/>
      <c r="K926" s="9"/>
      <c r="V926" s="9"/>
      <c r="AB926" s="9"/>
    </row>
    <row r="927" ht="14.25" customHeight="1">
      <c r="E927" s="9"/>
      <c r="K927" s="9"/>
      <c r="V927" s="9"/>
      <c r="AB927" s="9"/>
    </row>
    <row r="928" ht="14.25" customHeight="1">
      <c r="E928" s="9"/>
      <c r="K928" s="9"/>
      <c r="V928" s="9"/>
      <c r="AB928" s="9"/>
    </row>
    <row r="929" ht="14.25" customHeight="1">
      <c r="E929" s="9"/>
      <c r="K929" s="9"/>
      <c r="V929" s="9"/>
      <c r="AB929" s="9"/>
    </row>
    <row r="930" ht="14.25" customHeight="1">
      <c r="E930" s="9"/>
      <c r="K930" s="9"/>
      <c r="V930" s="9"/>
      <c r="AB930" s="9"/>
    </row>
    <row r="931" ht="14.25" customHeight="1">
      <c r="E931" s="9"/>
      <c r="K931" s="9"/>
      <c r="V931" s="9"/>
      <c r="AB931" s="9"/>
    </row>
    <row r="932" ht="14.25" customHeight="1">
      <c r="E932" s="9"/>
      <c r="K932" s="9"/>
      <c r="V932" s="9"/>
      <c r="AB932" s="9"/>
    </row>
    <row r="933" ht="14.25" customHeight="1">
      <c r="E933" s="9"/>
      <c r="K933" s="9"/>
      <c r="V933" s="9"/>
      <c r="AB933" s="9"/>
    </row>
    <row r="934" ht="14.25" customHeight="1">
      <c r="E934" s="9"/>
      <c r="K934" s="9"/>
      <c r="V934" s="9"/>
      <c r="AB934" s="9"/>
    </row>
    <row r="935" ht="14.25" customHeight="1">
      <c r="E935" s="9"/>
      <c r="K935" s="9"/>
      <c r="V935" s="9"/>
      <c r="AB935" s="9"/>
    </row>
    <row r="936" ht="14.25" customHeight="1">
      <c r="E936" s="9"/>
      <c r="K936" s="9"/>
      <c r="V936" s="9"/>
      <c r="AB936" s="9"/>
    </row>
    <row r="937" ht="14.25" customHeight="1">
      <c r="E937" s="9"/>
      <c r="K937" s="9"/>
      <c r="V937" s="9"/>
      <c r="AB937" s="9"/>
    </row>
    <row r="938" ht="14.25" customHeight="1">
      <c r="E938" s="9"/>
      <c r="K938" s="9"/>
      <c r="V938" s="9"/>
      <c r="AB938" s="9"/>
    </row>
    <row r="939" ht="14.25" customHeight="1">
      <c r="E939" s="9"/>
      <c r="K939" s="9"/>
      <c r="V939" s="9"/>
      <c r="AB939" s="9"/>
    </row>
    <row r="940" ht="14.25" customHeight="1">
      <c r="E940" s="9"/>
      <c r="K940" s="9"/>
      <c r="V940" s="9"/>
      <c r="AB940" s="9"/>
    </row>
    <row r="941" ht="14.25" customHeight="1">
      <c r="E941" s="9"/>
      <c r="K941" s="9"/>
      <c r="V941" s="9"/>
      <c r="AB941" s="9"/>
    </row>
    <row r="942" ht="14.25" customHeight="1">
      <c r="E942" s="9"/>
      <c r="K942" s="9"/>
      <c r="V942" s="9"/>
      <c r="AB942" s="9"/>
    </row>
    <row r="943" ht="14.25" customHeight="1">
      <c r="E943" s="9"/>
      <c r="K943" s="9"/>
      <c r="V943" s="9"/>
      <c r="AB943" s="9"/>
    </row>
    <row r="944" ht="14.25" customHeight="1">
      <c r="E944" s="9"/>
      <c r="K944" s="9"/>
      <c r="V944" s="9"/>
      <c r="AB944" s="9"/>
    </row>
    <row r="945" ht="14.25" customHeight="1">
      <c r="E945" s="9"/>
      <c r="K945" s="9"/>
      <c r="V945" s="9"/>
      <c r="AB945" s="9"/>
    </row>
    <row r="946" ht="14.25" customHeight="1">
      <c r="E946" s="9"/>
      <c r="K946" s="9"/>
      <c r="V946" s="9"/>
      <c r="AB946" s="9"/>
    </row>
    <row r="947" ht="14.25" customHeight="1">
      <c r="E947" s="9"/>
      <c r="K947" s="9"/>
      <c r="V947" s="9"/>
      <c r="AB947" s="9"/>
    </row>
    <row r="948" ht="14.25" customHeight="1">
      <c r="E948" s="9"/>
      <c r="K948" s="9"/>
      <c r="V948" s="9"/>
      <c r="AB948" s="9"/>
    </row>
    <row r="949" ht="14.25" customHeight="1">
      <c r="E949" s="9"/>
      <c r="K949" s="9"/>
      <c r="V949" s="9"/>
      <c r="AB949" s="9"/>
    </row>
    <row r="950" ht="14.25" customHeight="1">
      <c r="E950" s="9"/>
      <c r="K950" s="9"/>
      <c r="V950" s="9"/>
      <c r="AB950" s="9"/>
    </row>
    <row r="951" ht="14.25" customHeight="1">
      <c r="E951" s="9"/>
      <c r="K951" s="9"/>
      <c r="V951" s="9"/>
      <c r="AB951" s="9"/>
    </row>
    <row r="952" ht="14.25" customHeight="1">
      <c r="E952" s="9"/>
      <c r="K952" s="9"/>
      <c r="V952" s="9"/>
      <c r="AB952" s="9"/>
    </row>
    <row r="953" ht="14.25" customHeight="1">
      <c r="E953" s="9"/>
      <c r="K953" s="9"/>
      <c r="V953" s="9"/>
      <c r="AB953" s="9"/>
    </row>
    <row r="954" ht="14.25" customHeight="1">
      <c r="E954" s="9"/>
      <c r="K954" s="9"/>
      <c r="V954" s="9"/>
      <c r="AB954" s="9"/>
    </row>
    <row r="955" ht="14.25" customHeight="1">
      <c r="E955" s="9"/>
      <c r="K955" s="9"/>
      <c r="V955" s="9"/>
      <c r="AB955" s="9"/>
    </row>
    <row r="956" ht="14.25" customHeight="1">
      <c r="E956" s="9"/>
      <c r="K956" s="9"/>
      <c r="V956" s="9"/>
      <c r="AB956" s="9"/>
    </row>
    <row r="957" ht="14.25" customHeight="1">
      <c r="E957" s="9"/>
      <c r="K957" s="9"/>
      <c r="V957" s="9"/>
      <c r="AB957" s="9"/>
    </row>
    <row r="958" ht="14.25" customHeight="1">
      <c r="E958" s="9"/>
      <c r="K958" s="9"/>
      <c r="V958" s="9"/>
      <c r="AB958" s="9"/>
    </row>
    <row r="959" ht="14.25" customHeight="1">
      <c r="E959" s="9"/>
      <c r="K959" s="9"/>
      <c r="V959" s="9"/>
      <c r="AB959" s="9"/>
    </row>
    <row r="960" ht="14.25" customHeight="1">
      <c r="E960" s="9"/>
      <c r="K960" s="9"/>
      <c r="V960" s="9"/>
      <c r="AB960" s="9"/>
    </row>
    <row r="961" ht="14.25" customHeight="1">
      <c r="E961" s="9"/>
      <c r="K961" s="9"/>
      <c r="V961" s="9"/>
      <c r="AB961" s="9"/>
    </row>
    <row r="962" ht="14.25" customHeight="1">
      <c r="E962" s="9"/>
      <c r="K962" s="9"/>
      <c r="V962" s="9"/>
      <c r="AB962" s="9"/>
    </row>
    <row r="963" ht="14.25" customHeight="1">
      <c r="E963" s="9"/>
      <c r="K963" s="9"/>
      <c r="V963" s="9"/>
      <c r="AB963" s="9"/>
    </row>
    <row r="964" ht="14.25" customHeight="1">
      <c r="E964" s="9"/>
      <c r="K964" s="9"/>
      <c r="V964" s="9"/>
      <c r="AB964" s="9"/>
    </row>
    <row r="965" ht="14.25" customHeight="1">
      <c r="E965" s="9"/>
      <c r="K965" s="9"/>
      <c r="V965" s="9"/>
      <c r="AB965" s="9"/>
    </row>
    <row r="966" ht="14.25" customHeight="1">
      <c r="E966" s="9"/>
      <c r="K966" s="9"/>
      <c r="V966" s="9"/>
      <c r="AB966" s="9"/>
    </row>
    <row r="967" ht="14.25" customHeight="1">
      <c r="E967" s="9"/>
      <c r="K967" s="9"/>
      <c r="V967" s="9"/>
      <c r="AB967" s="9"/>
    </row>
    <row r="968" ht="14.25" customHeight="1">
      <c r="E968" s="9"/>
      <c r="K968" s="9"/>
      <c r="V968" s="9"/>
      <c r="AB968" s="9"/>
    </row>
    <row r="969" ht="14.25" customHeight="1">
      <c r="E969" s="9"/>
      <c r="K969" s="9"/>
      <c r="V969" s="9"/>
      <c r="AB969" s="9"/>
    </row>
    <row r="970" ht="14.25" customHeight="1">
      <c r="E970" s="9"/>
      <c r="K970" s="9"/>
      <c r="V970" s="9"/>
      <c r="AB970" s="9"/>
    </row>
    <row r="971" ht="14.25" customHeight="1">
      <c r="E971" s="9"/>
      <c r="K971" s="9"/>
      <c r="V971" s="9"/>
      <c r="AB971" s="9"/>
    </row>
    <row r="972" ht="14.25" customHeight="1">
      <c r="E972" s="9"/>
      <c r="K972" s="9"/>
      <c r="V972" s="9"/>
      <c r="AB972" s="9"/>
    </row>
    <row r="973" ht="14.25" customHeight="1">
      <c r="E973" s="9"/>
      <c r="K973" s="9"/>
      <c r="V973" s="9"/>
      <c r="AB973" s="9"/>
    </row>
    <row r="974" ht="14.25" customHeight="1">
      <c r="E974" s="9"/>
      <c r="K974" s="9"/>
      <c r="V974" s="9"/>
      <c r="AB974" s="9"/>
    </row>
    <row r="975" ht="14.25" customHeight="1">
      <c r="E975" s="9"/>
      <c r="K975" s="9"/>
      <c r="V975" s="9"/>
      <c r="AB975" s="9"/>
    </row>
    <row r="976" ht="14.25" customHeight="1">
      <c r="E976" s="9"/>
      <c r="K976" s="9"/>
      <c r="V976" s="9"/>
      <c r="AB976" s="9"/>
    </row>
    <row r="977" ht="14.25" customHeight="1">
      <c r="E977" s="9"/>
      <c r="K977" s="9"/>
      <c r="V977" s="9"/>
      <c r="AB977" s="9"/>
    </row>
    <row r="978" ht="14.25" customHeight="1">
      <c r="E978" s="9"/>
      <c r="K978" s="9"/>
      <c r="V978" s="9"/>
      <c r="AB978" s="9"/>
    </row>
    <row r="979" ht="14.25" customHeight="1">
      <c r="E979" s="9"/>
      <c r="K979" s="9"/>
      <c r="V979" s="9"/>
      <c r="AB979" s="9"/>
    </row>
    <row r="980" ht="14.25" customHeight="1">
      <c r="E980" s="9"/>
      <c r="K980" s="9"/>
      <c r="V980" s="9"/>
      <c r="AB980" s="9"/>
    </row>
    <row r="981" ht="14.25" customHeight="1">
      <c r="E981" s="9"/>
      <c r="K981" s="9"/>
      <c r="V981" s="9"/>
      <c r="AB981" s="9"/>
    </row>
    <row r="982" ht="14.25" customHeight="1">
      <c r="E982" s="9"/>
      <c r="K982" s="9"/>
      <c r="V982" s="9"/>
      <c r="AB982" s="9"/>
    </row>
    <row r="983" ht="14.25" customHeight="1">
      <c r="E983" s="9"/>
      <c r="K983" s="9"/>
      <c r="V983" s="9"/>
      <c r="AB983" s="9"/>
    </row>
    <row r="984" ht="14.25" customHeight="1">
      <c r="E984" s="9"/>
      <c r="K984" s="9"/>
      <c r="V984" s="9"/>
      <c r="AB984" s="9"/>
    </row>
    <row r="985" ht="14.25" customHeight="1">
      <c r="E985" s="9"/>
      <c r="K985" s="9"/>
      <c r="V985" s="9"/>
      <c r="AB985" s="9"/>
    </row>
    <row r="986" ht="14.25" customHeight="1">
      <c r="E986" s="9"/>
      <c r="K986" s="9"/>
      <c r="V986" s="9"/>
      <c r="AB986" s="9"/>
    </row>
    <row r="987" ht="14.25" customHeight="1">
      <c r="E987" s="9"/>
      <c r="K987" s="9"/>
      <c r="V987" s="9"/>
      <c r="AB987" s="9"/>
    </row>
    <row r="988" ht="14.25" customHeight="1">
      <c r="E988" s="9"/>
      <c r="K988" s="9"/>
      <c r="V988" s="9"/>
      <c r="AB988" s="9"/>
    </row>
    <row r="989" ht="14.25" customHeight="1">
      <c r="E989" s="9"/>
      <c r="K989" s="9"/>
      <c r="V989" s="9"/>
      <c r="AB989" s="9"/>
    </row>
    <row r="990" ht="14.25" customHeight="1">
      <c r="E990" s="9"/>
      <c r="K990" s="9"/>
      <c r="V990" s="9"/>
      <c r="AB990" s="9"/>
    </row>
    <row r="991" ht="14.25" customHeight="1">
      <c r="E991" s="9"/>
      <c r="K991" s="9"/>
      <c r="V991" s="9"/>
      <c r="AB991" s="9"/>
    </row>
    <row r="992" ht="14.25" customHeight="1">
      <c r="E992" s="9"/>
      <c r="K992" s="9"/>
      <c r="V992" s="9"/>
      <c r="AB992" s="9"/>
    </row>
    <row r="993" ht="14.25" customHeight="1">
      <c r="E993" s="9"/>
      <c r="K993" s="9"/>
      <c r="V993" s="9"/>
      <c r="AB993" s="9"/>
    </row>
    <row r="994" ht="14.25" customHeight="1">
      <c r="E994" s="9"/>
      <c r="K994" s="9"/>
      <c r="V994" s="9"/>
      <c r="AB994" s="9"/>
    </row>
    <row r="995" ht="14.25" customHeight="1">
      <c r="E995" s="9"/>
      <c r="K995" s="9"/>
      <c r="V995" s="9"/>
      <c r="AB995" s="9"/>
    </row>
    <row r="996" ht="14.25" customHeight="1">
      <c r="E996" s="9"/>
      <c r="K996" s="9"/>
      <c r="V996" s="9"/>
      <c r="AB996" s="9"/>
    </row>
    <row r="997" ht="14.25" customHeight="1">
      <c r="E997" s="9"/>
      <c r="K997" s="9"/>
      <c r="V997" s="9"/>
      <c r="AB997" s="9"/>
    </row>
    <row r="998" ht="14.25" customHeight="1">
      <c r="E998" s="9"/>
      <c r="K998" s="9"/>
      <c r="V998" s="9"/>
      <c r="AB998" s="9"/>
    </row>
    <row r="999" ht="14.25" customHeight="1">
      <c r="E999" s="9"/>
      <c r="K999" s="9"/>
      <c r="V999" s="9"/>
      <c r="AB999" s="9"/>
    </row>
    <row r="1000" ht="14.25" customHeight="1">
      <c r="E1000" s="9"/>
      <c r="K1000" s="9"/>
      <c r="V1000" s="9"/>
      <c r="AB1000" s="9"/>
    </row>
  </sheetData>
  <mergeCells count="2">
    <mergeCell ref="A1:D1"/>
    <mergeCell ref="L1:AA1"/>
  </mergeCells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9.86"/>
    <col customWidth="1" min="3" max="3" width="11.86"/>
    <col customWidth="1" min="4" max="4" width="12.86"/>
    <col customWidth="1" min="5" max="5" width="30.71"/>
    <col customWidth="1" min="6" max="6" width="29.71"/>
    <col customWidth="1" min="7" max="7" width="0.86"/>
    <col customWidth="1" min="8" max="8" width="13.14"/>
    <col customWidth="1" min="9" max="9" width="11.86"/>
    <col customWidth="1" min="10" max="10" width="22.43"/>
    <col customWidth="1" min="11" max="11" width="21.57"/>
    <col customWidth="1" min="12" max="12" width="25.0"/>
    <col customWidth="1" min="13" max="13" width="0.86"/>
    <col customWidth="1" min="14" max="14" width="23.43"/>
    <col customWidth="1" min="15" max="15" width="15.86"/>
    <col customWidth="1" min="16" max="16" width="12.86"/>
    <col customWidth="1" min="17" max="17" width="22.29"/>
    <col customWidth="1" min="18" max="18" width="22.43"/>
    <col customWidth="1" min="19" max="19" width="21.57"/>
    <col customWidth="1" min="20" max="21" width="25.0"/>
    <col customWidth="1" min="22" max="22" width="17.71"/>
    <col customWidth="1" min="23" max="23" width="20.57"/>
    <col customWidth="1" min="24" max="24" width="0.86"/>
    <col customWidth="1" min="25" max="25" width="10.14"/>
    <col customWidth="1" min="26" max="26" width="10.86"/>
    <col customWidth="1" min="27" max="30" width="8.71"/>
    <col customWidth="1" min="31" max="31" width="0.86"/>
    <col customWidth="1" min="32" max="32" width="11.86"/>
    <col customWidth="1" min="33" max="56" width="8.71"/>
  </cols>
  <sheetData>
    <row r="1" ht="14.25" customHeight="1">
      <c r="A1" s="6" t="s">
        <v>302</v>
      </c>
      <c r="B1" s="7"/>
      <c r="C1" s="7"/>
      <c r="D1" s="7"/>
      <c r="E1" s="7"/>
      <c r="F1" s="8"/>
      <c r="G1" s="22"/>
      <c r="H1" s="23"/>
      <c r="I1" s="23"/>
      <c r="J1" s="23"/>
      <c r="K1" s="23"/>
      <c r="L1" s="23"/>
      <c r="M1" s="9"/>
      <c r="N1" s="10" t="s">
        <v>303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9"/>
      <c r="AF1" s="21" t="s">
        <v>304</v>
      </c>
    </row>
    <row r="2" ht="14.25" customHeight="1">
      <c r="G2" s="9"/>
      <c r="M2" s="9"/>
      <c r="X2" s="9"/>
      <c r="AE2" s="9"/>
    </row>
    <row r="3" ht="14.25" customHeight="1">
      <c r="A3" s="12" t="s">
        <v>0</v>
      </c>
      <c r="B3" s="12" t="s">
        <v>1</v>
      </c>
      <c r="C3" s="12" t="s">
        <v>7</v>
      </c>
      <c r="D3" s="12" t="s">
        <v>8</v>
      </c>
      <c r="E3" s="12" t="s">
        <v>234</v>
      </c>
      <c r="F3" s="12" t="s">
        <v>235</v>
      </c>
      <c r="G3" s="9"/>
      <c r="H3" s="12" t="s">
        <v>0</v>
      </c>
      <c r="I3" s="12" t="s">
        <v>7</v>
      </c>
      <c r="J3" s="12" t="s">
        <v>236</v>
      </c>
      <c r="K3" s="12" t="s">
        <v>237</v>
      </c>
      <c r="L3" s="12" t="s">
        <v>238</v>
      </c>
      <c r="M3" s="9"/>
      <c r="N3" s="13" t="s">
        <v>322</v>
      </c>
      <c r="O3" s="13" t="s">
        <v>328</v>
      </c>
      <c r="P3" s="13" t="s">
        <v>305</v>
      </c>
      <c r="Q3" s="13" t="s">
        <v>324</v>
      </c>
      <c r="R3" s="13" t="s">
        <v>236</v>
      </c>
      <c r="S3" s="13" t="s">
        <v>237</v>
      </c>
      <c r="T3" s="13" t="s">
        <v>238</v>
      </c>
      <c r="U3" s="13" t="s">
        <v>334</v>
      </c>
      <c r="V3" s="13" t="s">
        <v>330</v>
      </c>
      <c r="W3" s="13" t="s">
        <v>325</v>
      </c>
      <c r="X3" s="9"/>
      <c r="Y3" s="13"/>
      <c r="Z3" s="13" t="str">
        <f t="array" ref="Z3:AD3">TRANSPOSE(Y4:Y8)</f>
        <v>USD</v>
      </c>
      <c r="AA3" s="13" t="s">
        <v>142</v>
      </c>
      <c r="AB3" s="13" t="s">
        <v>149</v>
      </c>
      <c r="AC3" s="13" t="s">
        <v>153</v>
      </c>
      <c r="AD3" s="13" t="s">
        <v>168</v>
      </c>
      <c r="AE3" s="9"/>
      <c r="AF3" s="14" t="s">
        <v>333</v>
      </c>
    </row>
    <row r="4" ht="14.25" customHeight="1">
      <c r="A4" s="2">
        <f>STG_INSTRUMENT_CONTRACT_MASTER!A2</f>
        <v>44561</v>
      </c>
      <c r="B4" s="1" t="str">
        <f>STG_INSTRUMENT_CONTRACT_MASTER!B2</f>
        <v>000400-835</v>
      </c>
      <c r="C4" s="1" t="str">
        <f>STG_INSTRUMENT_CONTRACT_MASTER!H2</f>
        <v>VND</v>
      </c>
      <c r="D4" s="1" t="str">
        <f>STG_INSTRUMENT_CONTRACT_MASTER!I2</f>
        <v/>
      </c>
      <c r="E4" s="1" t="str">
        <f>STG_SENSITIVITIES_GIRR!AJ2</f>
        <v/>
      </c>
      <c r="F4" s="1" t="str">
        <f>STG_SENSITIVITIES_GIRR!AK2</f>
        <v/>
      </c>
      <c r="G4" s="9"/>
      <c r="H4" s="2">
        <f>STG_CURVATURES_SHOCK!A2</f>
        <v>44561</v>
      </c>
      <c r="I4" s="2" t="str">
        <f>STG_CURVATURES_SHOCK!B2</f>
        <v>USD</v>
      </c>
      <c r="J4" s="19">
        <f>STG_CURVATURES_SHOCK!C2</f>
        <v>-24435.60246</v>
      </c>
      <c r="K4" s="19">
        <f>STG_CURVATURES_SHOCK!D2</f>
        <v>-29375.91902</v>
      </c>
      <c r="L4" s="19">
        <f>STG_CURVATURES_SHOCK!E2</f>
        <v>-19420.78513</v>
      </c>
      <c r="M4" s="9"/>
      <c r="N4" s="1" t="s">
        <v>138</v>
      </c>
      <c r="O4" s="1">
        <f t="shared" ref="O4:O8" si="3">SUMIF(C:C,$N4,E:E)+SUMIF(D:D,$N4,F:F)</f>
        <v>-230379.9698</v>
      </c>
      <c r="P4" s="24">
        <v>0.024</v>
      </c>
      <c r="Q4" s="1">
        <f t="shared" ref="Q4:Q8" si="4">O4*P4</f>
        <v>-5529.119275</v>
      </c>
      <c r="R4" s="1">
        <f t="shared" ref="R4:T4" si="1">J4</f>
        <v>-24435.60246</v>
      </c>
      <c r="S4" s="1">
        <f t="shared" si="1"/>
        <v>-29375.91902</v>
      </c>
      <c r="T4" s="1">
        <f t="shared" si="1"/>
        <v>-19420.78513</v>
      </c>
      <c r="U4" s="1">
        <f t="shared" ref="U4:U8" si="6">-MIN(S4-R4-Q4,T4-R4+Q4)</f>
        <v>514.3019439</v>
      </c>
      <c r="V4" s="1">
        <f t="shared" ref="V4:V8" si="7">SQRT(MAX(0,MAX(0,U4)^2))</f>
        <v>514.3019439</v>
      </c>
      <c r="W4" s="1">
        <v>0.25</v>
      </c>
      <c r="X4" s="9"/>
      <c r="Y4" s="13" t="s">
        <v>138</v>
      </c>
      <c r="Z4" s="1">
        <f t="shared" ref="Z4:AD4" si="2">INDEX($U:$U,MATCH($Y4,$N:$N,0))*INDEX($U:$U,MATCH(Z$3,$N:$N,0))*IF(AND(INDEX($U:$U,MATCH($Y4,$N:$N,0))&lt;0,INDEX($U:$U,MATCH(Z$3,$N:$N,0))&lt;0),0,1)*IF(Z$3=$Y4,1,$W$4)</f>
        <v>264506.4895</v>
      </c>
      <c r="AA4" s="1">
        <f t="shared" si="2"/>
        <v>872410.857</v>
      </c>
      <c r="AB4" s="1">
        <f t="shared" si="2"/>
        <v>144679.1348</v>
      </c>
      <c r="AC4" s="1">
        <f t="shared" si="2"/>
        <v>0</v>
      </c>
      <c r="AD4" s="1">
        <f t="shared" si="2"/>
        <v>197154.5632</v>
      </c>
      <c r="AE4" s="9"/>
      <c r="AF4" s="5">
        <f>SQRT(SUM(Z4:AD8))</f>
        <v>7888.711383</v>
      </c>
    </row>
    <row r="5" ht="14.25" customHeight="1">
      <c r="A5" s="2">
        <f>STG_INSTRUMENT_CONTRACT_MASTER!A3</f>
        <v>44561</v>
      </c>
      <c r="B5" s="1" t="str">
        <f>STG_INSTRUMENT_CONTRACT_MASTER!B3</f>
        <v>000400-836</v>
      </c>
      <c r="C5" s="1" t="str">
        <f>STG_INSTRUMENT_CONTRACT_MASTER!H3</f>
        <v>VND</v>
      </c>
      <c r="D5" s="1" t="str">
        <f>STG_INSTRUMENT_CONTRACT_MASTER!I3</f>
        <v/>
      </c>
      <c r="E5" s="1" t="str">
        <f>STG_SENSITIVITIES_GIRR!AJ3</f>
        <v/>
      </c>
      <c r="F5" s="1" t="str">
        <f>STG_SENSITIVITIES_GIRR!AK3</f>
        <v/>
      </c>
      <c r="G5" s="9"/>
      <c r="H5" s="2">
        <f>STG_CURVATURES_SHOCK!A3</f>
        <v>44561</v>
      </c>
      <c r="I5" s="2" t="str">
        <f>STG_CURVATURES_SHOCK!B3</f>
        <v>EUR</v>
      </c>
      <c r="J5" s="19">
        <f>STG_CURVATURES_SHOCK!C3</f>
        <v>-24763.74533</v>
      </c>
      <c r="K5" s="19">
        <f>STG_CURVATURES_SHOCK!D3</f>
        <v>-23926.03159</v>
      </c>
      <c r="L5" s="19">
        <f>STG_CURVATURES_SHOCK!E3</f>
        <v>-25571.13586</v>
      </c>
      <c r="M5" s="9"/>
      <c r="N5" s="1" t="s">
        <v>142</v>
      </c>
      <c r="O5" s="1">
        <f t="shared" si="3"/>
        <v>-249075.5468</v>
      </c>
      <c r="P5" s="24">
        <v>0.024</v>
      </c>
      <c r="Q5" s="1">
        <f t="shared" si="4"/>
        <v>-5977.813124</v>
      </c>
      <c r="R5" s="1">
        <f t="shared" ref="R5:T5" si="5">J5</f>
        <v>-24763.74533</v>
      </c>
      <c r="S5" s="1">
        <f t="shared" si="5"/>
        <v>-23926.03159</v>
      </c>
      <c r="T5" s="1">
        <f t="shared" si="5"/>
        <v>-25571.13586</v>
      </c>
      <c r="U5" s="1">
        <f t="shared" si="6"/>
        <v>6785.203652</v>
      </c>
      <c r="V5" s="1">
        <f t="shared" si="7"/>
        <v>6785.203652</v>
      </c>
      <c r="X5" s="9"/>
      <c r="Y5" s="13" t="s">
        <v>142</v>
      </c>
      <c r="Z5" s="1">
        <f t="shared" ref="Z5:AD5" si="8">INDEX($U:$U,MATCH($Y5,$N:$N,0))*INDEX($U:$U,MATCH(Z$3,$N:$N,0))*IF(AND(INDEX($U:$U,MATCH($Y5,$N:$N,0))&lt;0,INDEX($U:$U,MATCH(Z$3,$N:$N,0))&lt;0),0,1)*IF(Z$3=$Y5,1,$W$4)</f>
        <v>872410.857</v>
      </c>
      <c r="AA5" s="1">
        <f t="shared" si="8"/>
        <v>46038988.61</v>
      </c>
      <c r="AB5" s="1">
        <f t="shared" si="8"/>
        <v>1908756.919</v>
      </c>
      <c r="AC5" s="1">
        <f t="shared" si="8"/>
        <v>0</v>
      </c>
      <c r="AD5" s="1">
        <f t="shared" si="8"/>
        <v>2601067.093</v>
      </c>
      <c r="AE5" s="9"/>
    </row>
    <row r="6" ht="14.25" customHeight="1">
      <c r="A6" s="2">
        <f>STG_INSTRUMENT_CONTRACT_MASTER!A4</f>
        <v>44561</v>
      </c>
      <c r="B6" s="1" t="str">
        <f>STG_INSTRUMENT_CONTRACT_MASTER!B4</f>
        <v>000400-837</v>
      </c>
      <c r="C6" s="1" t="str">
        <f>STG_INSTRUMENT_CONTRACT_MASTER!H4</f>
        <v>VND</v>
      </c>
      <c r="D6" s="1" t="str">
        <f>STG_INSTRUMENT_CONTRACT_MASTER!I4</f>
        <v/>
      </c>
      <c r="E6" s="1" t="str">
        <f>STG_SENSITIVITIES_GIRR!AJ4</f>
        <v/>
      </c>
      <c r="F6" s="1" t="str">
        <f>STG_SENSITIVITIES_GIRR!AK4</f>
        <v/>
      </c>
      <c r="G6" s="9"/>
      <c r="H6" s="2">
        <f>STG_CURVATURES_SHOCK!A4</f>
        <v>44561</v>
      </c>
      <c r="I6" s="2" t="str">
        <f>STG_CURVATURES_SHOCK!B4</f>
        <v>GBP</v>
      </c>
      <c r="J6" s="19">
        <f>STG_CURVATURES_SHOCK!C4</f>
        <v>-22916.132</v>
      </c>
      <c r="K6" s="19">
        <f>STG_CURVATURES_SHOCK!D4</f>
        <v>-22890.25641</v>
      </c>
      <c r="L6" s="19">
        <f>STG_CURVATURES_SHOCK!E4</f>
        <v>-22941.41845</v>
      </c>
      <c r="M6" s="9"/>
      <c r="N6" s="1" t="s">
        <v>149</v>
      </c>
      <c r="O6" s="1">
        <f t="shared" si="3"/>
        <v>-45831.67486</v>
      </c>
      <c r="P6" s="24">
        <v>0.024</v>
      </c>
      <c r="Q6" s="1">
        <f t="shared" si="4"/>
        <v>-1099.960197</v>
      </c>
      <c r="R6" s="1">
        <f t="shared" ref="R6:T6" si="9">J6</f>
        <v>-22916.132</v>
      </c>
      <c r="S6" s="1">
        <f t="shared" si="9"/>
        <v>-22890.25641</v>
      </c>
      <c r="T6" s="1">
        <f t="shared" si="9"/>
        <v>-22941.41845</v>
      </c>
      <c r="U6" s="1">
        <f t="shared" si="6"/>
        <v>1125.246649</v>
      </c>
      <c r="V6" s="1">
        <f t="shared" si="7"/>
        <v>1125.246649</v>
      </c>
      <c r="X6" s="9"/>
      <c r="Y6" s="13" t="s">
        <v>149</v>
      </c>
      <c r="Z6" s="1">
        <f t="shared" ref="Z6:AD6" si="10">INDEX($U:$U,MATCH($Y6,$N:$N,0))*INDEX($U:$U,MATCH(Z$3,$N:$N,0))*IF(AND(INDEX($U:$U,MATCH($Y6,$N:$N,0))&lt;0,INDEX($U:$U,MATCH(Z$3,$N:$N,0))&lt;0),0,1)*IF(Z$3=$Y6,1,$W$4)</f>
        <v>144679.1348</v>
      </c>
      <c r="AA6" s="1">
        <f t="shared" si="10"/>
        <v>1908756.919</v>
      </c>
      <c r="AB6" s="1">
        <f t="shared" si="10"/>
        <v>1266180.022</v>
      </c>
      <c r="AC6" s="1">
        <f t="shared" si="10"/>
        <v>0</v>
      </c>
      <c r="AD6" s="1">
        <f t="shared" si="10"/>
        <v>431356.5489</v>
      </c>
      <c r="AE6" s="9"/>
    </row>
    <row r="7" ht="14.25" customHeight="1">
      <c r="A7" s="2">
        <f>STG_INSTRUMENT_CONTRACT_MASTER!A5</f>
        <v>44561</v>
      </c>
      <c r="B7" s="1" t="str">
        <f>STG_INSTRUMENT_CONTRACT_MASTER!B5</f>
        <v>000400-838</v>
      </c>
      <c r="C7" s="1" t="str">
        <f>STG_INSTRUMENT_CONTRACT_MASTER!H5</f>
        <v>VND</v>
      </c>
      <c r="D7" s="1" t="str">
        <f>STG_INSTRUMENT_CONTRACT_MASTER!I5</f>
        <v/>
      </c>
      <c r="E7" s="1" t="str">
        <f>STG_SENSITIVITIES_GIRR!AJ5</f>
        <v/>
      </c>
      <c r="F7" s="1" t="str">
        <f>STG_SENSITIVITIES_GIRR!AK5</f>
        <v/>
      </c>
      <c r="G7" s="9"/>
      <c r="H7" s="2">
        <f>STG_CURVATURES_SHOCK!A5</f>
        <v>44561</v>
      </c>
      <c r="I7" s="2" t="str">
        <f>STG_CURVATURES_SHOCK!B5</f>
        <v>AUD</v>
      </c>
      <c r="J7" s="19">
        <f>STG_CURVATURES_SHOCK!C5</f>
        <v>0</v>
      </c>
      <c r="K7" s="19">
        <f>STG_CURVATURES_SHOCK!D5</f>
        <v>0</v>
      </c>
      <c r="L7" s="19">
        <f>STG_CURVATURES_SHOCK!E5</f>
        <v>0</v>
      </c>
      <c r="M7" s="9"/>
      <c r="N7" s="1" t="s">
        <v>153</v>
      </c>
      <c r="O7" s="1">
        <f t="shared" si="3"/>
        <v>0</v>
      </c>
      <c r="P7" s="24">
        <v>0.024</v>
      </c>
      <c r="Q7" s="1">
        <f t="shared" si="4"/>
        <v>0</v>
      </c>
      <c r="R7" s="1">
        <f t="shared" ref="R7:T7" si="11">J7</f>
        <v>0</v>
      </c>
      <c r="S7" s="1">
        <f t="shared" si="11"/>
        <v>0</v>
      </c>
      <c r="T7" s="1">
        <f t="shared" si="11"/>
        <v>0</v>
      </c>
      <c r="U7" s="1">
        <f t="shared" si="6"/>
        <v>0</v>
      </c>
      <c r="V7" s="1">
        <f t="shared" si="7"/>
        <v>0</v>
      </c>
      <c r="X7" s="9"/>
      <c r="Y7" s="13" t="s">
        <v>153</v>
      </c>
      <c r="Z7" s="1">
        <f t="shared" ref="Z7:AD7" si="12">INDEX($U:$U,MATCH($Y7,$N:$N,0))*INDEX($U:$U,MATCH(Z$3,$N:$N,0))*IF(AND(INDEX($U:$U,MATCH($Y7,$N:$N,0))&lt;0,INDEX($U:$U,MATCH(Z$3,$N:$N,0))&lt;0),0,1)*IF(Z$3=$Y7,1,$W$4)</f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9"/>
    </row>
    <row r="8" ht="14.25" customHeight="1">
      <c r="A8" s="2">
        <f>STG_INSTRUMENT_CONTRACT_MASTER!A6</f>
        <v>44561</v>
      </c>
      <c r="B8" s="1" t="str">
        <f>STG_INSTRUMENT_CONTRACT_MASTER!B6</f>
        <v>000400-839</v>
      </c>
      <c r="C8" s="1" t="str">
        <f>STG_INSTRUMENT_CONTRACT_MASTER!H6</f>
        <v>VND</v>
      </c>
      <c r="D8" s="1" t="str">
        <f>STG_INSTRUMENT_CONTRACT_MASTER!I6</f>
        <v/>
      </c>
      <c r="E8" s="1" t="str">
        <f>STG_SENSITIVITIES_GIRR!AJ6</f>
        <v/>
      </c>
      <c r="F8" s="1" t="str">
        <f>STG_SENSITIVITIES_GIRR!AK6</f>
        <v/>
      </c>
      <c r="G8" s="9"/>
      <c r="H8" s="2">
        <f>STG_CURVATURES_SHOCK!A6</f>
        <v>44561</v>
      </c>
      <c r="I8" s="2" t="str">
        <f>STG_CURVATURES_SHOCK!B6</f>
        <v>JPY</v>
      </c>
      <c r="J8" s="19">
        <f>STG_CURVATURES_SHOCK!C6</f>
        <v>32278.52982</v>
      </c>
      <c r="K8" s="19">
        <f>STG_CURVATURES_SHOCK!D6</f>
        <v>32294.53236</v>
      </c>
      <c r="L8" s="19">
        <f>STG_CURVATURES_SHOCK!E6</f>
        <v>32262.90667</v>
      </c>
      <c r="M8" s="9"/>
      <c r="N8" s="1" t="s">
        <v>168</v>
      </c>
      <c r="O8" s="1">
        <f t="shared" si="3"/>
        <v>64557.43903</v>
      </c>
      <c r="P8" s="24">
        <v>0.024</v>
      </c>
      <c r="Q8" s="1">
        <f t="shared" si="4"/>
        <v>1549.378537</v>
      </c>
      <c r="R8" s="1">
        <f t="shared" ref="R8:T8" si="13">J8</f>
        <v>32278.52982</v>
      </c>
      <c r="S8" s="1">
        <f t="shared" si="13"/>
        <v>32294.53236</v>
      </c>
      <c r="T8" s="1">
        <f t="shared" si="13"/>
        <v>32262.90667</v>
      </c>
      <c r="U8" s="1">
        <f t="shared" si="6"/>
        <v>1533.375991</v>
      </c>
      <c r="V8" s="1">
        <f t="shared" si="7"/>
        <v>1533.375991</v>
      </c>
      <c r="X8" s="9"/>
      <c r="Y8" s="13" t="s">
        <v>168</v>
      </c>
      <c r="Z8" s="1">
        <f t="shared" ref="Z8:AD8" si="14">INDEX($U:$U,MATCH($Y8,$N:$N,0))*INDEX($U:$U,MATCH(Z$3,$N:$N,0))*IF(AND(INDEX($U:$U,MATCH($Y8,$N:$N,0))&lt;0,INDEX($U:$U,MATCH(Z$3,$N:$N,0))&lt;0),0,1)*IF(Z$3=$Y8,1,$W$4)</f>
        <v>197154.5632</v>
      </c>
      <c r="AA8" s="1">
        <f t="shared" si="14"/>
        <v>2601067.093</v>
      </c>
      <c r="AB8" s="1">
        <f t="shared" si="14"/>
        <v>431356.5489</v>
      </c>
      <c r="AC8" s="1">
        <f t="shared" si="14"/>
        <v>0</v>
      </c>
      <c r="AD8" s="1">
        <f t="shared" si="14"/>
        <v>2351241.929</v>
      </c>
      <c r="AE8" s="9"/>
    </row>
    <row r="9" ht="14.25" customHeight="1">
      <c r="A9" s="2">
        <f>STG_INSTRUMENT_CONTRACT_MASTER!A7</f>
        <v>44561</v>
      </c>
      <c r="B9" s="1" t="str">
        <f>STG_INSTRUMENT_CONTRACT_MASTER!B7</f>
        <v>000400-840</v>
      </c>
      <c r="C9" s="1" t="str">
        <f>STG_INSTRUMENT_CONTRACT_MASTER!H7</f>
        <v>VND</v>
      </c>
      <c r="D9" s="1" t="str">
        <f>STG_INSTRUMENT_CONTRACT_MASTER!I7</f>
        <v/>
      </c>
      <c r="E9" s="1" t="str">
        <f>STG_SENSITIVITIES_GIRR!AJ7</f>
        <v/>
      </c>
      <c r="F9" s="1" t="str">
        <f>STG_SENSITIVITIES_GIRR!AK7</f>
        <v/>
      </c>
      <c r="G9" s="9"/>
      <c r="M9" s="9"/>
      <c r="P9" s="17"/>
      <c r="X9" s="9"/>
      <c r="AE9" s="9"/>
    </row>
    <row r="10" ht="14.25" customHeight="1">
      <c r="A10" s="2">
        <f>STG_INSTRUMENT_CONTRACT_MASTER!A8</f>
        <v>44561</v>
      </c>
      <c r="B10" s="1" t="str">
        <f>STG_INSTRUMENT_CONTRACT_MASTER!B8</f>
        <v>000400-841</v>
      </c>
      <c r="C10" s="1" t="str">
        <f>STG_INSTRUMENT_CONTRACT_MASTER!H8</f>
        <v>VND</v>
      </c>
      <c r="D10" s="1" t="str">
        <f>STG_INSTRUMENT_CONTRACT_MASTER!I8</f>
        <v/>
      </c>
      <c r="E10" s="1" t="str">
        <f>STG_SENSITIVITIES_GIRR!AJ8</f>
        <v/>
      </c>
      <c r="F10" s="1" t="str">
        <f>STG_SENSITIVITIES_GIRR!AK8</f>
        <v/>
      </c>
      <c r="G10" s="9"/>
      <c r="M10" s="9"/>
      <c r="P10" s="17"/>
      <c r="X10" s="9"/>
      <c r="AE10" s="9"/>
    </row>
    <row r="11" ht="14.25" customHeight="1">
      <c r="A11" s="2">
        <f>STG_INSTRUMENT_CONTRACT_MASTER!A9</f>
        <v>44561</v>
      </c>
      <c r="B11" s="1" t="str">
        <f>STG_INSTRUMENT_CONTRACT_MASTER!B9</f>
        <v>000400-842</v>
      </c>
      <c r="C11" s="1" t="str">
        <f>STG_INSTRUMENT_CONTRACT_MASTER!H9</f>
        <v>VND</v>
      </c>
      <c r="D11" s="1" t="str">
        <f>STG_INSTRUMENT_CONTRACT_MASTER!I9</f>
        <v/>
      </c>
      <c r="E11" s="1" t="str">
        <f>STG_SENSITIVITIES_GIRR!AJ9</f>
        <v/>
      </c>
      <c r="F11" s="1" t="str">
        <f>STG_SENSITIVITIES_GIRR!AK9</f>
        <v/>
      </c>
      <c r="G11" s="9"/>
      <c r="M11" s="9"/>
      <c r="P11" s="17"/>
      <c r="X11" s="9"/>
      <c r="AE11" s="9"/>
    </row>
    <row r="12" ht="14.25" customHeight="1">
      <c r="A12" s="2">
        <f>STG_INSTRUMENT_CONTRACT_MASTER!A10</f>
        <v>44561</v>
      </c>
      <c r="B12" s="1" t="str">
        <f>STG_INSTRUMENT_CONTRACT_MASTER!B10</f>
        <v>000400-843</v>
      </c>
      <c r="C12" s="1" t="str">
        <f>STG_INSTRUMENT_CONTRACT_MASTER!H10</f>
        <v>VND</v>
      </c>
      <c r="D12" s="1" t="str">
        <f>STG_INSTRUMENT_CONTRACT_MASTER!I10</f>
        <v/>
      </c>
      <c r="E12" s="1" t="str">
        <f>STG_SENSITIVITIES_GIRR!AJ10</f>
        <v/>
      </c>
      <c r="F12" s="1" t="str">
        <f>STG_SENSITIVITIES_GIRR!AK10</f>
        <v/>
      </c>
      <c r="G12" s="9"/>
      <c r="M12" s="9"/>
      <c r="P12" s="17"/>
      <c r="X12" s="9"/>
      <c r="AE12" s="9"/>
    </row>
    <row r="13" ht="14.25" customHeight="1">
      <c r="A13" s="2">
        <f>STG_INSTRUMENT_CONTRACT_MASTER!A11</f>
        <v>44561</v>
      </c>
      <c r="B13" s="1" t="str">
        <f>STG_INSTRUMENT_CONTRACT_MASTER!B11</f>
        <v>000400-844</v>
      </c>
      <c r="C13" s="1" t="str">
        <f>STG_INSTRUMENT_CONTRACT_MASTER!H11</f>
        <v>VND</v>
      </c>
      <c r="D13" s="1" t="str">
        <f>STG_INSTRUMENT_CONTRACT_MASTER!I11</f>
        <v/>
      </c>
      <c r="E13" s="1" t="str">
        <f>STG_SENSITIVITIES_GIRR!AJ11</f>
        <v/>
      </c>
      <c r="F13" s="1" t="str">
        <f>STG_SENSITIVITIES_GIRR!AK11</f>
        <v/>
      </c>
      <c r="G13" s="9"/>
      <c r="M13" s="9"/>
      <c r="X13" s="9"/>
      <c r="AE13" s="9"/>
    </row>
    <row r="14" ht="14.25" customHeight="1">
      <c r="A14" s="2">
        <f>STG_INSTRUMENT_CONTRACT_MASTER!A12</f>
        <v>44561</v>
      </c>
      <c r="B14" s="1" t="str">
        <f>STG_INSTRUMENT_CONTRACT_MASTER!B12</f>
        <v>000400-845</v>
      </c>
      <c r="C14" s="1" t="str">
        <f>STG_INSTRUMENT_CONTRACT_MASTER!H12</f>
        <v>VND</v>
      </c>
      <c r="D14" s="1" t="str">
        <f>STG_INSTRUMENT_CONTRACT_MASTER!I12</f>
        <v/>
      </c>
      <c r="E14" s="1" t="str">
        <f>STG_SENSITIVITIES_GIRR!AJ12</f>
        <v/>
      </c>
      <c r="F14" s="1" t="str">
        <f>STG_SENSITIVITIES_GIRR!AK12</f>
        <v/>
      </c>
      <c r="G14" s="9"/>
      <c r="M14" s="9"/>
      <c r="X14" s="9"/>
      <c r="AE14" s="9"/>
    </row>
    <row r="15" ht="14.25" customHeight="1">
      <c r="A15" s="2">
        <f>STG_INSTRUMENT_CONTRACT_MASTER!A13</f>
        <v>44561</v>
      </c>
      <c r="B15" s="1" t="str">
        <f>STG_INSTRUMENT_CONTRACT_MASTER!B13</f>
        <v>000400-846</v>
      </c>
      <c r="C15" s="1" t="str">
        <f>STG_INSTRUMENT_CONTRACT_MASTER!H13</f>
        <v>VND</v>
      </c>
      <c r="D15" s="1" t="str">
        <f>STG_INSTRUMENT_CONTRACT_MASTER!I13</f>
        <v/>
      </c>
      <c r="E15" s="1" t="str">
        <f>STG_SENSITIVITIES_GIRR!AJ13</f>
        <v/>
      </c>
      <c r="F15" s="1" t="str">
        <f>STG_SENSITIVITIES_GIRR!AK13</f>
        <v/>
      </c>
      <c r="G15" s="9"/>
      <c r="M15" s="9"/>
      <c r="X15" s="9"/>
      <c r="AE15" s="9"/>
    </row>
    <row r="16" ht="14.25" customHeight="1">
      <c r="A16" s="2">
        <f>STG_INSTRUMENT_CONTRACT_MASTER!A14</f>
        <v>44561</v>
      </c>
      <c r="B16" s="1" t="str">
        <f>STG_INSTRUMENT_CONTRACT_MASTER!B14</f>
        <v>000400-847</v>
      </c>
      <c r="C16" s="1" t="str">
        <f>STG_INSTRUMENT_CONTRACT_MASTER!H14</f>
        <v>VND</v>
      </c>
      <c r="D16" s="1" t="str">
        <f>STG_INSTRUMENT_CONTRACT_MASTER!I14</f>
        <v/>
      </c>
      <c r="E16" s="1" t="str">
        <f>STG_SENSITIVITIES_GIRR!AJ14</f>
        <v/>
      </c>
      <c r="F16" s="1" t="str">
        <f>STG_SENSITIVITIES_GIRR!AK14</f>
        <v/>
      </c>
      <c r="G16" s="9"/>
      <c r="M16" s="9"/>
      <c r="X16" s="9"/>
      <c r="AE16" s="9"/>
    </row>
    <row r="17" ht="14.25" customHeight="1">
      <c r="A17" s="2">
        <f>STG_INSTRUMENT_CONTRACT_MASTER!A15</f>
        <v>44561</v>
      </c>
      <c r="B17" s="1" t="str">
        <f>STG_INSTRUMENT_CONTRACT_MASTER!B15</f>
        <v>000400-848</v>
      </c>
      <c r="C17" s="1" t="str">
        <f>STG_INSTRUMENT_CONTRACT_MASTER!H15</f>
        <v>VND</v>
      </c>
      <c r="D17" s="1" t="str">
        <f>STG_INSTRUMENT_CONTRACT_MASTER!I15</f>
        <v/>
      </c>
      <c r="E17" s="1" t="str">
        <f>STG_SENSITIVITIES_GIRR!AJ15</f>
        <v/>
      </c>
      <c r="F17" s="1" t="str">
        <f>STG_SENSITIVITIES_GIRR!AK15</f>
        <v/>
      </c>
      <c r="G17" s="9"/>
      <c r="M17" s="9"/>
      <c r="X17" s="9"/>
      <c r="AE17" s="9"/>
    </row>
    <row r="18" ht="14.25" customHeight="1">
      <c r="A18" s="2">
        <f>STG_INSTRUMENT_CONTRACT_MASTER!A16</f>
        <v>44561</v>
      </c>
      <c r="B18" s="1" t="str">
        <f>STG_INSTRUMENT_CONTRACT_MASTER!B16</f>
        <v>000400-849</v>
      </c>
      <c r="C18" s="1" t="str">
        <f>STG_INSTRUMENT_CONTRACT_MASTER!H16</f>
        <v>VND</v>
      </c>
      <c r="D18" s="1" t="str">
        <f>STG_INSTRUMENT_CONTRACT_MASTER!I16</f>
        <v/>
      </c>
      <c r="E18" s="1" t="str">
        <f>STG_SENSITIVITIES_GIRR!AJ16</f>
        <v/>
      </c>
      <c r="F18" s="1" t="str">
        <f>STG_SENSITIVITIES_GIRR!AK16</f>
        <v/>
      </c>
      <c r="G18" s="9"/>
      <c r="M18" s="9"/>
      <c r="X18" s="9"/>
      <c r="AE18" s="9"/>
    </row>
    <row r="19" ht="14.25" customHeight="1">
      <c r="A19" s="2">
        <f>STG_INSTRUMENT_CONTRACT_MASTER!A17</f>
        <v>44561</v>
      </c>
      <c r="B19" s="1" t="str">
        <f>STG_INSTRUMENT_CONTRACT_MASTER!B17</f>
        <v>000400-850</v>
      </c>
      <c r="C19" s="1" t="str">
        <f>STG_INSTRUMENT_CONTRACT_MASTER!H17</f>
        <v>VND</v>
      </c>
      <c r="D19" s="1" t="str">
        <f>STG_INSTRUMENT_CONTRACT_MASTER!I17</f>
        <v/>
      </c>
      <c r="E19" s="1" t="str">
        <f>STG_SENSITIVITIES_GIRR!AJ17</f>
        <v/>
      </c>
      <c r="F19" s="1" t="str">
        <f>STG_SENSITIVITIES_GIRR!AK17</f>
        <v/>
      </c>
      <c r="G19" s="9"/>
      <c r="M19" s="9"/>
      <c r="X19" s="9"/>
      <c r="AE19" s="9"/>
    </row>
    <row r="20" ht="14.25" customHeight="1">
      <c r="A20" s="2">
        <f>STG_INSTRUMENT_CONTRACT_MASTER!A18</f>
        <v>44561</v>
      </c>
      <c r="B20" s="1" t="str">
        <f>STG_INSTRUMENT_CONTRACT_MASTER!B18</f>
        <v>000400-851</v>
      </c>
      <c r="C20" s="1" t="str">
        <f>STG_INSTRUMENT_CONTRACT_MASTER!H18</f>
        <v>VND</v>
      </c>
      <c r="D20" s="1" t="str">
        <f>STG_INSTRUMENT_CONTRACT_MASTER!I18</f>
        <v/>
      </c>
      <c r="E20" s="1" t="str">
        <f>STG_SENSITIVITIES_GIRR!AJ18</f>
        <v/>
      </c>
      <c r="F20" s="1" t="str">
        <f>STG_SENSITIVITIES_GIRR!AK18</f>
        <v/>
      </c>
      <c r="G20" s="9"/>
      <c r="M20" s="9"/>
      <c r="X20" s="9"/>
      <c r="AE20" s="9"/>
    </row>
    <row r="21" ht="14.25" customHeight="1">
      <c r="A21" s="2">
        <f>STG_INSTRUMENT_CONTRACT_MASTER!A19</f>
        <v>44561</v>
      </c>
      <c r="B21" s="1" t="str">
        <f>STG_INSTRUMENT_CONTRACT_MASTER!B19</f>
        <v>000400-852</v>
      </c>
      <c r="C21" s="1" t="str">
        <f>STG_INSTRUMENT_CONTRACT_MASTER!H19</f>
        <v>VND</v>
      </c>
      <c r="D21" s="1" t="str">
        <f>STG_INSTRUMENT_CONTRACT_MASTER!I19</f>
        <v/>
      </c>
      <c r="E21" s="1" t="str">
        <f>STG_SENSITIVITIES_GIRR!AJ19</f>
        <v/>
      </c>
      <c r="F21" s="1" t="str">
        <f>STG_SENSITIVITIES_GIRR!AK19</f>
        <v/>
      </c>
      <c r="G21" s="9"/>
      <c r="M21" s="9"/>
      <c r="X21" s="9"/>
      <c r="AE21" s="9"/>
    </row>
    <row r="22" ht="14.25" customHeight="1">
      <c r="A22" s="2">
        <f>STG_INSTRUMENT_CONTRACT_MASTER!A20</f>
        <v>44561</v>
      </c>
      <c r="B22" s="1" t="str">
        <f>STG_INSTRUMENT_CONTRACT_MASTER!B20</f>
        <v>000400-853</v>
      </c>
      <c r="C22" s="1" t="str">
        <f>STG_INSTRUMENT_CONTRACT_MASTER!H20</f>
        <v>VND</v>
      </c>
      <c r="D22" s="1" t="str">
        <f>STG_INSTRUMENT_CONTRACT_MASTER!I20</f>
        <v/>
      </c>
      <c r="E22" s="1" t="str">
        <f>STG_SENSITIVITIES_GIRR!AJ20</f>
        <v/>
      </c>
      <c r="F22" s="1" t="str">
        <f>STG_SENSITIVITIES_GIRR!AK20</f>
        <v/>
      </c>
      <c r="G22" s="9"/>
      <c r="M22" s="9"/>
      <c r="X22" s="9"/>
      <c r="AE22" s="9"/>
    </row>
    <row r="23" ht="14.25" customHeight="1">
      <c r="A23" s="2">
        <f>STG_INSTRUMENT_CONTRACT_MASTER!A21</f>
        <v>44561</v>
      </c>
      <c r="B23" s="1" t="str">
        <f>STG_INSTRUMENT_CONTRACT_MASTER!B21</f>
        <v>000400-854</v>
      </c>
      <c r="C23" s="1" t="str">
        <f>STG_INSTRUMENT_CONTRACT_MASTER!H21</f>
        <v>VND</v>
      </c>
      <c r="D23" s="1" t="str">
        <f>STG_INSTRUMENT_CONTRACT_MASTER!I21</f>
        <v/>
      </c>
      <c r="E23" s="1" t="str">
        <f>STG_SENSITIVITIES_GIRR!AJ21</f>
        <v/>
      </c>
      <c r="F23" s="1" t="str">
        <f>STG_SENSITIVITIES_GIRR!AK21</f>
        <v/>
      </c>
      <c r="G23" s="9"/>
      <c r="M23" s="9"/>
      <c r="X23" s="9"/>
      <c r="AE23" s="9"/>
    </row>
    <row r="24" ht="14.25" customHeight="1">
      <c r="A24" s="2">
        <f>STG_INSTRUMENT_CONTRACT_MASTER!A22</f>
        <v>44561</v>
      </c>
      <c r="B24" s="1" t="str">
        <f>STG_INSTRUMENT_CONTRACT_MASTER!B22</f>
        <v>000400-855</v>
      </c>
      <c r="C24" s="1" t="str">
        <f>STG_INSTRUMENT_CONTRACT_MASTER!H22</f>
        <v>VND</v>
      </c>
      <c r="D24" s="1" t="str">
        <f>STG_INSTRUMENT_CONTRACT_MASTER!I22</f>
        <v/>
      </c>
      <c r="E24" s="1" t="str">
        <f>STG_SENSITIVITIES_GIRR!AJ22</f>
        <v/>
      </c>
      <c r="F24" s="1" t="str">
        <f>STG_SENSITIVITIES_GIRR!AK22</f>
        <v/>
      </c>
      <c r="G24" s="9"/>
      <c r="M24" s="9"/>
      <c r="X24" s="9"/>
      <c r="AE24" s="9"/>
    </row>
    <row r="25" ht="14.25" customHeight="1">
      <c r="A25" s="2">
        <f>STG_INSTRUMENT_CONTRACT_MASTER!A23</f>
        <v>44561</v>
      </c>
      <c r="B25" s="1" t="str">
        <f>STG_INSTRUMENT_CONTRACT_MASTER!B23</f>
        <v>000400-856</v>
      </c>
      <c r="C25" s="1" t="str">
        <f>STG_INSTRUMENT_CONTRACT_MASTER!H23</f>
        <v>VND</v>
      </c>
      <c r="D25" s="1" t="str">
        <f>STG_INSTRUMENT_CONTRACT_MASTER!I23</f>
        <v/>
      </c>
      <c r="E25" s="1" t="str">
        <f>STG_SENSITIVITIES_GIRR!AJ23</f>
        <v/>
      </c>
      <c r="F25" s="1" t="str">
        <f>STG_SENSITIVITIES_GIRR!AK23</f>
        <v/>
      </c>
      <c r="G25" s="9"/>
      <c r="M25" s="9"/>
      <c r="X25" s="9"/>
      <c r="AE25" s="9"/>
    </row>
    <row r="26" ht="14.25" customHeight="1">
      <c r="A26" s="2">
        <f>STG_INSTRUMENT_CONTRACT_MASTER!A24</f>
        <v>44561</v>
      </c>
      <c r="B26" s="1" t="str">
        <f>STG_INSTRUMENT_CONTRACT_MASTER!B24</f>
        <v>000400-857</v>
      </c>
      <c r="C26" s="1" t="str">
        <f>STG_INSTRUMENT_CONTRACT_MASTER!H24</f>
        <v>VND</v>
      </c>
      <c r="D26" s="1" t="str">
        <f>STG_INSTRUMENT_CONTRACT_MASTER!I24</f>
        <v/>
      </c>
      <c r="E26" s="1" t="str">
        <f>STG_SENSITIVITIES_GIRR!AJ24</f>
        <v/>
      </c>
      <c r="F26" s="1" t="str">
        <f>STG_SENSITIVITIES_GIRR!AK24</f>
        <v/>
      </c>
      <c r="G26" s="9"/>
      <c r="M26" s="9"/>
      <c r="X26" s="9"/>
      <c r="AE26" s="9"/>
    </row>
    <row r="27" ht="14.25" customHeight="1">
      <c r="A27" s="2">
        <f>STG_INSTRUMENT_CONTRACT_MASTER!A25</f>
        <v>44561</v>
      </c>
      <c r="B27" s="1" t="str">
        <f>STG_INSTRUMENT_CONTRACT_MASTER!B25</f>
        <v>000400-858</v>
      </c>
      <c r="C27" s="1" t="str">
        <f>STG_INSTRUMENT_CONTRACT_MASTER!H25</f>
        <v>VND</v>
      </c>
      <c r="D27" s="1" t="str">
        <f>STG_INSTRUMENT_CONTRACT_MASTER!I25</f>
        <v/>
      </c>
      <c r="E27" s="1" t="str">
        <f>STG_SENSITIVITIES_GIRR!AJ25</f>
        <v/>
      </c>
      <c r="F27" s="1" t="str">
        <f>STG_SENSITIVITIES_GIRR!AK25</f>
        <v/>
      </c>
      <c r="G27" s="9"/>
      <c r="M27" s="9"/>
      <c r="X27" s="9"/>
      <c r="AE27" s="9"/>
    </row>
    <row r="28" ht="14.25" customHeight="1">
      <c r="A28" s="2">
        <f>STG_INSTRUMENT_CONTRACT_MASTER!A26</f>
        <v>44561</v>
      </c>
      <c r="B28" s="1" t="str">
        <f>STG_INSTRUMENT_CONTRACT_MASTER!B26</f>
        <v>000400-859</v>
      </c>
      <c r="C28" s="1" t="str">
        <f>STG_INSTRUMENT_CONTRACT_MASTER!H26</f>
        <v>VND</v>
      </c>
      <c r="D28" s="1" t="str">
        <f>STG_INSTRUMENT_CONTRACT_MASTER!I26</f>
        <v/>
      </c>
      <c r="E28" s="1" t="str">
        <f>STG_SENSITIVITIES_GIRR!AJ26</f>
        <v/>
      </c>
      <c r="F28" s="1" t="str">
        <f>STG_SENSITIVITIES_GIRR!AK26</f>
        <v/>
      </c>
      <c r="G28" s="9"/>
      <c r="M28" s="9"/>
      <c r="X28" s="9"/>
      <c r="AE28" s="9"/>
    </row>
    <row r="29" ht="14.25" customHeight="1">
      <c r="A29" s="2">
        <f>STG_INSTRUMENT_CONTRACT_MASTER!A27</f>
        <v>44561</v>
      </c>
      <c r="B29" s="1" t="str">
        <f>STG_INSTRUMENT_CONTRACT_MASTER!B27</f>
        <v>000400-860</v>
      </c>
      <c r="C29" s="1" t="str">
        <f>STG_INSTRUMENT_CONTRACT_MASTER!H27</f>
        <v>VND</v>
      </c>
      <c r="D29" s="1" t="str">
        <f>STG_INSTRUMENT_CONTRACT_MASTER!I27</f>
        <v/>
      </c>
      <c r="E29" s="1" t="str">
        <f>STG_SENSITIVITIES_GIRR!AJ27</f>
        <v/>
      </c>
      <c r="F29" s="1" t="str">
        <f>STG_SENSITIVITIES_GIRR!AK27</f>
        <v/>
      </c>
      <c r="G29" s="9"/>
      <c r="M29" s="9"/>
      <c r="X29" s="9"/>
      <c r="AE29" s="9"/>
    </row>
    <row r="30" ht="14.25" customHeight="1">
      <c r="A30" s="2">
        <f>STG_INSTRUMENT_CONTRACT_MASTER!A28</f>
        <v>44561</v>
      </c>
      <c r="B30" s="1" t="str">
        <f>STG_INSTRUMENT_CONTRACT_MASTER!B28</f>
        <v>000400-861</v>
      </c>
      <c r="C30" s="1" t="str">
        <f>STG_INSTRUMENT_CONTRACT_MASTER!H28</f>
        <v>VND</v>
      </c>
      <c r="D30" s="1" t="str">
        <f>STG_INSTRUMENT_CONTRACT_MASTER!I28</f>
        <v/>
      </c>
      <c r="E30" s="1" t="str">
        <f>STG_SENSITIVITIES_GIRR!AJ28</f>
        <v/>
      </c>
      <c r="F30" s="1" t="str">
        <f>STG_SENSITIVITIES_GIRR!AK28</f>
        <v/>
      </c>
      <c r="G30" s="9"/>
      <c r="M30" s="9"/>
      <c r="X30" s="9"/>
      <c r="AE30" s="9"/>
    </row>
    <row r="31" ht="14.25" customHeight="1">
      <c r="A31" s="2">
        <f>STG_INSTRUMENT_CONTRACT_MASTER!A29</f>
        <v>44561</v>
      </c>
      <c r="B31" s="1" t="str">
        <f>STG_INSTRUMENT_CONTRACT_MASTER!B29</f>
        <v>000400-862</v>
      </c>
      <c r="C31" s="1" t="str">
        <f>STG_INSTRUMENT_CONTRACT_MASTER!H29</f>
        <v>VND</v>
      </c>
      <c r="D31" s="1" t="str">
        <f>STG_INSTRUMENT_CONTRACT_MASTER!I29</f>
        <v/>
      </c>
      <c r="E31" s="1" t="str">
        <f>STG_SENSITIVITIES_GIRR!AJ29</f>
        <v/>
      </c>
      <c r="F31" s="1" t="str">
        <f>STG_SENSITIVITIES_GIRR!AK29</f>
        <v/>
      </c>
      <c r="G31" s="9"/>
      <c r="M31" s="9"/>
      <c r="X31" s="9"/>
      <c r="AE31" s="9"/>
    </row>
    <row r="32" ht="14.25" customHeight="1">
      <c r="A32" s="2">
        <f>STG_INSTRUMENT_CONTRACT_MASTER!A30</f>
        <v>44561</v>
      </c>
      <c r="B32" s="1" t="str">
        <f>STG_INSTRUMENT_CONTRACT_MASTER!B30</f>
        <v>000400-863</v>
      </c>
      <c r="C32" s="1" t="str">
        <f>STG_INSTRUMENT_CONTRACT_MASTER!H30</f>
        <v>VND</v>
      </c>
      <c r="D32" s="1" t="str">
        <f>STG_INSTRUMENT_CONTRACT_MASTER!I30</f>
        <v/>
      </c>
      <c r="E32" s="1" t="str">
        <f>STG_SENSITIVITIES_GIRR!AJ30</f>
        <v/>
      </c>
      <c r="F32" s="1" t="str">
        <f>STG_SENSITIVITIES_GIRR!AK30</f>
        <v/>
      </c>
      <c r="G32" s="9"/>
      <c r="M32" s="9"/>
      <c r="X32" s="9"/>
      <c r="AE32" s="9"/>
    </row>
    <row r="33" ht="14.25" customHeight="1">
      <c r="A33" s="2">
        <f>STG_INSTRUMENT_CONTRACT_MASTER!A31</f>
        <v>44561</v>
      </c>
      <c r="B33" s="1" t="str">
        <f>STG_INSTRUMENT_CONTRACT_MASTER!B31</f>
        <v>000400-864</v>
      </c>
      <c r="C33" s="1" t="str">
        <f>STG_INSTRUMENT_CONTRACT_MASTER!H31</f>
        <v>VND</v>
      </c>
      <c r="D33" s="1" t="str">
        <f>STG_INSTRUMENT_CONTRACT_MASTER!I31</f>
        <v/>
      </c>
      <c r="E33" s="1" t="str">
        <f>STG_SENSITIVITIES_GIRR!AJ31</f>
        <v/>
      </c>
      <c r="F33" s="1" t="str">
        <f>STG_SENSITIVITIES_GIRR!AK31</f>
        <v/>
      </c>
      <c r="G33" s="9"/>
      <c r="M33" s="9"/>
      <c r="X33" s="9"/>
      <c r="AE33" s="9"/>
    </row>
    <row r="34" ht="14.25" customHeight="1">
      <c r="A34" s="2">
        <f>STG_INSTRUMENT_CONTRACT_MASTER!A32</f>
        <v>44561</v>
      </c>
      <c r="B34" s="1" t="str">
        <f>STG_INSTRUMENT_CONTRACT_MASTER!B32</f>
        <v>000400-865</v>
      </c>
      <c r="C34" s="1" t="str">
        <f>STG_INSTRUMENT_CONTRACT_MASTER!H32</f>
        <v>VND</v>
      </c>
      <c r="D34" s="1" t="str">
        <f>STG_INSTRUMENT_CONTRACT_MASTER!I32</f>
        <v/>
      </c>
      <c r="E34" s="1" t="str">
        <f>STG_SENSITIVITIES_GIRR!AJ32</f>
        <v/>
      </c>
      <c r="F34" s="1" t="str">
        <f>STG_SENSITIVITIES_GIRR!AK32</f>
        <v/>
      </c>
      <c r="G34" s="9"/>
      <c r="M34" s="9"/>
      <c r="X34" s="9"/>
      <c r="AE34" s="9"/>
    </row>
    <row r="35" ht="14.25" customHeight="1">
      <c r="A35" s="2">
        <f>STG_INSTRUMENT_CONTRACT_MASTER!A33</f>
        <v>44561</v>
      </c>
      <c r="B35" s="1" t="str">
        <f>STG_INSTRUMENT_CONTRACT_MASTER!B33</f>
        <v>000400-866</v>
      </c>
      <c r="C35" s="1" t="str">
        <f>STG_INSTRUMENT_CONTRACT_MASTER!H33</f>
        <v>VND</v>
      </c>
      <c r="D35" s="1" t="str">
        <f>STG_INSTRUMENT_CONTRACT_MASTER!I33</f>
        <v/>
      </c>
      <c r="E35" s="1" t="str">
        <f>STG_SENSITIVITIES_GIRR!AJ33</f>
        <v/>
      </c>
      <c r="F35" s="1" t="str">
        <f>STG_SENSITIVITIES_GIRR!AK33</f>
        <v/>
      </c>
      <c r="G35" s="9"/>
      <c r="M35" s="9"/>
      <c r="X35" s="9"/>
      <c r="AE35" s="9"/>
    </row>
    <row r="36" ht="14.25" customHeight="1">
      <c r="A36" s="2">
        <f>STG_INSTRUMENT_CONTRACT_MASTER!A34</f>
        <v>44561</v>
      </c>
      <c r="B36" s="1" t="str">
        <f>STG_INSTRUMENT_CONTRACT_MASTER!B34</f>
        <v>IRS190841856</v>
      </c>
      <c r="C36" s="1" t="str">
        <f>STG_INSTRUMENT_CONTRACT_MASTER!H34</f>
        <v>USD</v>
      </c>
      <c r="D36" s="1" t="str">
        <f>STG_INSTRUMENT_CONTRACT_MASTER!I34</f>
        <v/>
      </c>
      <c r="E36" s="1" t="str">
        <f>STG_SENSITIVITIES_GIRR!AJ34</f>
        <v/>
      </c>
      <c r="F36" s="1" t="str">
        <f>STG_SENSITIVITIES_GIRR!AK34</f>
        <v/>
      </c>
      <c r="G36" s="9"/>
      <c r="M36" s="9"/>
      <c r="X36" s="9"/>
      <c r="AE36" s="9"/>
    </row>
    <row r="37" ht="14.25" customHeight="1">
      <c r="A37" s="2">
        <f>STG_INSTRUMENT_CONTRACT_MASTER!A35</f>
        <v>44561</v>
      </c>
      <c r="B37" s="1" t="str">
        <f>STG_INSTRUMENT_CONTRACT_MASTER!B35</f>
        <v>IRS399330126</v>
      </c>
      <c r="C37" s="1" t="str">
        <f>STG_INSTRUMENT_CONTRACT_MASTER!H35</f>
        <v>EUR</v>
      </c>
      <c r="D37" s="1" t="str">
        <f>STG_INSTRUMENT_CONTRACT_MASTER!I35</f>
        <v>USD</v>
      </c>
      <c r="E37" s="1" t="str">
        <f>STG_SENSITIVITIES_GIRR!AJ35</f>
        <v/>
      </c>
      <c r="F37" s="1" t="str">
        <f>STG_SENSITIVITIES_GIRR!AK35</f>
        <v/>
      </c>
      <c r="G37" s="9"/>
      <c r="M37" s="9"/>
      <c r="X37" s="9"/>
      <c r="AE37" s="9"/>
    </row>
    <row r="38" ht="14.25" customHeight="1">
      <c r="A38" s="2">
        <f>STG_INSTRUMENT_CONTRACT_MASTER!A36</f>
        <v>44561</v>
      </c>
      <c r="B38" s="1" t="str">
        <f>STG_INSTRUMENT_CONTRACT_MASTER!B36</f>
        <v>IRS233250637</v>
      </c>
      <c r="C38" s="1" t="str">
        <f>STG_INSTRUMENT_CONTRACT_MASTER!H36</f>
        <v>EUR</v>
      </c>
      <c r="D38" s="1" t="str">
        <f>STG_INSTRUMENT_CONTRACT_MASTER!I36</f>
        <v>USD</v>
      </c>
      <c r="E38" s="1" t="str">
        <f>STG_SENSITIVITIES_GIRR!AJ36</f>
        <v/>
      </c>
      <c r="F38" s="1" t="str">
        <f>STG_SENSITIVITIES_GIRR!AK36</f>
        <v/>
      </c>
      <c r="G38" s="9"/>
      <c r="M38" s="9"/>
      <c r="X38" s="9"/>
      <c r="AE38" s="9"/>
    </row>
    <row r="39" ht="14.25" customHeight="1">
      <c r="A39" s="2">
        <f>STG_INSTRUMENT_CONTRACT_MASTER!A37</f>
        <v>44561</v>
      </c>
      <c r="B39" s="1" t="str">
        <f>STG_INSTRUMENT_CONTRACT_MASTER!B37</f>
        <v>CCS768096133</v>
      </c>
      <c r="C39" s="1" t="str">
        <f>STG_INSTRUMENT_CONTRACT_MASTER!H37</f>
        <v>EUR</v>
      </c>
      <c r="D39" s="1" t="str">
        <f>STG_INSTRUMENT_CONTRACT_MASTER!I37</f>
        <v>USD</v>
      </c>
      <c r="E39" s="1" t="str">
        <f>STG_SENSITIVITIES_GIRR!AJ37</f>
        <v/>
      </c>
      <c r="F39" s="1" t="str">
        <f>STG_SENSITIVITIES_GIRR!AK37</f>
        <v/>
      </c>
      <c r="G39" s="9"/>
      <c r="M39" s="9"/>
      <c r="X39" s="9"/>
      <c r="AE39" s="9"/>
    </row>
    <row r="40" ht="14.25" customHeight="1">
      <c r="A40" s="2">
        <f>STG_INSTRUMENT_CONTRACT_MASTER!A38</f>
        <v>44561</v>
      </c>
      <c r="B40" s="1" t="str">
        <f>STG_INSTRUMENT_CONTRACT_MASTER!B38</f>
        <v>CCS561670611</v>
      </c>
      <c r="C40" s="1" t="str">
        <f>STG_INSTRUMENT_CONTRACT_MASTER!H38</f>
        <v>GBP</v>
      </c>
      <c r="D40" s="1" t="str">
        <f>STG_INSTRUMENT_CONTRACT_MASTER!I38</f>
        <v>USD</v>
      </c>
      <c r="E40" s="1" t="str">
        <f>STG_SENSITIVITIES_GIRR!AJ38</f>
        <v/>
      </c>
      <c r="F40" s="1" t="str">
        <f>STG_SENSITIVITIES_GIRR!AK38</f>
        <v/>
      </c>
      <c r="G40" s="9"/>
      <c r="M40" s="9"/>
      <c r="X40" s="9"/>
      <c r="AE40" s="9"/>
    </row>
    <row r="41" ht="14.25" customHeight="1">
      <c r="A41" s="2">
        <f>STG_INSTRUMENT_CONTRACT_MASTER!A39</f>
        <v>44561</v>
      </c>
      <c r="B41" s="1" t="str">
        <f>STG_INSTRUMENT_CONTRACT_MASTER!B39</f>
        <v>CCS931854092</v>
      </c>
      <c r="C41" s="1" t="str">
        <f>STG_INSTRUMENT_CONTRACT_MASTER!H39</f>
        <v>EUR</v>
      </c>
      <c r="D41" s="1" t="str">
        <f>STG_INSTRUMENT_CONTRACT_MASTER!I39</f>
        <v>USD</v>
      </c>
      <c r="E41" s="1" t="str">
        <f>STG_SENSITIVITIES_GIRR!AJ39</f>
        <v/>
      </c>
      <c r="F41" s="1" t="str">
        <f>STG_SENSITIVITIES_GIRR!AK39</f>
        <v/>
      </c>
      <c r="G41" s="9"/>
      <c r="M41" s="9"/>
      <c r="X41" s="9"/>
      <c r="AE41" s="9"/>
    </row>
    <row r="42" ht="14.25" customHeight="1">
      <c r="A42" s="2">
        <f>STG_INSTRUMENT_CONTRACT_MASTER!A40</f>
        <v>44561</v>
      </c>
      <c r="B42" s="1" t="str">
        <f>STG_INSTRUMENT_CONTRACT_MASTER!B40</f>
        <v>IRS307262619</v>
      </c>
      <c r="C42" s="1" t="str">
        <f>STG_INSTRUMENT_CONTRACT_MASTER!H40</f>
        <v>AUD</v>
      </c>
      <c r="D42" s="1" t="str">
        <f>STG_INSTRUMENT_CONTRACT_MASTER!I40</f>
        <v>USD</v>
      </c>
      <c r="E42" s="1" t="str">
        <f>STG_SENSITIVITIES_GIRR!AJ40</f>
        <v/>
      </c>
      <c r="F42" s="1" t="str">
        <f>STG_SENSITIVITIES_GIRR!AK40</f>
        <v/>
      </c>
      <c r="G42" s="9"/>
      <c r="M42" s="9"/>
      <c r="X42" s="9"/>
      <c r="AE42" s="9"/>
    </row>
    <row r="43" ht="14.25" customHeight="1">
      <c r="A43" s="2">
        <f>STG_INSTRUMENT_CONTRACT_MASTER!A41</f>
        <v>44561</v>
      </c>
      <c r="B43" s="1" t="str">
        <f>STG_INSTRUMENT_CONTRACT_MASTER!B41</f>
        <v>IRS686490893</v>
      </c>
      <c r="C43" s="1" t="str">
        <f>STG_INSTRUMENT_CONTRACT_MASTER!H41</f>
        <v>USD</v>
      </c>
      <c r="D43" s="1" t="str">
        <f>STG_INSTRUMENT_CONTRACT_MASTER!I41</f>
        <v/>
      </c>
      <c r="E43" s="1" t="str">
        <f>STG_SENSITIVITIES_GIRR!AJ41</f>
        <v/>
      </c>
      <c r="F43" s="1" t="str">
        <f>STG_SENSITIVITIES_GIRR!AK41</f>
        <v/>
      </c>
      <c r="G43" s="9"/>
      <c r="M43" s="9"/>
      <c r="X43" s="9"/>
      <c r="AE43" s="9"/>
    </row>
    <row r="44" ht="14.25" customHeight="1">
      <c r="A44" s="2">
        <f>STG_INSTRUMENT_CONTRACT_MASTER!A42</f>
        <v>44561</v>
      </c>
      <c r="B44" s="1" t="str">
        <f>STG_INSTRUMENT_CONTRACT_MASTER!B42</f>
        <v>IRS682313805</v>
      </c>
      <c r="C44" s="1" t="str">
        <f>STG_INSTRUMENT_CONTRACT_MASTER!H42</f>
        <v>USD</v>
      </c>
      <c r="D44" s="1" t="str">
        <f>STG_INSTRUMENT_CONTRACT_MASTER!I42</f>
        <v/>
      </c>
      <c r="E44" s="1" t="str">
        <f>STG_SENSITIVITIES_GIRR!AJ42</f>
        <v/>
      </c>
      <c r="F44" s="1" t="str">
        <f>STG_SENSITIVITIES_GIRR!AK42</f>
        <v/>
      </c>
      <c r="G44" s="9"/>
      <c r="M44" s="9"/>
      <c r="X44" s="9"/>
      <c r="AE44" s="9"/>
    </row>
    <row r="45" ht="14.25" customHeight="1">
      <c r="A45" s="2">
        <f>STG_INSTRUMENT_CONTRACT_MASTER!A43</f>
        <v>44561</v>
      </c>
      <c r="B45" s="1" t="str">
        <f>STG_INSTRUMENT_CONTRACT_MASTER!B43</f>
        <v>IRS545554400</v>
      </c>
      <c r="C45" s="1" t="str">
        <f>STG_INSTRUMENT_CONTRACT_MASTER!H43</f>
        <v>GBP</v>
      </c>
      <c r="D45" s="1" t="str">
        <f>STG_INSTRUMENT_CONTRACT_MASTER!I43</f>
        <v>USD</v>
      </c>
      <c r="E45" s="1" t="str">
        <f>STG_SENSITIVITIES_GIRR!AJ43</f>
        <v/>
      </c>
      <c r="F45" s="1" t="str">
        <f>STG_SENSITIVITIES_GIRR!AK43</f>
        <v/>
      </c>
      <c r="G45" s="9"/>
      <c r="M45" s="9"/>
      <c r="X45" s="9"/>
      <c r="AE45" s="9"/>
    </row>
    <row r="46" ht="14.25" customHeight="1">
      <c r="A46" s="2">
        <f>STG_INSTRUMENT_CONTRACT_MASTER!A44</f>
        <v>44561</v>
      </c>
      <c r="B46" s="1" t="str">
        <f>STG_INSTRUMENT_CONTRACT_MASTER!B44</f>
        <v>CCS821810096</v>
      </c>
      <c r="C46" s="1" t="str">
        <f>STG_INSTRUMENT_CONTRACT_MASTER!H44</f>
        <v>EUR</v>
      </c>
      <c r="D46" s="1" t="str">
        <f>STG_INSTRUMENT_CONTRACT_MASTER!I44</f>
        <v>USD</v>
      </c>
      <c r="E46" s="1" t="str">
        <f>STG_SENSITIVITIES_GIRR!AJ44</f>
        <v/>
      </c>
      <c r="F46" s="1" t="str">
        <f>STG_SENSITIVITIES_GIRR!AK44</f>
        <v/>
      </c>
      <c r="G46" s="9"/>
      <c r="M46" s="9"/>
      <c r="X46" s="9"/>
      <c r="AE46" s="9"/>
    </row>
    <row r="47" ht="14.25" customHeight="1">
      <c r="A47" s="2">
        <f>STG_INSTRUMENT_CONTRACT_MASTER!A45</f>
        <v>44561</v>
      </c>
      <c r="B47" s="1" t="str">
        <f>STG_INSTRUMENT_CONTRACT_MASTER!B45</f>
        <v>FXF690057364</v>
      </c>
      <c r="C47" s="1" t="str">
        <f>STG_INSTRUMENT_CONTRACT_MASTER!H45</f>
        <v>EUR</v>
      </c>
      <c r="D47" s="1" t="str">
        <f>STG_INSTRUMENT_CONTRACT_MASTER!I45</f>
        <v>USD</v>
      </c>
      <c r="E47" s="1" t="str">
        <f>STG_SENSITIVITIES_GIRR!AJ45</f>
        <v/>
      </c>
      <c r="F47" s="1" t="str">
        <f>STG_SENSITIVITIES_GIRR!AK45</f>
        <v/>
      </c>
      <c r="G47" s="9"/>
      <c r="M47" s="9"/>
      <c r="X47" s="9"/>
      <c r="AE47" s="9"/>
    </row>
    <row r="48" ht="14.25" customHeight="1">
      <c r="A48" s="2">
        <f>STG_INSTRUMENT_CONTRACT_MASTER!A46</f>
        <v>44561</v>
      </c>
      <c r="B48" s="1" t="str">
        <f>STG_INSTRUMENT_CONTRACT_MASTER!B46</f>
        <v>FXF276314354</v>
      </c>
      <c r="C48" s="1" t="str">
        <f>STG_INSTRUMENT_CONTRACT_MASTER!H46</f>
        <v>AUD</v>
      </c>
      <c r="D48" s="1" t="str">
        <f>STG_INSTRUMENT_CONTRACT_MASTER!I46</f>
        <v>USD</v>
      </c>
      <c r="E48" s="1" t="str">
        <f>STG_SENSITIVITIES_GIRR!AJ46</f>
        <v/>
      </c>
      <c r="F48" s="1" t="str">
        <f>STG_SENSITIVITIES_GIRR!AK46</f>
        <v/>
      </c>
      <c r="G48" s="9"/>
      <c r="M48" s="9"/>
      <c r="X48" s="9"/>
      <c r="AE48" s="9"/>
    </row>
    <row r="49" ht="14.25" customHeight="1">
      <c r="A49" s="2">
        <f>STG_INSTRUMENT_CONTRACT_MASTER!A47</f>
        <v>44561</v>
      </c>
      <c r="B49" s="1" t="str">
        <f>STG_INSTRUMENT_CONTRACT_MASTER!B47</f>
        <v>FXF811380623</v>
      </c>
      <c r="C49" s="1" t="str">
        <f>STG_INSTRUMENT_CONTRACT_MASTER!H47</f>
        <v>EUR</v>
      </c>
      <c r="D49" s="1" t="str">
        <f>STG_INSTRUMENT_CONTRACT_MASTER!I47</f>
        <v>USD</v>
      </c>
      <c r="E49" s="1" t="str">
        <f>STG_SENSITIVITIES_GIRR!AJ47</f>
        <v/>
      </c>
      <c r="F49" s="1" t="str">
        <f>STG_SENSITIVITIES_GIRR!AK47</f>
        <v/>
      </c>
      <c r="G49" s="9"/>
      <c r="M49" s="9"/>
      <c r="X49" s="9"/>
      <c r="AE49" s="9"/>
    </row>
    <row r="50" ht="14.25" customHeight="1">
      <c r="A50" s="2">
        <f>STG_INSTRUMENT_CONTRACT_MASTER!A48</f>
        <v>44561</v>
      </c>
      <c r="B50" s="1" t="str">
        <f>STG_INSTRUMENT_CONTRACT_MASTER!B48</f>
        <v>FXF313102980</v>
      </c>
      <c r="C50" s="1" t="str">
        <f>STG_INSTRUMENT_CONTRACT_MASTER!H48</f>
        <v>EUR</v>
      </c>
      <c r="D50" s="1" t="str">
        <f>STG_INSTRUMENT_CONTRACT_MASTER!I48</f>
        <v>USD</v>
      </c>
      <c r="E50" s="1" t="str">
        <f>STG_SENSITIVITIES_GIRR!AJ48</f>
        <v/>
      </c>
      <c r="F50" s="1" t="str">
        <f>STG_SENSITIVITIES_GIRR!AK48</f>
        <v/>
      </c>
      <c r="G50" s="9"/>
      <c r="M50" s="9"/>
      <c r="X50" s="9"/>
      <c r="AE50" s="9"/>
    </row>
    <row r="51" ht="14.25" customHeight="1">
      <c r="A51" s="2">
        <f>STG_INSTRUMENT_CONTRACT_MASTER!A49</f>
        <v>44561</v>
      </c>
      <c r="B51" s="1" t="str">
        <f>STG_INSTRUMENT_CONTRACT_MASTER!B49</f>
        <v>FXF168255439</v>
      </c>
      <c r="C51" s="1" t="str">
        <f>STG_INSTRUMENT_CONTRACT_MASTER!H49</f>
        <v>JPY</v>
      </c>
      <c r="D51" s="1" t="str">
        <f>STG_INSTRUMENT_CONTRACT_MASTER!I49</f>
        <v>USD</v>
      </c>
      <c r="E51" s="1" t="str">
        <f>STG_SENSITIVITIES_GIRR!AJ49</f>
        <v/>
      </c>
      <c r="F51" s="1" t="str">
        <f>STG_SENSITIVITIES_GIRR!AK49</f>
        <v/>
      </c>
      <c r="G51" s="9"/>
      <c r="M51" s="9"/>
      <c r="X51" s="9"/>
      <c r="AE51" s="9"/>
    </row>
    <row r="52" ht="14.25" customHeight="1">
      <c r="A52" s="2">
        <f>STG_INSTRUMENT_CONTRACT_MASTER!A50</f>
        <v>44561</v>
      </c>
      <c r="B52" s="1" t="str">
        <f>STG_INSTRUMENT_CONTRACT_MASTER!B50</f>
        <v>FXF177155290</v>
      </c>
      <c r="C52" s="1" t="str">
        <f>STG_INSTRUMENT_CONTRACT_MASTER!H50</f>
        <v>EUR</v>
      </c>
      <c r="D52" s="1" t="str">
        <f>STG_INSTRUMENT_CONTRACT_MASTER!I50</f>
        <v>USD</v>
      </c>
      <c r="E52" s="1" t="str">
        <f>STG_SENSITIVITIES_GIRR!AJ50</f>
        <v/>
      </c>
      <c r="F52" s="1" t="str">
        <f>STG_SENSITIVITIES_GIRR!AK50</f>
        <v/>
      </c>
      <c r="G52" s="9"/>
      <c r="M52" s="9"/>
      <c r="X52" s="9"/>
      <c r="AE52" s="9"/>
    </row>
    <row r="53" ht="14.25" customHeight="1">
      <c r="A53" s="2">
        <f>STG_INSTRUMENT_CONTRACT_MASTER!A51</f>
        <v>44561</v>
      </c>
      <c r="B53" s="1" t="str">
        <f>STG_INSTRUMENT_CONTRACT_MASTER!B51</f>
        <v>FXF598460264</v>
      </c>
      <c r="C53" s="1" t="str">
        <f>STG_INSTRUMENT_CONTRACT_MASTER!H51</f>
        <v>EUR</v>
      </c>
      <c r="D53" s="1" t="str">
        <f>STG_INSTRUMENT_CONTRACT_MASTER!I51</f>
        <v>USD</v>
      </c>
      <c r="E53" s="1" t="str">
        <f>STG_SENSITIVITIES_GIRR!AJ51</f>
        <v/>
      </c>
      <c r="F53" s="1" t="str">
        <f>STG_SENSITIVITIES_GIRR!AK51</f>
        <v/>
      </c>
      <c r="G53" s="9"/>
      <c r="M53" s="9"/>
      <c r="X53" s="9"/>
      <c r="AE53" s="9"/>
    </row>
    <row r="54" ht="14.25" customHeight="1">
      <c r="A54" s="2">
        <f>STG_INSTRUMENT_CONTRACT_MASTER!A52</f>
        <v>44561</v>
      </c>
      <c r="B54" s="1" t="str">
        <f>STG_INSTRUMENT_CONTRACT_MASTER!B52</f>
        <v>FXS276314354</v>
      </c>
      <c r="C54" s="1" t="str">
        <f>STG_INSTRUMENT_CONTRACT_MASTER!H52</f>
        <v>EUR</v>
      </c>
      <c r="D54" s="1" t="str">
        <f>STG_INSTRUMENT_CONTRACT_MASTER!I52</f>
        <v>USD</v>
      </c>
      <c r="E54" s="1" t="str">
        <f>STG_SENSITIVITIES_GIRR!AJ52</f>
        <v/>
      </c>
      <c r="F54" s="1" t="str">
        <f>STG_SENSITIVITIES_GIRR!AK52</f>
        <v/>
      </c>
      <c r="G54" s="9"/>
      <c r="M54" s="9"/>
      <c r="X54" s="9"/>
      <c r="AE54" s="9"/>
    </row>
    <row r="55" ht="14.25" customHeight="1">
      <c r="A55" s="2">
        <f>STG_INSTRUMENT_CONTRACT_MASTER!A53</f>
        <v>44561</v>
      </c>
      <c r="B55" s="1" t="str">
        <f>STG_INSTRUMENT_CONTRACT_MASTER!B53</f>
        <v>FXS811380623</v>
      </c>
      <c r="C55" s="1" t="str">
        <f>STG_INSTRUMENT_CONTRACT_MASTER!H53</f>
        <v>EUR</v>
      </c>
      <c r="D55" s="1" t="str">
        <f>STG_INSTRUMENT_CONTRACT_MASTER!I53</f>
        <v>USD</v>
      </c>
      <c r="E55" s="1" t="str">
        <f>STG_SENSITIVITIES_GIRR!AJ53</f>
        <v/>
      </c>
      <c r="F55" s="1" t="str">
        <f>STG_SENSITIVITIES_GIRR!AK53</f>
        <v/>
      </c>
      <c r="G55" s="9"/>
      <c r="M55" s="9"/>
      <c r="X55" s="9"/>
      <c r="AE55" s="9"/>
    </row>
    <row r="56" ht="14.25" customHeight="1">
      <c r="A56" s="2">
        <f>STG_INSTRUMENT_CONTRACT_MASTER!A54</f>
        <v>44561</v>
      </c>
      <c r="B56" s="1" t="str">
        <f>STG_INSTRUMENT_CONTRACT_MASTER!B54</f>
        <v>FXS313102980</v>
      </c>
      <c r="C56" s="1" t="str">
        <f>STG_INSTRUMENT_CONTRACT_MASTER!H54</f>
        <v>EUR</v>
      </c>
      <c r="D56" s="1" t="str">
        <f>STG_INSTRUMENT_CONTRACT_MASTER!I54</f>
        <v>USD</v>
      </c>
      <c r="E56" s="1" t="str">
        <f>STG_SENSITIVITIES_GIRR!AJ54</f>
        <v/>
      </c>
      <c r="F56" s="1" t="str">
        <f>STG_SENSITIVITIES_GIRR!AK54</f>
        <v/>
      </c>
      <c r="G56" s="9"/>
      <c r="M56" s="9"/>
      <c r="X56" s="9"/>
      <c r="AE56" s="9"/>
    </row>
    <row r="57" ht="14.25" customHeight="1">
      <c r="A57" s="2">
        <f>STG_INSTRUMENT_CONTRACT_MASTER!A55</f>
        <v>44561</v>
      </c>
      <c r="B57" s="1" t="str">
        <f>STG_INSTRUMENT_CONTRACT_MASTER!B55</f>
        <v>FXO271821100</v>
      </c>
      <c r="C57" s="1" t="str">
        <f>STG_INSTRUMENT_CONTRACT_MASTER!H55</f>
        <v>EUR</v>
      </c>
      <c r="D57" s="1" t="str">
        <f>STG_INSTRUMENT_CONTRACT_MASTER!I55</f>
        <v>USD</v>
      </c>
      <c r="E57" s="1">
        <f>STG_SENSITIVITIES_GIRR!AJ55</f>
        <v>-19806.17705</v>
      </c>
      <c r="F57" s="1">
        <f>STG_SENSITIVITIES_GIRR!AK55</f>
        <v>-19805.62103</v>
      </c>
      <c r="G57" s="9"/>
      <c r="M57" s="9"/>
      <c r="X57" s="9"/>
      <c r="AE57" s="9"/>
    </row>
    <row r="58" ht="14.25" customHeight="1">
      <c r="A58" s="2">
        <f>STG_INSTRUMENT_CONTRACT_MASTER!A56</f>
        <v>44561</v>
      </c>
      <c r="B58" s="1" t="str">
        <f>STG_INSTRUMENT_CONTRACT_MASTER!B56</f>
        <v>FXO136170122</v>
      </c>
      <c r="C58" s="1" t="str">
        <f>STG_INSTRUMENT_CONTRACT_MASTER!H56</f>
        <v>JPY</v>
      </c>
      <c r="D58" s="1" t="str">
        <f>STG_INSTRUMENT_CONTRACT_MASTER!I56</f>
        <v>USD</v>
      </c>
      <c r="E58" s="1">
        <f>STG_SENSITIVITIES_GIRR!AJ56</f>
        <v>64557.43903</v>
      </c>
      <c r="F58" s="1">
        <f>STG_SENSITIVITIES_GIRR!AK56</f>
        <v>64554.92914</v>
      </c>
      <c r="G58" s="9"/>
      <c r="M58" s="9"/>
      <c r="X58" s="9"/>
      <c r="AE58" s="9"/>
    </row>
    <row r="59" ht="14.25" customHeight="1">
      <c r="A59" s="2">
        <f>STG_INSTRUMENT_CONTRACT_MASTER!A57</f>
        <v>44561</v>
      </c>
      <c r="B59" s="1" t="str">
        <f>STG_INSTRUMENT_CONTRACT_MASTER!B57</f>
        <v>FXO623149061</v>
      </c>
      <c r="C59" s="1" t="str">
        <f>STG_INSTRUMENT_CONTRACT_MASTER!H57</f>
        <v>EUR</v>
      </c>
      <c r="D59" s="1" t="str">
        <f>STG_INSTRUMENT_CONTRACT_MASTER!I57</f>
        <v>USD</v>
      </c>
      <c r="E59" s="1">
        <f>STG_SENSITIVITIES_GIRR!AJ57</f>
        <v>48322.0287</v>
      </c>
      <c r="F59" s="1">
        <f>STG_SENSITIVITIES_GIRR!AK57</f>
        <v>48318.14932</v>
      </c>
      <c r="G59" s="9"/>
      <c r="M59" s="9"/>
      <c r="X59" s="9"/>
      <c r="AE59" s="9"/>
    </row>
    <row r="60" ht="14.25" customHeight="1">
      <c r="A60" s="2">
        <f>STG_INSTRUMENT_CONTRACT_MASTER!A58</f>
        <v>44561</v>
      </c>
      <c r="B60" s="1" t="str">
        <f>STG_INSTRUMENT_CONTRACT_MASTER!B58</f>
        <v>FXO676548755</v>
      </c>
      <c r="C60" s="1" t="str">
        <f>STG_INSTRUMENT_CONTRACT_MASTER!H58</f>
        <v>EUR</v>
      </c>
      <c r="D60" s="1" t="str">
        <f>STG_INSTRUMENT_CONTRACT_MASTER!I58</f>
        <v>USD</v>
      </c>
      <c r="E60" s="1">
        <f>STG_SENSITIVITIES_GIRR!AJ58</f>
        <v>-20685.47022</v>
      </c>
      <c r="F60" s="1">
        <f>STG_SENSITIVITIES_GIRR!AK58</f>
        <v>-20685.85798</v>
      </c>
      <c r="G60" s="9"/>
      <c r="M60" s="9"/>
      <c r="X60" s="9"/>
      <c r="AE60" s="9"/>
    </row>
    <row r="61" ht="14.25" customHeight="1">
      <c r="A61" s="2">
        <f>STG_INSTRUMENT_CONTRACT_MASTER!A59</f>
        <v>44561</v>
      </c>
      <c r="B61" s="1" t="str">
        <f>STG_INSTRUMENT_CONTRACT_MASTER!B59</f>
        <v>FXO403688438</v>
      </c>
      <c r="C61" s="1" t="str">
        <f>STG_INSTRUMENT_CONTRACT_MASTER!H59</f>
        <v>EUR</v>
      </c>
      <c r="D61" s="1" t="str">
        <f>STG_INSTRUMENT_CONTRACT_MASTER!I59</f>
        <v>USD</v>
      </c>
      <c r="E61" s="1">
        <f>STG_SENSITIVITIES_GIRR!AJ59</f>
        <v>-72243.39849</v>
      </c>
      <c r="F61" s="1">
        <f>STG_SENSITIVITIES_GIRR!AK59</f>
        <v>-72247.63144</v>
      </c>
      <c r="G61" s="9"/>
      <c r="M61" s="9"/>
      <c r="X61" s="9"/>
      <c r="AE61" s="9"/>
    </row>
    <row r="62" ht="14.25" customHeight="1">
      <c r="A62" s="2">
        <f>STG_INSTRUMENT_CONTRACT_MASTER!A60</f>
        <v>44561</v>
      </c>
      <c r="B62" s="1" t="str">
        <f>STG_INSTRUMENT_CONTRACT_MASTER!B60</f>
        <v>FXO302436425</v>
      </c>
      <c r="C62" s="1" t="str">
        <f>STG_INSTRUMENT_CONTRACT_MASTER!H60</f>
        <v>EUR</v>
      </c>
      <c r="D62" s="1" t="str">
        <f>STG_INSTRUMENT_CONTRACT_MASTER!I60</f>
        <v>USD</v>
      </c>
      <c r="E62" s="1">
        <f>STG_SENSITIVITIES_GIRR!AJ60</f>
        <v>-131384.7099</v>
      </c>
      <c r="F62" s="1">
        <f>STG_SENSITIVITIES_GIRR!AK60</f>
        <v>-131398.3144</v>
      </c>
      <c r="G62" s="9"/>
      <c r="M62" s="9"/>
      <c r="X62" s="9"/>
      <c r="AE62" s="9"/>
    </row>
    <row r="63" ht="14.25" customHeight="1">
      <c r="A63" s="2">
        <f>STG_INSTRUMENT_CONTRACT_MASTER!A61</f>
        <v>44561</v>
      </c>
      <c r="B63" s="1" t="str">
        <f>STG_INSTRUMENT_CONTRACT_MASTER!B61</f>
        <v>FXO920656386</v>
      </c>
      <c r="C63" s="1" t="str">
        <f>STG_INSTRUMENT_CONTRACT_MASTER!H61</f>
        <v>GBP</v>
      </c>
      <c r="D63" s="1" t="str">
        <f>STG_INSTRUMENT_CONTRACT_MASTER!I61</f>
        <v>USD</v>
      </c>
      <c r="E63" s="1">
        <f>STG_SENSITIVITIES_GIRR!AJ61</f>
        <v>-45831.67486</v>
      </c>
      <c r="F63" s="1">
        <f>STG_SENSITIVITIES_GIRR!AK61</f>
        <v>-45834.04747</v>
      </c>
      <c r="G63" s="9"/>
      <c r="M63" s="9"/>
      <c r="X63" s="9"/>
      <c r="AE63" s="9"/>
    </row>
    <row r="64" ht="14.25" customHeight="1">
      <c r="A64" s="2">
        <f>STG_INSTRUMENT_CONTRACT_MASTER!A62</f>
        <v>44561</v>
      </c>
      <c r="B64" s="1" t="str">
        <f>STG_INSTRUMENT_CONTRACT_MASTER!B62</f>
        <v>FXO931276392</v>
      </c>
      <c r="C64" s="1" t="str">
        <f>STG_INSTRUMENT_CONTRACT_MASTER!H62</f>
        <v>EUR</v>
      </c>
      <c r="D64" s="1" t="str">
        <f>STG_INSTRUMENT_CONTRACT_MASTER!I62</f>
        <v>USD</v>
      </c>
      <c r="E64" s="1">
        <f>STG_SENSITIVITIES_GIRR!AJ62</f>
        <v>-53277.81985</v>
      </c>
      <c r="F64" s="1">
        <f>STG_SENSITIVITIES_GIRR!AK62</f>
        <v>-53281.5759</v>
      </c>
      <c r="G64" s="9"/>
      <c r="M64" s="9"/>
      <c r="X64" s="9"/>
      <c r="AE64" s="9"/>
    </row>
    <row r="65" ht="14.25" customHeight="1">
      <c r="G65" s="9"/>
      <c r="M65" s="9"/>
      <c r="X65" s="9"/>
      <c r="AE65" s="9"/>
    </row>
    <row r="66" ht="14.25" customHeight="1">
      <c r="G66" s="9"/>
      <c r="M66" s="9"/>
      <c r="X66" s="9"/>
      <c r="AE66" s="9"/>
    </row>
    <row r="67" ht="14.25" customHeight="1">
      <c r="G67" s="9"/>
      <c r="M67" s="9"/>
      <c r="X67" s="9"/>
      <c r="AE67" s="9"/>
    </row>
    <row r="68" ht="14.25" customHeight="1">
      <c r="G68" s="9"/>
      <c r="M68" s="9"/>
      <c r="X68" s="9"/>
      <c r="AE68" s="9"/>
    </row>
    <row r="69" ht="14.25" customHeight="1">
      <c r="G69" s="9"/>
      <c r="M69" s="9"/>
      <c r="X69" s="9"/>
      <c r="AE69" s="9"/>
    </row>
    <row r="70" ht="14.25" customHeight="1">
      <c r="G70" s="9"/>
      <c r="M70" s="9"/>
      <c r="X70" s="9"/>
      <c r="AE70" s="9"/>
    </row>
    <row r="71" ht="14.25" customHeight="1">
      <c r="G71" s="9"/>
      <c r="M71" s="9"/>
      <c r="X71" s="9"/>
      <c r="AE71" s="9"/>
    </row>
    <row r="72" ht="14.25" customHeight="1">
      <c r="G72" s="9"/>
      <c r="M72" s="9"/>
      <c r="X72" s="9"/>
      <c r="AE72" s="9"/>
    </row>
    <row r="73" ht="14.25" customHeight="1">
      <c r="G73" s="9"/>
      <c r="M73" s="9"/>
      <c r="X73" s="9"/>
      <c r="AE73" s="9"/>
    </row>
    <row r="74" ht="14.25" customHeight="1">
      <c r="G74" s="9"/>
      <c r="M74" s="9"/>
      <c r="X74" s="9"/>
      <c r="AE74" s="9"/>
    </row>
    <row r="75" ht="14.25" customHeight="1">
      <c r="G75" s="9"/>
      <c r="M75" s="9"/>
      <c r="X75" s="9"/>
      <c r="AE75" s="9"/>
    </row>
    <row r="76" ht="14.25" customHeight="1">
      <c r="G76" s="9"/>
      <c r="M76" s="9"/>
      <c r="X76" s="9"/>
      <c r="AE76" s="9"/>
    </row>
    <row r="77" ht="14.25" customHeight="1">
      <c r="G77" s="9"/>
      <c r="M77" s="9"/>
      <c r="X77" s="9"/>
      <c r="AE77" s="9"/>
    </row>
    <row r="78" ht="14.25" customHeight="1">
      <c r="G78" s="9"/>
      <c r="M78" s="9"/>
      <c r="X78" s="9"/>
      <c r="AE78" s="9"/>
    </row>
    <row r="79" ht="14.25" customHeight="1">
      <c r="G79" s="9"/>
      <c r="M79" s="9"/>
      <c r="X79" s="9"/>
      <c r="AE79" s="9"/>
    </row>
    <row r="80" ht="14.25" customHeight="1">
      <c r="G80" s="9"/>
      <c r="M80" s="9"/>
      <c r="X80" s="9"/>
      <c r="AE80" s="9"/>
    </row>
    <row r="81" ht="14.25" customHeight="1">
      <c r="G81" s="9"/>
      <c r="M81" s="9"/>
      <c r="X81" s="9"/>
      <c r="AE81" s="9"/>
    </row>
    <row r="82" ht="14.25" customHeight="1">
      <c r="G82" s="9"/>
      <c r="M82" s="9"/>
      <c r="X82" s="9"/>
      <c r="AE82" s="9"/>
    </row>
    <row r="83" ht="14.25" customHeight="1">
      <c r="G83" s="9"/>
      <c r="M83" s="9"/>
      <c r="X83" s="9"/>
      <c r="AE83" s="9"/>
    </row>
    <row r="84" ht="14.25" customHeight="1">
      <c r="G84" s="9"/>
      <c r="M84" s="9"/>
      <c r="X84" s="9"/>
      <c r="AE84" s="9"/>
    </row>
    <row r="85" ht="14.25" customHeight="1">
      <c r="G85" s="9"/>
      <c r="M85" s="9"/>
      <c r="X85" s="9"/>
      <c r="AE85" s="9"/>
    </row>
    <row r="86" ht="14.25" customHeight="1">
      <c r="G86" s="9"/>
      <c r="M86" s="9"/>
      <c r="X86" s="9"/>
      <c r="AE86" s="9"/>
    </row>
    <row r="87" ht="14.25" customHeight="1">
      <c r="G87" s="9"/>
      <c r="M87" s="9"/>
      <c r="X87" s="9"/>
      <c r="AE87" s="9"/>
    </row>
    <row r="88" ht="14.25" customHeight="1">
      <c r="G88" s="9"/>
      <c r="M88" s="9"/>
      <c r="X88" s="9"/>
      <c r="AE88" s="9"/>
    </row>
    <row r="89" ht="14.25" customHeight="1">
      <c r="G89" s="9"/>
      <c r="M89" s="9"/>
      <c r="X89" s="9"/>
      <c r="AE89" s="9"/>
    </row>
    <row r="90" ht="14.25" customHeight="1">
      <c r="G90" s="9"/>
      <c r="M90" s="9"/>
      <c r="X90" s="9"/>
      <c r="AE90" s="9"/>
    </row>
    <row r="91" ht="14.25" customHeight="1">
      <c r="G91" s="9"/>
      <c r="M91" s="9"/>
      <c r="X91" s="9"/>
      <c r="AE91" s="9"/>
    </row>
    <row r="92" ht="14.25" customHeight="1">
      <c r="G92" s="9"/>
      <c r="M92" s="9"/>
      <c r="X92" s="9"/>
      <c r="AE92" s="9"/>
    </row>
    <row r="93" ht="14.25" customHeight="1">
      <c r="G93" s="9"/>
      <c r="M93" s="9"/>
      <c r="X93" s="9"/>
      <c r="AE93" s="9"/>
    </row>
    <row r="94" ht="14.25" customHeight="1">
      <c r="G94" s="9"/>
      <c r="M94" s="9"/>
      <c r="X94" s="9"/>
      <c r="AE94" s="9"/>
    </row>
    <row r="95" ht="14.25" customHeight="1">
      <c r="G95" s="9"/>
      <c r="M95" s="9"/>
      <c r="X95" s="9"/>
      <c r="AE95" s="9"/>
    </row>
    <row r="96" ht="14.25" customHeight="1">
      <c r="G96" s="9"/>
      <c r="M96" s="9"/>
      <c r="X96" s="9"/>
      <c r="AE96" s="9"/>
    </row>
    <row r="97" ht="14.25" customHeight="1">
      <c r="G97" s="9"/>
      <c r="M97" s="9"/>
      <c r="X97" s="9"/>
      <c r="AE97" s="9"/>
    </row>
    <row r="98" ht="14.25" customHeight="1">
      <c r="G98" s="9"/>
      <c r="M98" s="9"/>
      <c r="X98" s="9"/>
      <c r="AE98" s="9"/>
    </row>
    <row r="99" ht="14.25" customHeight="1">
      <c r="G99" s="9"/>
      <c r="M99" s="9"/>
      <c r="X99" s="9"/>
      <c r="AE99" s="9"/>
    </row>
    <row r="100" ht="14.25" customHeight="1">
      <c r="G100" s="9"/>
      <c r="M100" s="9"/>
      <c r="X100" s="9"/>
      <c r="AE100" s="9"/>
    </row>
    <row r="101" ht="14.25" customHeight="1">
      <c r="G101" s="9"/>
      <c r="M101" s="9"/>
      <c r="X101" s="9"/>
      <c r="AE101" s="9"/>
    </row>
    <row r="102" ht="14.25" customHeight="1">
      <c r="G102" s="9"/>
      <c r="M102" s="9"/>
      <c r="X102" s="9"/>
      <c r="AE102" s="9"/>
    </row>
    <row r="103" ht="14.25" customHeight="1">
      <c r="G103" s="9"/>
      <c r="M103" s="9"/>
      <c r="X103" s="9"/>
      <c r="AE103" s="9"/>
    </row>
    <row r="104" ht="14.25" customHeight="1">
      <c r="G104" s="9"/>
      <c r="M104" s="9"/>
      <c r="X104" s="9"/>
      <c r="AE104" s="9"/>
    </row>
    <row r="105" ht="14.25" customHeight="1">
      <c r="G105" s="9"/>
      <c r="M105" s="9"/>
      <c r="X105" s="9"/>
      <c r="AE105" s="9"/>
    </row>
    <row r="106" ht="14.25" customHeight="1">
      <c r="G106" s="9"/>
      <c r="M106" s="9"/>
      <c r="X106" s="9"/>
      <c r="AE106" s="9"/>
    </row>
    <row r="107" ht="14.25" customHeight="1">
      <c r="G107" s="9"/>
      <c r="M107" s="9"/>
      <c r="X107" s="9"/>
      <c r="AE107" s="9"/>
    </row>
    <row r="108" ht="14.25" customHeight="1">
      <c r="G108" s="9"/>
      <c r="M108" s="9"/>
      <c r="X108" s="9"/>
      <c r="AE108" s="9"/>
    </row>
    <row r="109" ht="14.25" customHeight="1">
      <c r="G109" s="9"/>
      <c r="M109" s="9"/>
      <c r="X109" s="9"/>
      <c r="AE109" s="9"/>
    </row>
    <row r="110" ht="14.25" customHeight="1">
      <c r="G110" s="9"/>
      <c r="M110" s="9"/>
      <c r="X110" s="9"/>
      <c r="AE110" s="9"/>
    </row>
    <row r="111" ht="14.25" customHeight="1">
      <c r="G111" s="9"/>
      <c r="M111" s="9"/>
      <c r="X111" s="9"/>
      <c r="AE111" s="9"/>
    </row>
    <row r="112" ht="14.25" customHeight="1">
      <c r="G112" s="9"/>
      <c r="M112" s="9"/>
      <c r="X112" s="9"/>
      <c r="AE112" s="9"/>
    </row>
    <row r="113" ht="14.25" customHeight="1">
      <c r="G113" s="9"/>
      <c r="M113" s="9"/>
      <c r="X113" s="9"/>
      <c r="AE113" s="9"/>
    </row>
    <row r="114" ht="14.25" customHeight="1">
      <c r="G114" s="9"/>
      <c r="M114" s="9"/>
      <c r="X114" s="9"/>
      <c r="AE114" s="9"/>
    </row>
    <row r="115" ht="14.25" customHeight="1">
      <c r="G115" s="9"/>
      <c r="M115" s="9"/>
      <c r="X115" s="9"/>
      <c r="AE115" s="9"/>
    </row>
    <row r="116" ht="14.25" customHeight="1">
      <c r="G116" s="9"/>
      <c r="M116" s="9"/>
      <c r="X116" s="9"/>
      <c r="AE116" s="9"/>
    </row>
    <row r="117" ht="14.25" customHeight="1">
      <c r="G117" s="9"/>
      <c r="M117" s="9"/>
      <c r="X117" s="9"/>
      <c r="AE117" s="9"/>
    </row>
    <row r="118" ht="14.25" customHeight="1">
      <c r="G118" s="9"/>
      <c r="M118" s="9"/>
      <c r="X118" s="9"/>
      <c r="AE118" s="9"/>
    </row>
    <row r="119" ht="14.25" customHeight="1">
      <c r="G119" s="9"/>
      <c r="M119" s="9"/>
      <c r="X119" s="9"/>
      <c r="AE119" s="9"/>
    </row>
    <row r="120" ht="14.25" customHeight="1">
      <c r="G120" s="9"/>
      <c r="M120" s="9"/>
      <c r="X120" s="9"/>
      <c r="AE120" s="9"/>
    </row>
    <row r="121" ht="14.25" customHeight="1">
      <c r="G121" s="9"/>
      <c r="M121" s="9"/>
      <c r="X121" s="9"/>
      <c r="AE121" s="9"/>
    </row>
    <row r="122" ht="14.25" customHeight="1">
      <c r="G122" s="9"/>
      <c r="M122" s="9"/>
      <c r="X122" s="9"/>
      <c r="AE122" s="9"/>
    </row>
    <row r="123" ht="14.25" customHeight="1">
      <c r="G123" s="9"/>
      <c r="M123" s="9"/>
      <c r="X123" s="9"/>
      <c r="AE123" s="9"/>
    </row>
    <row r="124" ht="14.25" customHeight="1">
      <c r="G124" s="9"/>
      <c r="M124" s="9"/>
      <c r="X124" s="9"/>
      <c r="AE124" s="9"/>
    </row>
    <row r="125" ht="14.25" customHeight="1">
      <c r="G125" s="9"/>
      <c r="M125" s="9"/>
      <c r="X125" s="9"/>
      <c r="AE125" s="9"/>
    </row>
    <row r="126" ht="14.25" customHeight="1">
      <c r="G126" s="9"/>
      <c r="M126" s="9"/>
      <c r="X126" s="9"/>
      <c r="AE126" s="9"/>
    </row>
    <row r="127" ht="14.25" customHeight="1">
      <c r="G127" s="9"/>
      <c r="M127" s="9"/>
      <c r="X127" s="9"/>
      <c r="AE127" s="9"/>
    </row>
    <row r="128" ht="14.25" customHeight="1">
      <c r="G128" s="9"/>
      <c r="M128" s="9"/>
      <c r="X128" s="9"/>
      <c r="AE128" s="9"/>
    </row>
    <row r="129" ht="14.25" customHeight="1">
      <c r="G129" s="9"/>
      <c r="M129" s="9"/>
      <c r="X129" s="9"/>
      <c r="AE129" s="9"/>
    </row>
    <row r="130" ht="14.25" customHeight="1">
      <c r="G130" s="9"/>
      <c r="M130" s="9"/>
      <c r="X130" s="9"/>
      <c r="AE130" s="9"/>
    </row>
    <row r="131" ht="14.25" customHeight="1">
      <c r="G131" s="9"/>
      <c r="M131" s="9"/>
      <c r="X131" s="9"/>
      <c r="AE131" s="9"/>
    </row>
    <row r="132" ht="14.25" customHeight="1">
      <c r="G132" s="9"/>
      <c r="M132" s="9"/>
      <c r="X132" s="9"/>
      <c r="AE132" s="9"/>
    </row>
    <row r="133" ht="14.25" customHeight="1">
      <c r="G133" s="9"/>
      <c r="M133" s="9"/>
      <c r="X133" s="9"/>
      <c r="AE133" s="9"/>
    </row>
    <row r="134" ht="14.25" customHeight="1">
      <c r="G134" s="9"/>
      <c r="M134" s="9"/>
      <c r="X134" s="9"/>
      <c r="AE134" s="9"/>
    </row>
    <row r="135" ht="14.25" customHeight="1">
      <c r="G135" s="9"/>
      <c r="M135" s="9"/>
      <c r="X135" s="9"/>
      <c r="AE135" s="9"/>
    </row>
    <row r="136" ht="14.25" customHeight="1">
      <c r="G136" s="9"/>
      <c r="M136" s="9"/>
      <c r="X136" s="9"/>
      <c r="AE136" s="9"/>
    </row>
    <row r="137" ht="14.25" customHeight="1">
      <c r="G137" s="9"/>
      <c r="M137" s="9"/>
      <c r="X137" s="9"/>
      <c r="AE137" s="9"/>
    </row>
    <row r="138" ht="14.25" customHeight="1">
      <c r="G138" s="9"/>
      <c r="M138" s="9"/>
      <c r="X138" s="9"/>
      <c r="AE138" s="9"/>
    </row>
    <row r="139" ht="14.25" customHeight="1">
      <c r="G139" s="9"/>
      <c r="M139" s="9"/>
      <c r="X139" s="9"/>
      <c r="AE139" s="9"/>
    </row>
    <row r="140" ht="14.25" customHeight="1">
      <c r="G140" s="9"/>
      <c r="M140" s="9"/>
      <c r="X140" s="9"/>
      <c r="AE140" s="9"/>
    </row>
    <row r="141" ht="14.25" customHeight="1">
      <c r="G141" s="9"/>
      <c r="M141" s="9"/>
      <c r="X141" s="9"/>
      <c r="AE141" s="9"/>
    </row>
    <row r="142" ht="14.25" customHeight="1">
      <c r="G142" s="9"/>
      <c r="M142" s="9"/>
      <c r="X142" s="9"/>
      <c r="AE142" s="9"/>
    </row>
    <row r="143" ht="14.25" customHeight="1">
      <c r="G143" s="9"/>
      <c r="M143" s="9"/>
      <c r="X143" s="9"/>
      <c r="AE143" s="9"/>
    </row>
    <row r="144" ht="14.25" customHeight="1">
      <c r="G144" s="9"/>
      <c r="M144" s="9"/>
      <c r="X144" s="9"/>
      <c r="AE144" s="9"/>
    </row>
    <row r="145" ht="14.25" customHeight="1">
      <c r="G145" s="9"/>
      <c r="M145" s="9"/>
      <c r="X145" s="9"/>
      <c r="AE145" s="9"/>
    </row>
    <row r="146" ht="14.25" customHeight="1">
      <c r="G146" s="9"/>
      <c r="M146" s="9"/>
      <c r="X146" s="9"/>
      <c r="AE146" s="9"/>
    </row>
    <row r="147" ht="14.25" customHeight="1">
      <c r="G147" s="9"/>
      <c r="M147" s="9"/>
      <c r="X147" s="9"/>
      <c r="AE147" s="9"/>
    </row>
    <row r="148" ht="14.25" customHeight="1">
      <c r="G148" s="9"/>
      <c r="M148" s="9"/>
      <c r="X148" s="9"/>
      <c r="AE148" s="9"/>
    </row>
    <row r="149" ht="14.25" customHeight="1">
      <c r="G149" s="9"/>
      <c r="M149" s="9"/>
      <c r="X149" s="9"/>
      <c r="AE149" s="9"/>
    </row>
    <row r="150" ht="14.25" customHeight="1">
      <c r="G150" s="9"/>
      <c r="M150" s="9"/>
      <c r="X150" s="9"/>
      <c r="AE150" s="9"/>
    </row>
    <row r="151" ht="14.25" customHeight="1">
      <c r="G151" s="9"/>
      <c r="M151" s="9"/>
      <c r="X151" s="9"/>
      <c r="AE151" s="9"/>
    </row>
    <row r="152" ht="14.25" customHeight="1">
      <c r="G152" s="9"/>
      <c r="M152" s="9"/>
      <c r="X152" s="9"/>
      <c r="AE152" s="9"/>
    </row>
    <row r="153" ht="14.25" customHeight="1">
      <c r="G153" s="9"/>
      <c r="M153" s="9"/>
      <c r="X153" s="9"/>
      <c r="AE153" s="9"/>
    </row>
    <row r="154" ht="14.25" customHeight="1">
      <c r="G154" s="9"/>
      <c r="M154" s="9"/>
      <c r="X154" s="9"/>
      <c r="AE154" s="9"/>
    </row>
    <row r="155" ht="14.25" customHeight="1">
      <c r="G155" s="9"/>
      <c r="M155" s="9"/>
      <c r="X155" s="9"/>
      <c r="AE155" s="9"/>
    </row>
    <row r="156" ht="14.25" customHeight="1">
      <c r="G156" s="9"/>
      <c r="M156" s="9"/>
      <c r="X156" s="9"/>
      <c r="AE156" s="9"/>
    </row>
    <row r="157" ht="14.25" customHeight="1">
      <c r="G157" s="9"/>
      <c r="M157" s="9"/>
      <c r="X157" s="9"/>
      <c r="AE157" s="9"/>
    </row>
    <row r="158" ht="14.25" customHeight="1">
      <c r="G158" s="9"/>
      <c r="M158" s="9"/>
      <c r="X158" s="9"/>
      <c r="AE158" s="9"/>
    </row>
    <row r="159" ht="14.25" customHeight="1">
      <c r="G159" s="9"/>
      <c r="M159" s="9"/>
      <c r="X159" s="9"/>
      <c r="AE159" s="9"/>
    </row>
    <row r="160" ht="14.25" customHeight="1">
      <c r="G160" s="9"/>
      <c r="M160" s="9"/>
      <c r="X160" s="9"/>
      <c r="AE160" s="9"/>
    </row>
    <row r="161" ht="14.25" customHeight="1">
      <c r="G161" s="9"/>
      <c r="M161" s="9"/>
      <c r="X161" s="9"/>
      <c r="AE161" s="9"/>
    </row>
    <row r="162" ht="14.25" customHeight="1">
      <c r="G162" s="9"/>
      <c r="M162" s="9"/>
      <c r="X162" s="9"/>
      <c r="AE162" s="9"/>
    </row>
    <row r="163" ht="14.25" customHeight="1">
      <c r="G163" s="9"/>
      <c r="M163" s="9"/>
      <c r="X163" s="9"/>
      <c r="AE163" s="9"/>
    </row>
    <row r="164" ht="14.25" customHeight="1">
      <c r="G164" s="9"/>
      <c r="M164" s="9"/>
      <c r="X164" s="9"/>
      <c r="AE164" s="9"/>
    </row>
    <row r="165" ht="14.25" customHeight="1">
      <c r="G165" s="9"/>
      <c r="M165" s="9"/>
      <c r="X165" s="9"/>
      <c r="AE165" s="9"/>
    </row>
    <row r="166" ht="14.25" customHeight="1">
      <c r="G166" s="9"/>
      <c r="M166" s="9"/>
      <c r="X166" s="9"/>
      <c r="AE166" s="9"/>
    </row>
    <row r="167" ht="14.25" customHeight="1">
      <c r="G167" s="9"/>
      <c r="M167" s="9"/>
      <c r="X167" s="9"/>
      <c r="AE167" s="9"/>
    </row>
    <row r="168" ht="14.25" customHeight="1">
      <c r="G168" s="9"/>
      <c r="M168" s="9"/>
      <c r="X168" s="9"/>
      <c r="AE168" s="9"/>
    </row>
    <row r="169" ht="14.25" customHeight="1">
      <c r="G169" s="9"/>
      <c r="M169" s="9"/>
      <c r="X169" s="9"/>
      <c r="AE169" s="9"/>
    </row>
    <row r="170" ht="14.25" customHeight="1">
      <c r="G170" s="9"/>
      <c r="M170" s="9"/>
      <c r="X170" s="9"/>
      <c r="AE170" s="9"/>
    </row>
    <row r="171" ht="14.25" customHeight="1">
      <c r="G171" s="9"/>
      <c r="M171" s="9"/>
      <c r="X171" s="9"/>
      <c r="AE171" s="9"/>
    </row>
    <row r="172" ht="14.25" customHeight="1">
      <c r="G172" s="9"/>
      <c r="M172" s="9"/>
      <c r="X172" s="9"/>
      <c r="AE172" s="9"/>
    </row>
    <row r="173" ht="14.25" customHeight="1">
      <c r="G173" s="9"/>
      <c r="M173" s="9"/>
      <c r="X173" s="9"/>
      <c r="AE173" s="9"/>
    </row>
    <row r="174" ht="14.25" customHeight="1">
      <c r="G174" s="9"/>
      <c r="M174" s="9"/>
      <c r="X174" s="9"/>
      <c r="AE174" s="9"/>
    </row>
    <row r="175" ht="14.25" customHeight="1">
      <c r="G175" s="9"/>
      <c r="M175" s="9"/>
      <c r="X175" s="9"/>
      <c r="AE175" s="9"/>
    </row>
    <row r="176" ht="14.25" customHeight="1">
      <c r="G176" s="9"/>
      <c r="M176" s="9"/>
      <c r="X176" s="9"/>
      <c r="AE176" s="9"/>
    </row>
    <row r="177" ht="14.25" customHeight="1">
      <c r="G177" s="9"/>
      <c r="M177" s="9"/>
      <c r="X177" s="9"/>
      <c r="AE177" s="9"/>
    </row>
    <row r="178" ht="14.25" customHeight="1">
      <c r="G178" s="9"/>
      <c r="M178" s="9"/>
      <c r="X178" s="9"/>
      <c r="AE178" s="9"/>
    </row>
    <row r="179" ht="14.25" customHeight="1">
      <c r="G179" s="9"/>
      <c r="M179" s="9"/>
      <c r="X179" s="9"/>
      <c r="AE179" s="9"/>
    </row>
    <row r="180" ht="14.25" customHeight="1">
      <c r="G180" s="9"/>
      <c r="M180" s="9"/>
      <c r="X180" s="9"/>
      <c r="AE180" s="9"/>
    </row>
    <row r="181" ht="14.25" customHeight="1">
      <c r="G181" s="9"/>
      <c r="M181" s="9"/>
      <c r="X181" s="9"/>
      <c r="AE181" s="9"/>
    </row>
    <row r="182" ht="14.25" customHeight="1">
      <c r="G182" s="9"/>
      <c r="M182" s="9"/>
      <c r="X182" s="9"/>
      <c r="AE182" s="9"/>
    </row>
    <row r="183" ht="14.25" customHeight="1">
      <c r="G183" s="9"/>
      <c r="M183" s="9"/>
      <c r="X183" s="9"/>
      <c r="AE183" s="9"/>
    </row>
    <row r="184" ht="14.25" customHeight="1">
      <c r="G184" s="9"/>
      <c r="M184" s="9"/>
      <c r="X184" s="9"/>
      <c r="AE184" s="9"/>
    </row>
    <row r="185" ht="14.25" customHeight="1">
      <c r="G185" s="9"/>
      <c r="M185" s="9"/>
      <c r="X185" s="9"/>
      <c r="AE185" s="9"/>
    </row>
    <row r="186" ht="14.25" customHeight="1">
      <c r="G186" s="9"/>
      <c r="M186" s="9"/>
      <c r="X186" s="9"/>
      <c r="AE186" s="9"/>
    </row>
    <row r="187" ht="14.25" customHeight="1">
      <c r="G187" s="9"/>
      <c r="M187" s="9"/>
      <c r="X187" s="9"/>
      <c r="AE187" s="9"/>
    </row>
    <row r="188" ht="14.25" customHeight="1">
      <c r="G188" s="9"/>
      <c r="M188" s="9"/>
      <c r="X188" s="9"/>
      <c r="AE188" s="9"/>
    </row>
    <row r="189" ht="14.25" customHeight="1">
      <c r="G189" s="9"/>
      <c r="M189" s="9"/>
      <c r="X189" s="9"/>
      <c r="AE189" s="9"/>
    </row>
    <row r="190" ht="14.25" customHeight="1">
      <c r="G190" s="9"/>
      <c r="M190" s="9"/>
      <c r="X190" s="9"/>
      <c r="AE190" s="9"/>
    </row>
    <row r="191" ht="14.25" customHeight="1">
      <c r="G191" s="9"/>
      <c r="M191" s="9"/>
      <c r="X191" s="9"/>
      <c r="AE191" s="9"/>
    </row>
    <row r="192" ht="14.25" customHeight="1">
      <c r="G192" s="9"/>
      <c r="M192" s="9"/>
      <c r="X192" s="9"/>
      <c r="AE192" s="9"/>
    </row>
    <row r="193" ht="14.25" customHeight="1">
      <c r="G193" s="9"/>
      <c r="M193" s="9"/>
      <c r="X193" s="9"/>
      <c r="AE193" s="9"/>
    </row>
    <row r="194" ht="14.25" customHeight="1">
      <c r="G194" s="9"/>
      <c r="M194" s="9"/>
      <c r="X194" s="9"/>
      <c r="AE194" s="9"/>
    </row>
    <row r="195" ht="14.25" customHeight="1">
      <c r="G195" s="9"/>
      <c r="M195" s="9"/>
      <c r="X195" s="9"/>
      <c r="AE195" s="9"/>
    </row>
    <row r="196" ht="14.25" customHeight="1">
      <c r="G196" s="9"/>
      <c r="M196" s="9"/>
      <c r="X196" s="9"/>
      <c r="AE196" s="9"/>
    </row>
    <row r="197" ht="14.25" customHeight="1">
      <c r="G197" s="9"/>
      <c r="M197" s="9"/>
      <c r="X197" s="9"/>
      <c r="AE197" s="9"/>
    </row>
    <row r="198" ht="14.25" customHeight="1">
      <c r="G198" s="9"/>
      <c r="M198" s="9"/>
      <c r="X198" s="9"/>
      <c r="AE198" s="9"/>
    </row>
    <row r="199" ht="14.25" customHeight="1">
      <c r="G199" s="9"/>
      <c r="M199" s="9"/>
      <c r="X199" s="9"/>
      <c r="AE199" s="9"/>
    </row>
    <row r="200" ht="14.25" customHeight="1">
      <c r="G200" s="9"/>
      <c r="M200" s="9"/>
      <c r="X200" s="9"/>
      <c r="AE200" s="9"/>
    </row>
    <row r="201" ht="14.25" customHeight="1">
      <c r="G201" s="9"/>
      <c r="M201" s="9"/>
      <c r="X201" s="9"/>
      <c r="AE201" s="9"/>
    </row>
    <row r="202" ht="14.25" customHeight="1">
      <c r="G202" s="9"/>
      <c r="M202" s="9"/>
      <c r="X202" s="9"/>
      <c r="AE202" s="9"/>
    </row>
    <row r="203" ht="14.25" customHeight="1">
      <c r="G203" s="9"/>
      <c r="M203" s="9"/>
      <c r="X203" s="9"/>
      <c r="AE203" s="9"/>
    </row>
    <row r="204" ht="14.25" customHeight="1">
      <c r="G204" s="9"/>
      <c r="M204" s="9"/>
      <c r="X204" s="9"/>
      <c r="AE204" s="9"/>
    </row>
    <row r="205" ht="14.25" customHeight="1">
      <c r="G205" s="9"/>
      <c r="M205" s="9"/>
      <c r="X205" s="9"/>
      <c r="AE205" s="9"/>
    </row>
    <row r="206" ht="14.25" customHeight="1">
      <c r="G206" s="9"/>
      <c r="M206" s="9"/>
      <c r="X206" s="9"/>
      <c r="AE206" s="9"/>
    </row>
    <row r="207" ht="14.25" customHeight="1">
      <c r="G207" s="9"/>
      <c r="M207" s="9"/>
      <c r="X207" s="9"/>
      <c r="AE207" s="9"/>
    </row>
    <row r="208" ht="14.25" customHeight="1">
      <c r="G208" s="9"/>
      <c r="M208" s="9"/>
      <c r="X208" s="9"/>
      <c r="AE208" s="9"/>
    </row>
    <row r="209" ht="14.25" customHeight="1">
      <c r="G209" s="9"/>
      <c r="M209" s="9"/>
      <c r="X209" s="9"/>
      <c r="AE209" s="9"/>
    </row>
    <row r="210" ht="14.25" customHeight="1">
      <c r="G210" s="9"/>
      <c r="M210" s="9"/>
      <c r="X210" s="9"/>
      <c r="AE210" s="9"/>
    </row>
    <row r="211" ht="14.25" customHeight="1">
      <c r="G211" s="9"/>
      <c r="M211" s="9"/>
      <c r="X211" s="9"/>
      <c r="AE211" s="9"/>
    </row>
    <row r="212" ht="14.25" customHeight="1">
      <c r="G212" s="9"/>
      <c r="M212" s="9"/>
      <c r="X212" s="9"/>
      <c r="AE212" s="9"/>
    </row>
    <row r="213" ht="14.25" customHeight="1">
      <c r="G213" s="9"/>
      <c r="M213" s="9"/>
      <c r="X213" s="9"/>
      <c r="AE213" s="9"/>
    </row>
    <row r="214" ht="14.25" customHeight="1">
      <c r="G214" s="9"/>
      <c r="M214" s="9"/>
      <c r="X214" s="9"/>
      <c r="AE214" s="9"/>
    </row>
    <row r="215" ht="14.25" customHeight="1">
      <c r="G215" s="9"/>
      <c r="M215" s="9"/>
      <c r="X215" s="9"/>
      <c r="AE215" s="9"/>
    </row>
    <row r="216" ht="14.25" customHeight="1">
      <c r="G216" s="9"/>
      <c r="M216" s="9"/>
      <c r="X216" s="9"/>
      <c r="AE216" s="9"/>
    </row>
    <row r="217" ht="14.25" customHeight="1">
      <c r="G217" s="9"/>
      <c r="M217" s="9"/>
      <c r="X217" s="9"/>
      <c r="AE217" s="9"/>
    </row>
    <row r="218" ht="14.25" customHeight="1">
      <c r="G218" s="9"/>
      <c r="M218" s="9"/>
      <c r="X218" s="9"/>
      <c r="AE218" s="9"/>
    </row>
    <row r="219" ht="14.25" customHeight="1">
      <c r="G219" s="9"/>
      <c r="M219" s="9"/>
      <c r="X219" s="9"/>
      <c r="AE219" s="9"/>
    </row>
    <row r="220" ht="14.25" customHeight="1">
      <c r="G220" s="9"/>
      <c r="M220" s="9"/>
      <c r="X220" s="9"/>
      <c r="AE220" s="9"/>
    </row>
    <row r="221" ht="14.25" customHeight="1">
      <c r="G221" s="9"/>
      <c r="M221" s="9"/>
      <c r="X221" s="9"/>
      <c r="AE221" s="9"/>
    </row>
    <row r="222" ht="14.25" customHeight="1">
      <c r="G222" s="9"/>
      <c r="M222" s="9"/>
      <c r="X222" s="9"/>
      <c r="AE222" s="9"/>
    </row>
    <row r="223" ht="14.25" customHeight="1">
      <c r="G223" s="9"/>
      <c r="M223" s="9"/>
      <c r="X223" s="9"/>
      <c r="AE223" s="9"/>
    </row>
    <row r="224" ht="14.25" customHeight="1">
      <c r="G224" s="9"/>
      <c r="M224" s="9"/>
      <c r="X224" s="9"/>
      <c r="AE224" s="9"/>
    </row>
    <row r="225" ht="14.25" customHeight="1">
      <c r="G225" s="9"/>
      <c r="M225" s="9"/>
      <c r="X225" s="9"/>
      <c r="AE225" s="9"/>
    </row>
    <row r="226" ht="14.25" customHeight="1">
      <c r="G226" s="9"/>
      <c r="M226" s="9"/>
      <c r="X226" s="9"/>
      <c r="AE226" s="9"/>
    </row>
    <row r="227" ht="14.25" customHeight="1">
      <c r="G227" s="9"/>
      <c r="M227" s="9"/>
      <c r="X227" s="9"/>
      <c r="AE227" s="9"/>
    </row>
    <row r="228" ht="14.25" customHeight="1">
      <c r="G228" s="9"/>
      <c r="M228" s="9"/>
      <c r="X228" s="9"/>
      <c r="AE228" s="9"/>
    </row>
    <row r="229" ht="14.25" customHeight="1">
      <c r="G229" s="9"/>
      <c r="M229" s="9"/>
      <c r="X229" s="9"/>
      <c r="AE229" s="9"/>
    </row>
    <row r="230" ht="14.25" customHeight="1">
      <c r="G230" s="9"/>
      <c r="M230" s="9"/>
      <c r="X230" s="9"/>
      <c r="AE230" s="9"/>
    </row>
    <row r="231" ht="14.25" customHeight="1">
      <c r="G231" s="9"/>
      <c r="M231" s="9"/>
      <c r="X231" s="9"/>
      <c r="AE231" s="9"/>
    </row>
    <row r="232" ht="14.25" customHeight="1">
      <c r="G232" s="9"/>
      <c r="M232" s="9"/>
      <c r="X232" s="9"/>
      <c r="AE232" s="9"/>
    </row>
    <row r="233" ht="14.25" customHeight="1">
      <c r="G233" s="9"/>
      <c r="M233" s="9"/>
      <c r="X233" s="9"/>
      <c r="AE233" s="9"/>
    </row>
    <row r="234" ht="14.25" customHeight="1">
      <c r="G234" s="9"/>
      <c r="M234" s="9"/>
      <c r="X234" s="9"/>
      <c r="AE234" s="9"/>
    </row>
    <row r="235" ht="14.25" customHeight="1">
      <c r="G235" s="9"/>
      <c r="M235" s="9"/>
      <c r="X235" s="9"/>
      <c r="AE235" s="9"/>
    </row>
    <row r="236" ht="14.25" customHeight="1">
      <c r="G236" s="9"/>
      <c r="M236" s="9"/>
      <c r="X236" s="9"/>
      <c r="AE236" s="9"/>
    </row>
    <row r="237" ht="14.25" customHeight="1">
      <c r="G237" s="9"/>
      <c r="M237" s="9"/>
      <c r="X237" s="9"/>
      <c r="AE237" s="9"/>
    </row>
    <row r="238" ht="14.25" customHeight="1">
      <c r="G238" s="9"/>
      <c r="M238" s="9"/>
      <c r="X238" s="9"/>
      <c r="AE238" s="9"/>
    </row>
    <row r="239" ht="14.25" customHeight="1">
      <c r="G239" s="9"/>
      <c r="M239" s="9"/>
      <c r="X239" s="9"/>
      <c r="AE239" s="9"/>
    </row>
    <row r="240" ht="14.25" customHeight="1">
      <c r="G240" s="9"/>
      <c r="M240" s="9"/>
      <c r="X240" s="9"/>
      <c r="AE240" s="9"/>
    </row>
    <row r="241" ht="14.25" customHeight="1">
      <c r="G241" s="9"/>
      <c r="M241" s="9"/>
      <c r="X241" s="9"/>
      <c r="AE241" s="9"/>
    </row>
    <row r="242" ht="14.25" customHeight="1">
      <c r="G242" s="9"/>
      <c r="M242" s="9"/>
      <c r="X242" s="9"/>
      <c r="AE242" s="9"/>
    </row>
    <row r="243" ht="14.25" customHeight="1">
      <c r="G243" s="9"/>
      <c r="M243" s="9"/>
      <c r="X243" s="9"/>
      <c r="AE243" s="9"/>
    </row>
    <row r="244" ht="14.25" customHeight="1">
      <c r="G244" s="9"/>
      <c r="M244" s="9"/>
      <c r="X244" s="9"/>
      <c r="AE244" s="9"/>
    </row>
    <row r="245" ht="14.25" customHeight="1">
      <c r="G245" s="9"/>
      <c r="M245" s="9"/>
      <c r="X245" s="9"/>
      <c r="AE245" s="9"/>
    </row>
    <row r="246" ht="14.25" customHeight="1">
      <c r="G246" s="9"/>
      <c r="M246" s="9"/>
      <c r="X246" s="9"/>
      <c r="AE246" s="9"/>
    </row>
    <row r="247" ht="14.25" customHeight="1">
      <c r="G247" s="9"/>
      <c r="M247" s="9"/>
      <c r="X247" s="9"/>
      <c r="AE247" s="9"/>
    </row>
    <row r="248" ht="14.25" customHeight="1">
      <c r="G248" s="9"/>
      <c r="M248" s="9"/>
      <c r="X248" s="9"/>
      <c r="AE248" s="9"/>
    </row>
    <row r="249" ht="14.25" customHeight="1">
      <c r="G249" s="9"/>
      <c r="M249" s="9"/>
      <c r="X249" s="9"/>
      <c r="AE249" s="9"/>
    </row>
    <row r="250" ht="14.25" customHeight="1">
      <c r="G250" s="9"/>
      <c r="M250" s="9"/>
      <c r="X250" s="9"/>
      <c r="AE250" s="9"/>
    </row>
    <row r="251" ht="14.25" customHeight="1">
      <c r="G251" s="9"/>
      <c r="M251" s="9"/>
      <c r="X251" s="9"/>
      <c r="AE251" s="9"/>
    </row>
    <row r="252" ht="14.25" customHeight="1">
      <c r="G252" s="9"/>
      <c r="M252" s="9"/>
      <c r="X252" s="9"/>
      <c r="AE252" s="9"/>
    </row>
    <row r="253" ht="14.25" customHeight="1">
      <c r="G253" s="9"/>
      <c r="M253" s="9"/>
      <c r="X253" s="9"/>
      <c r="AE253" s="9"/>
    </row>
    <row r="254" ht="14.25" customHeight="1">
      <c r="G254" s="9"/>
      <c r="M254" s="9"/>
      <c r="X254" s="9"/>
      <c r="AE254" s="9"/>
    </row>
    <row r="255" ht="14.25" customHeight="1">
      <c r="G255" s="9"/>
      <c r="M255" s="9"/>
      <c r="X255" s="9"/>
      <c r="AE255" s="9"/>
    </row>
    <row r="256" ht="14.25" customHeight="1">
      <c r="G256" s="9"/>
      <c r="M256" s="9"/>
      <c r="X256" s="9"/>
      <c r="AE256" s="9"/>
    </row>
    <row r="257" ht="14.25" customHeight="1">
      <c r="G257" s="9"/>
      <c r="M257" s="9"/>
      <c r="X257" s="9"/>
      <c r="AE257" s="9"/>
    </row>
    <row r="258" ht="14.25" customHeight="1">
      <c r="G258" s="9"/>
      <c r="M258" s="9"/>
      <c r="X258" s="9"/>
      <c r="AE258" s="9"/>
    </row>
    <row r="259" ht="14.25" customHeight="1">
      <c r="G259" s="9"/>
      <c r="M259" s="9"/>
      <c r="X259" s="9"/>
      <c r="AE259" s="9"/>
    </row>
    <row r="260" ht="14.25" customHeight="1">
      <c r="G260" s="9"/>
      <c r="M260" s="9"/>
      <c r="X260" s="9"/>
      <c r="AE260" s="9"/>
    </row>
    <row r="261" ht="14.25" customHeight="1">
      <c r="G261" s="9"/>
      <c r="M261" s="9"/>
      <c r="X261" s="9"/>
      <c r="AE261" s="9"/>
    </row>
    <row r="262" ht="14.25" customHeight="1">
      <c r="G262" s="9"/>
      <c r="M262" s="9"/>
      <c r="X262" s="9"/>
      <c r="AE262" s="9"/>
    </row>
    <row r="263" ht="14.25" customHeight="1">
      <c r="G263" s="9"/>
      <c r="M263" s="9"/>
      <c r="X263" s="9"/>
      <c r="AE263" s="9"/>
    </row>
    <row r="264" ht="14.25" customHeight="1">
      <c r="G264" s="9"/>
      <c r="M264" s="9"/>
      <c r="X264" s="9"/>
      <c r="AE264" s="9"/>
    </row>
    <row r="265" ht="14.25" customHeight="1">
      <c r="G265" s="9"/>
      <c r="M265" s="9"/>
      <c r="X265" s="9"/>
      <c r="AE265" s="9"/>
    </row>
    <row r="266" ht="14.25" customHeight="1">
      <c r="G266" s="9"/>
      <c r="M266" s="9"/>
      <c r="X266" s="9"/>
      <c r="AE266" s="9"/>
    </row>
    <row r="267" ht="14.25" customHeight="1">
      <c r="G267" s="9"/>
      <c r="M267" s="9"/>
      <c r="X267" s="9"/>
      <c r="AE267" s="9"/>
    </row>
    <row r="268" ht="14.25" customHeight="1">
      <c r="G268" s="9"/>
      <c r="M268" s="9"/>
      <c r="X268" s="9"/>
      <c r="AE268" s="9"/>
    </row>
    <row r="269" ht="14.25" customHeight="1">
      <c r="G269" s="9"/>
      <c r="M269" s="9"/>
      <c r="X269" s="9"/>
      <c r="AE269" s="9"/>
    </row>
    <row r="270" ht="14.25" customHeight="1">
      <c r="G270" s="9"/>
      <c r="M270" s="9"/>
      <c r="X270" s="9"/>
      <c r="AE270" s="9"/>
    </row>
    <row r="271" ht="14.25" customHeight="1">
      <c r="G271" s="9"/>
      <c r="M271" s="9"/>
      <c r="X271" s="9"/>
      <c r="AE271" s="9"/>
    </row>
    <row r="272" ht="14.25" customHeight="1">
      <c r="G272" s="9"/>
      <c r="M272" s="9"/>
      <c r="X272" s="9"/>
      <c r="AE272" s="9"/>
    </row>
    <row r="273" ht="14.25" customHeight="1">
      <c r="G273" s="9"/>
      <c r="M273" s="9"/>
      <c r="X273" s="9"/>
      <c r="AE273" s="9"/>
    </row>
    <row r="274" ht="14.25" customHeight="1">
      <c r="G274" s="9"/>
      <c r="M274" s="9"/>
      <c r="X274" s="9"/>
      <c r="AE274" s="9"/>
    </row>
    <row r="275" ht="14.25" customHeight="1">
      <c r="G275" s="9"/>
      <c r="M275" s="9"/>
      <c r="X275" s="9"/>
      <c r="AE275" s="9"/>
    </row>
    <row r="276" ht="14.25" customHeight="1">
      <c r="G276" s="9"/>
      <c r="M276" s="9"/>
      <c r="X276" s="9"/>
      <c r="AE276" s="9"/>
    </row>
    <row r="277" ht="14.25" customHeight="1">
      <c r="G277" s="9"/>
      <c r="M277" s="9"/>
      <c r="X277" s="9"/>
      <c r="AE277" s="9"/>
    </row>
    <row r="278" ht="14.25" customHeight="1">
      <c r="G278" s="9"/>
      <c r="M278" s="9"/>
      <c r="X278" s="9"/>
      <c r="AE278" s="9"/>
    </row>
    <row r="279" ht="14.25" customHeight="1">
      <c r="G279" s="9"/>
      <c r="M279" s="9"/>
      <c r="X279" s="9"/>
      <c r="AE279" s="9"/>
    </row>
    <row r="280" ht="14.25" customHeight="1">
      <c r="G280" s="9"/>
      <c r="M280" s="9"/>
      <c r="X280" s="9"/>
      <c r="AE280" s="9"/>
    </row>
    <row r="281" ht="14.25" customHeight="1">
      <c r="G281" s="9"/>
      <c r="M281" s="9"/>
      <c r="X281" s="9"/>
      <c r="AE281" s="9"/>
    </row>
    <row r="282" ht="14.25" customHeight="1">
      <c r="G282" s="9"/>
      <c r="M282" s="9"/>
      <c r="X282" s="9"/>
      <c r="AE282" s="9"/>
    </row>
    <row r="283" ht="14.25" customHeight="1">
      <c r="G283" s="9"/>
      <c r="M283" s="9"/>
      <c r="X283" s="9"/>
      <c r="AE283" s="9"/>
    </row>
    <row r="284" ht="14.25" customHeight="1">
      <c r="G284" s="9"/>
      <c r="M284" s="9"/>
      <c r="X284" s="9"/>
      <c r="AE284" s="9"/>
    </row>
    <row r="285" ht="14.25" customHeight="1">
      <c r="G285" s="9"/>
      <c r="M285" s="9"/>
      <c r="X285" s="9"/>
      <c r="AE285" s="9"/>
    </row>
    <row r="286" ht="14.25" customHeight="1">
      <c r="G286" s="9"/>
      <c r="M286" s="9"/>
      <c r="X286" s="9"/>
      <c r="AE286" s="9"/>
    </row>
    <row r="287" ht="14.25" customHeight="1">
      <c r="G287" s="9"/>
      <c r="M287" s="9"/>
      <c r="X287" s="9"/>
      <c r="AE287" s="9"/>
    </row>
    <row r="288" ht="14.25" customHeight="1">
      <c r="G288" s="9"/>
      <c r="M288" s="9"/>
      <c r="X288" s="9"/>
      <c r="AE288" s="9"/>
    </row>
    <row r="289" ht="14.25" customHeight="1">
      <c r="G289" s="9"/>
      <c r="M289" s="9"/>
      <c r="X289" s="9"/>
      <c r="AE289" s="9"/>
    </row>
    <row r="290" ht="14.25" customHeight="1">
      <c r="G290" s="9"/>
      <c r="M290" s="9"/>
      <c r="X290" s="9"/>
      <c r="AE290" s="9"/>
    </row>
    <row r="291" ht="14.25" customHeight="1">
      <c r="G291" s="9"/>
      <c r="M291" s="9"/>
      <c r="X291" s="9"/>
      <c r="AE291" s="9"/>
    </row>
    <row r="292" ht="14.25" customHeight="1">
      <c r="G292" s="9"/>
      <c r="M292" s="9"/>
      <c r="X292" s="9"/>
      <c r="AE292" s="9"/>
    </row>
    <row r="293" ht="14.25" customHeight="1">
      <c r="G293" s="9"/>
      <c r="M293" s="9"/>
      <c r="X293" s="9"/>
      <c r="AE293" s="9"/>
    </row>
    <row r="294" ht="14.25" customHeight="1">
      <c r="G294" s="9"/>
      <c r="M294" s="9"/>
      <c r="X294" s="9"/>
      <c r="AE294" s="9"/>
    </row>
    <row r="295" ht="14.25" customHeight="1">
      <c r="G295" s="9"/>
      <c r="M295" s="9"/>
      <c r="X295" s="9"/>
      <c r="AE295" s="9"/>
    </row>
    <row r="296" ht="14.25" customHeight="1">
      <c r="G296" s="9"/>
      <c r="M296" s="9"/>
      <c r="X296" s="9"/>
      <c r="AE296" s="9"/>
    </row>
    <row r="297" ht="14.25" customHeight="1">
      <c r="G297" s="9"/>
      <c r="M297" s="9"/>
      <c r="X297" s="9"/>
      <c r="AE297" s="9"/>
    </row>
    <row r="298" ht="14.25" customHeight="1">
      <c r="G298" s="9"/>
      <c r="M298" s="9"/>
      <c r="X298" s="9"/>
      <c r="AE298" s="9"/>
    </row>
    <row r="299" ht="14.25" customHeight="1">
      <c r="G299" s="9"/>
      <c r="M299" s="9"/>
      <c r="X299" s="9"/>
      <c r="AE299" s="9"/>
    </row>
    <row r="300" ht="14.25" customHeight="1">
      <c r="G300" s="9"/>
      <c r="M300" s="9"/>
      <c r="X300" s="9"/>
      <c r="AE300" s="9"/>
    </row>
    <row r="301" ht="14.25" customHeight="1">
      <c r="G301" s="9"/>
      <c r="M301" s="9"/>
      <c r="X301" s="9"/>
      <c r="AE301" s="9"/>
    </row>
    <row r="302" ht="14.25" customHeight="1">
      <c r="G302" s="9"/>
      <c r="M302" s="9"/>
      <c r="X302" s="9"/>
      <c r="AE302" s="9"/>
    </row>
    <row r="303" ht="14.25" customHeight="1">
      <c r="G303" s="9"/>
      <c r="M303" s="9"/>
      <c r="X303" s="9"/>
      <c r="AE303" s="9"/>
    </row>
    <row r="304" ht="14.25" customHeight="1">
      <c r="G304" s="9"/>
      <c r="M304" s="9"/>
      <c r="X304" s="9"/>
      <c r="AE304" s="9"/>
    </row>
    <row r="305" ht="14.25" customHeight="1">
      <c r="G305" s="9"/>
      <c r="M305" s="9"/>
      <c r="X305" s="9"/>
      <c r="AE305" s="9"/>
    </row>
    <row r="306" ht="14.25" customHeight="1">
      <c r="G306" s="9"/>
      <c r="M306" s="9"/>
      <c r="X306" s="9"/>
      <c r="AE306" s="9"/>
    </row>
    <row r="307" ht="14.25" customHeight="1">
      <c r="G307" s="9"/>
      <c r="M307" s="9"/>
      <c r="X307" s="9"/>
      <c r="AE307" s="9"/>
    </row>
    <row r="308" ht="14.25" customHeight="1">
      <c r="G308" s="9"/>
      <c r="M308" s="9"/>
      <c r="X308" s="9"/>
      <c r="AE308" s="9"/>
    </row>
    <row r="309" ht="14.25" customHeight="1">
      <c r="G309" s="9"/>
      <c r="M309" s="9"/>
      <c r="X309" s="9"/>
      <c r="AE309" s="9"/>
    </row>
    <row r="310" ht="14.25" customHeight="1">
      <c r="G310" s="9"/>
      <c r="M310" s="9"/>
      <c r="X310" s="9"/>
      <c r="AE310" s="9"/>
    </row>
    <row r="311" ht="14.25" customHeight="1">
      <c r="G311" s="9"/>
      <c r="M311" s="9"/>
      <c r="X311" s="9"/>
      <c r="AE311" s="9"/>
    </row>
    <row r="312" ht="14.25" customHeight="1">
      <c r="G312" s="9"/>
      <c r="M312" s="9"/>
      <c r="X312" s="9"/>
      <c r="AE312" s="9"/>
    </row>
    <row r="313" ht="14.25" customHeight="1">
      <c r="G313" s="9"/>
      <c r="M313" s="9"/>
      <c r="X313" s="9"/>
      <c r="AE313" s="9"/>
    </row>
    <row r="314" ht="14.25" customHeight="1">
      <c r="G314" s="9"/>
      <c r="M314" s="9"/>
      <c r="X314" s="9"/>
      <c r="AE314" s="9"/>
    </row>
    <row r="315" ht="14.25" customHeight="1">
      <c r="G315" s="9"/>
      <c r="M315" s="9"/>
      <c r="X315" s="9"/>
      <c r="AE315" s="9"/>
    </row>
    <row r="316" ht="14.25" customHeight="1">
      <c r="G316" s="9"/>
      <c r="M316" s="9"/>
      <c r="X316" s="9"/>
      <c r="AE316" s="9"/>
    </row>
    <row r="317" ht="14.25" customHeight="1">
      <c r="G317" s="9"/>
      <c r="M317" s="9"/>
      <c r="X317" s="9"/>
      <c r="AE317" s="9"/>
    </row>
    <row r="318" ht="14.25" customHeight="1">
      <c r="G318" s="9"/>
      <c r="M318" s="9"/>
      <c r="X318" s="9"/>
      <c r="AE318" s="9"/>
    </row>
    <row r="319" ht="14.25" customHeight="1">
      <c r="G319" s="9"/>
      <c r="M319" s="9"/>
      <c r="X319" s="9"/>
      <c r="AE319" s="9"/>
    </row>
    <row r="320" ht="14.25" customHeight="1">
      <c r="G320" s="9"/>
      <c r="M320" s="9"/>
      <c r="X320" s="9"/>
      <c r="AE320" s="9"/>
    </row>
    <row r="321" ht="14.25" customHeight="1">
      <c r="G321" s="9"/>
      <c r="M321" s="9"/>
      <c r="X321" s="9"/>
      <c r="AE321" s="9"/>
    </row>
    <row r="322" ht="14.25" customHeight="1">
      <c r="G322" s="9"/>
      <c r="M322" s="9"/>
      <c r="X322" s="9"/>
      <c r="AE322" s="9"/>
    </row>
    <row r="323" ht="14.25" customHeight="1">
      <c r="G323" s="9"/>
      <c r="M323" s="9"/>
      <c r="X323" s="9"/>
      <c r="AE323" s="9"/>
    </row>
    <row r="324" ht="14.25" customHeight="1">
      <c r="G324" s="9"/>
      <c r="M324" s="9"/>
      <c r="X324" s="9"/>
      <c r="AE324" s="9"/>
    </row>
    <row r="325" ht="14.25" customHeight="1">
      <c r="G325" s="9"/>
      <c r="M325" s="9"/>
      <c r="X325" s="9"/>
      <c r="AE325" s="9"/>
    </row>
    <row r="326" ht="14.25" customHeight="1">
      <c r="G326" s="9"/>
      <c r="M326" s="9"/>
      <c r="X326" s="9"/>
      <c r="AE326" s="9"/>
    </row>
    <row r="327" ht="14.25" customHeight="1">
      <c r="G327" s="9"/>
      <c r="M327" s="9"/>
      <c r="X327" s="9"/>
      <c r="AE327" s="9"/>
    </row>
    <row r="328" ht="14.25" customHeight="1">
      <c r="G328" s="9"/>
      <c r="M328" s="9"/>
      <c r="X328" s="9"/>
      <c r="AE328" s="9"/>
    </row>
    <row r="329" ht="14.25" customHeight="1">
      <c r="G329" s="9"/>
      <c r="M329" s="9"/>
      <c r="X329" s="9"/>
      <c r="AE329" s="9"/>
    </row>
    <row r="330" ht="14.25" customHeight="1">
      <c r="G330" s="9"/>
      <c r="M330" s="9"/>
      <c r="X330" s="9"/>
      <c r="AE330" s="9"/>
    </row>
    <row r="331" ht="14.25" customHeight="1">
      <c r="G331" s="9"/>
      <c r="M331" s="9"/>
      <c r="X331" s="9"/>
      <c r="AE331" s="9"/>
    </row>
    <row r="332" ht="14.25" customHeight="1">
      <c r="G332" s="9"/>
      <c r="M332" s="9"/>
      <c r="X332" s="9"/>
      <c r="AE332" s="9"/>
    </row>
    <row r="333" ht="14.25" customHeight="1">
      <c r="G333" s="9"/>
      <c r="M333" s="9"/>
      <c r="X333" s="9"/>
      <c r="AE333" s="9"/>
    </row>
    <row r="334" ht="14.25" customHeight="1">
      <c r="G334" s="9"/>
      <c r="M334" s="9"/>
      <c r="X334" s="9"/>
      <c r="AE334" s="9"/>
    </row>
    <row r="335" ht="14.25" customHeight="1">
      <c r="G335" s="9"/>
      <c r="M335" s="9"/>
      <c r="X335" s="9"/>
      <c r="AE335" s="9"/>
    </row>
    <row r="336" ht="14.25" customHeight="1">
      <c r="G336" s="9"/>
      <c r="M336" s="9"/>
      <c r="X336" s="9"/>
      <c r="AE336" s="9"/>
    </row>
    <row r="337" ht="14.25" customHeight="1">
      <c r="G337" s="9"/>
      <c r="M337" s="9"/>
      <c r="X337" s="9"/>
      <c r="AE337" s="9"/>
    </row>
    <row r="338" ht="14.25" customHeight="1">
      <c r="G338" s="9"/>
      <c r="M338" s="9"/>
      <c r="X338" s="9"/>
      <c r="AE338" s="9"/>
    </row>
    <row r="339" ht="14.25" customHeight="1">
      <c r="G339" s="9"/>
      <c r="M339" s="9"/>
      <c r="X339" s="9"/>
      <c r="AE339" s="9"/>
    </row>
    <row r="340" ht="14.25" customHeight="1">
      <c r="G340" s="9"/>
      <c r="M340" s="9"/>
      <c r="X340" s="9"/>
      <c r="AE340" s="9"/>
    </row>
    <row r="341" ht="14.25" customHeight="1">
      <c r="G341" s="9"/>
      <c r="M341" s="9"/>
      <c r="X341" s="9"/>
      <c r="AE341" s="9"/>
    </row>
    <row r="342" ht="14.25" customHeight="1">
      <c r="G342" s="9"/>
      <c r="M342" s="9"/>
      <c r="X342" s="9"/>
      <c r="AE342" s="9"/>
    </row>
    <row r="343" ht="14.25" customHeight="1">
      <c r="G343" s="9"/>
      <c r="M343" s="9"/>
      <c r="X343" s="9"/>
      <c r="AE343" s="9"/>
    </row>
    <row r="344" ht="14.25" customHeight="1">
      <c r="G344" s="9"/>
      <c r="M344" s="9"/>
      <c r="X344" s="9"/>
      <c r="AE344" s="9"/>
    </row>
    <row r="345" ht="14.25" customHeight="1">
      <c r="G345" s="9"/>
      <c r="M345" s="9"/>
      <c r="X345" s="9"/>
      <c r="AE345" s="9"/>
    </row>
    <row r="346" ht="14.25" customHeight="1">
      <c r="G346" s="9"/>
      <c r="M346" s="9"/>
      <c r="X346" s="9"/>
      <c r="AE346" s="9"/>
    </row>
    <row r="347" ht="14.25" customHeight="1">
      <c r="G347" s="9"/>
      <c r="M347" s="9"/>
      <c r="X347" s="9"/>
      <c r="AE347" s="9"/>
    </row>
    <row r="348" ht="14.25" customHeight="1">
      <c r="G348" s="9"/>
      <c r="M348" s="9"/>
      <c r="X348" s="9"/>
      <c r="AE348" s="9"/>
    </row>
    <row r="349" ht="14.25" customHeight="1">
      <c r="G349" s="9"/>
      <c r="M349" s="9"/>
      <c r="X349" s="9"/>
      <c r="AE349" s="9"/>
    </row>
    <row r="350" ht="14.25" customHeight="1">
      <c r="G350" s="9"/>
      <c r="M350" s="9"/>
      <c r="X350" s="9"/>
      <c r="AE350" s="9"/>
    </row>
    <row r="351" ht="14.25" customHeight="1">
      <c r="G351" s="9"/>
      <c r="M351" s="9"/>
      <c r="X351" s="9"/>
      <c r="AE351" s="9"/>
    </row>
    <row r="352" ht="14.25" customHeight="1">
      <c r="G352" s="9"/>
      <c r="M352" s="9"/>
      <c r="X352" s="9"/>
      <c r="AE352" s="9"/>
    </row>
    <row r="353" ht="14.25" customHeight="1">
      <c r="G353" s="9"/>
      <c r="M353" s="9"/>
      <c r="X353" s="9"/>
      <c r="AE353" s="9"/>
    </row>
    <row r="354" ht="14.25" customHeight="1">
      <c r="G354" s="9"/>
      <c r="M354" s="9"/>
      <c r="X354" s="9"/>
      <c r="AE354" s="9"/>
    </row>
    <row r="355" ht="14.25" customHeight="1">
      <c r="G355" s="9"/>
      <c r="M355" s="9"/>
      <c r="X355" s="9"/>
      <c r="AE355" s="9"/>
    </row>
    <row r="356" ht="14.25" customHeight="1">
      <c r="G356" s="9"/>
      <c r="M356" s="9"/>
      <c r="X356" s="9"/>
      <c r="AE356" s="9"/>
    </row>
    <row r="357" ht="14.25" customHeight="1">
      <c r="G357" s="9"/>
      <c r="M357" s="9"/>
      <c r="X357" s="9"/>
      <c r="AE357" s="9"/>
    </row>
    <row r="358" ht="14.25" customHeight="1">
      <c r="G358" s="9"/>
      <c r="M358" s="9"/>
      <c r="X358" s="9"/>
      <c r="AE358" s="9"/>
    </row>
    <row r="359" ht="14.25" customHeight="1">
      <c r="G359" s="9"/>
      <c r="M359" s="9"/>
      <c r="X359" s="9"/>
      <c r="AE359" s="9"/>
    </row>
    <row r="360" ht="14.25" customHeight="1">
      <c r="G360" s="9"/>
      <c r="M360" s="9"/>
      <c r="X360" s="9"/>
      <c r="AE360" s="9"/>
    </row>
    <row r="361" ht="14.25" customHeight="1">
      <c r="G361" s="9"/>
      <c r="M361" s="9"/>
      <c r="X361" s="9"/>
      <c r="AE361" s="9"/>
    </row>
    <row r="362" ht="14.25" customHeight="1">
      <c r="G362" s="9"/>
      <c r="M362" s="9"/>
      <c r="X362" s="9"/>
      <c r="AE362" s="9"/>
    </row>
    <row r="363" ht="14.25" customHeight="1">
      <c r="G363" s="9"/>
      <c r="M363" s="9"/>
      <c r="X363" s="9"/>
      <c r="AE363" s="9"/>
    </row>
    <row r="364" ht="14.25" customHeight="1">
      <c r="G364" s="9"/>
      <c r="M364" s="9"/>
      <c r="X364" s="9"/>
      <c r="AE364" s="9"/>
    </row>
    <row r="365" ht="14.25" customHeight="1">
      <c r="G365" s="9"/>
      <c r="M365" s="9"/>
      <c r="X365" s="9"/>
      <c r="AE365" s="9"/>
    </row>
    <row r="366" ht="14.25" customHeight="1">
      <c r="G366" s="9"/>
      <c r="M366" s="9"/>
      <c r="X366" s="9"/>
      <c r="AE366" s="9"/>
    </row>
    <row r="367" ht="14.25" customHeight="1">
      <c r="G367" s="9"/>
      <c r="M367" s="9"/>
      <c r="X367" s="9"/>
      <c r="AE367" s="9"/>
    </row>
    <row r="368" ht="14.25" customHeight="1">
      <c r="G368" s="9"/>
      <c r="M368" s="9"/>
      <c r="X368" s="9"/>
      <c r="AE368" s="9"/>
    </row>
    <row r="369" ht="14.25" customHeight="1">
      <c r="G369" s="9"/>
      <c r="M369" s="9"/>
      <c r="X369" s="9"/>
      <c r="AE369" s="9"/>
    </row>
    <row r="370" ht="14.25" customHeight="1">
      <c r="G370" s="9"/>
      <c r="M370" s="9"/>
      <c r="X370" s="9"/>
      <c r="AE370" s="9"/>
    </row>
    <row r="371" ht="14.25" customHeight="1">
      <c r="G371" s="9"/>
      <c r="M371" s="9"/>
      <c r="X371" s="9"/>
      <c r="AE371" s="9"/>
    </row>
    <row r="372" ht="14.25" customHeight="1">
      <c r="G372" s="9"/>
      <c r="M372" s="9"/>
      <c r="X372" s="9"/>
      <c r="AE372" s="9"/>
    </row>
    <row r="373" ht="14.25" customHeight="1">
      <c r="G373" s="9"/>
      <c r="M373" s="9"/>
      <c r="X373" s="9"/>
      <c r="AE373" s="9"/>
    </row>
    <row r="374" ht="14.25" customHeight="1">
      <c r="G374" s="9"/>
      <c r="M374" s="9"/>
      <c r="X374" s="9"/>
      <c r="AE374" s="9"/>
    </row>
    <row r="375" ht="14.25" customHeight="1">
      <c r="G375" s="9"/>
      <c r="M375" s="9"/>
      <c r="X375" s="9"/>
      <c r="AE375" s="9"/>
    </row>
    <row r="376" ht="14.25" customHeight="1">
      <c r="G376" s="9"/>
      <c r="M376" s="9"/>
      <c r="X376" s="9"/>
      <c r="AE376" s="9"/>
    </row>
    <row r="377" ht="14.25" customHeight="1">
      <c r="G377" s="9"/>
      <c r="M377" s="9"/>
      <c r="X377" s="9"/>
      <c r="AE377" s="9"/>
    </row>
    <row r="378" ht="14.25" customHeight="1">
      <c r="G378" s="9"/>
      <c r="M378" s="9"/>
      <c r="X378" s="9"/>
      <c r="AE378" s="9"/>
    </row>
    <row r="379" ht="14.25" customHeight="1">
      <c r="G379" s="9"/>
      <c r="M379" s="9"/>
      <c r="X379" s="9"/>
      <c r="AE379" s="9"/>
    </row>
    <row r="380" ht="14.25" customHeight="1">
      <c r="G380" s="9"/>
      <c r="M380" s="9"/>
      <c r="X380" s="9"/>
      <c r="AE380" s="9"/>
    </row>
    <row r="381" ht="14.25" customHeight="1">
      <c r="G381" s="9"/>
      <c r="M381" s="9"/>
      <c r="X381" s="9"/>
      <c r="AE381" s="9"/>
    </row>
    <row r="382" ht="14.25" customHeight="1">
      <c r="G382" s="9"/>
      <c r="M382" s="9"/>
      <c r="X382" s="9"/>
      <c r="AE382" s="9"/>
    </row>
    <row r="383" ht="14.25" customHeight="1">
      <c r="G383" s="9"/>
      <c r="M383" s="9"/>
      <c r="X383" s="9"/>
      <c r="AE383" s="9"/>
    </row>
    <row r="384" ht="14.25" customHeight="1">
      <c r="G384" s="9"/>
      <c r="M384" s="9"/>
      <c r="X384" s="9"/>
      <c r="AE384" s="9"/>
    </row>
    <row r="385" ht="14.25" customHeight="1">
      <c r="G385" s="9"/>
      <c r="M385" s="9"/>
      <c r="X385" s="9"/>
      <c r="AE385" s="9"/>
    </row>
    <row r="386" ht="14.25" customHeight="1">
      <c r="G386" s="9"/>
      <c r="M386" s="9"/>
      <c r="X386" s="9"/>
      <c r="AE386" s="9"/>
    </row>
    <row r="387" ht="14.25" customHeight="1">
      <c r="G387" s="9"/>
      <c r="M387" s="9"/>
      <c r="X387" s="9"/>
      <c r="AE387" s="9"/>
    </row>
    <row r="388" ht="14.25" customHeight="1">
      <c r="G388" s="9"/>
      <c r="M388" s="9"/>
      <c r="X388" s="9"/>
      <c r="AE388" s="9"/>
    </row>
    <row r="389" ht="14.25" customHeight="1">
      <c r="G389" s="9"/>
      <c r="M389" s="9"/>
      <c r="X389" s="9"/>
      <c r="AE389" s="9"/>
    </row>
    <row r="390" ht="14.25" customHeight="1">
      <c r="G390" s="9"/>
      <c r="M390" s="9"/>
      <c r="X390" s="9"/>
      <c r="AE390" s="9"/>
    </row>
    <row r="391" ht="14.25" customHeight="1">
      <c r="G391" s="9"/>
      <c r="M391" s="9"/>
      <c r="X391" s="9"/>
      <c r="AE391" s="9"/>
    </row>
    <row r="392" ht="14.25" customHeight="1">
      <c r="G392" s="9"/>
      <c r="M392" s="9"/>
      <c r="X392" s="9"/>
      <c r="AE392" s="9"/>
    </row>
    <row r="393" ht="14.25" customHeight="1">
      <c r="G393" s="9"/>
      <c r="M393" s="9"/>
      <c r="X393" s="9"/>
      <c r="AE393" s="9"/>
    </row>
    <row r="394" ht="14.25" customHeight="1">
      <c r="G394" s="9"/>
      <c r="M394" s="9"/>
      <c r="X394" s="9"/>
      <c r="AE394" s="9"/>
    </row>
    <row r="395" ht="14.25" customHeight="1">
      <c r="G395" s="9"/>
      <c r="M395" s="9"/>
      <c r="X395" s="9"/>
      <c r="AE395" s="9"/>
    </row>
    <row r="396" ht="14.25" customHeight="1">
      <c r="G396" s="9"/>
      <c r="M396" s="9"/>
      <c r="X396" s="9"/>
      <c r="AE396" s="9"/>
    </row>
    <row r="397" ht="14.25" customHeight="1">
      <c r="G397" s="9"/>
      <c r="M397" s="9"/>
      <c r="X397" s="9"/>
      <c r="AE397" s="9"/>
    </row>
    <row r="398" ht="14.25" customHeight="1">
      <c r="G398" s="9"/>
      <c r="M398" s="9"/>
      <c r="X398" s="9"/>
      <c r="AE398" s="9"/>
    </row>
    <row r="399" ht="14.25" customHeight="1">
      <c r="G399" s="9"/>
      <c r="M399" s="9"/>
      <c r="X399" s="9"/>
      <c r="AE399" s="9"/>
    </row>
    <row r="400" ht="14.25" customHeight="1">
      <c r="G400" s="9"/>
      <c r="M400" s="9"/>
      <c r="X400" s="9"/>
      <c r="AE400" s="9"/>
    </row>
    <row r="401" ht="14.25" customHeight="1">
      <c r="G401" s="9"/>
      <c r="M401" s="9"/>
      <c r="X401" s="9"/>
      <c r="AE401" s="9"/>
    </row>
    <row r="402" ht="14.25" customHeight="1">
      <c r="G402" s="9"/>
      <c r="M402" s="9"/>
      <c r="X402" s="9"/>
      <c r="AE402" s="9"/>
    </row>
    <row r="403" ht="14.25" customHeight="1">
      <c r="G403" s="9"/>
      <c r="M403" s="9"/>
      <c r="X403" s="9"/>
      <c r="AE403" s="9"/>
    </row>
    <row r="404" ht="14.25" customHeight="1">
      <c r="G404" s="9"/>
      <c r="M404" s="9"/>
      <c r="X404" s="9"/>
      <c r="AE404" s="9"/>
    </row>
    <row r="405" ht="14.25" customHeight="1">
      <c r="G405" s="9"/>
      <c r="M405" s="9"/>
      <c r="X405" s="9"/>
      <c r="AE405" s="9"/>
    </row>
    <row r="406" ht="14.25" customHeight="1">
      <c r="G406" s="9"/>
      <c r="M406" s="9"/>
      <c r="X406" s="9"/>
      <c r="AE406" s="9"/>
    </row>
    <row r="407" ht="14.25" customHeight="1">
      <c r="G407" s="9"/>
      <c r="M407" s="9"/>
      <c r="X407" s="9"/>
      <c r="AE407" s="9"/>
    </row>
    <row r="408" ht="14.25" customHeight="1">
      <c r="G408" s="9"/>
      <c r="M408" s="9"/>
      <c r="X408" s="9"/>
      <c r="AE408" s="9"/>
    </row>
    <row r="409" ht="14.25" customHeight="1">
      <c r="G409" s="9"/>
      <c r="M409" s="9"/>
      <c r="X409" s="9"/>
      <c r="AE409" s="9"/>
    </row>
    <row r="410" ht="14.25" customHeight="1">
      <c r="G410" s="9"/>
      <c r="M410" s="9"/>
      <c r="X410" s="9"/>
      <c r="AE410" s="9"/>
    </row>
    <row r="411" ht="14.25" customHeight="1">
      <c r="G411" s="9"/>
      <c r="M411" s="9"/>
      <c r="X411" s="9"/>
      <c r="AE411" s="9"/>
    </row>
    <row r="412" ht="14.25" customHeight="1">
      <c r="G412" s="9"/>
      <c r="M412" s="9"/>
      <c r="X412" s="9"/>
      <c r="AE412" s="9"/>
    </row>
    <row r="413" ht="14.25" customHeight="1">
      <c r="G413" s="9"/>
      <c r="M413" s="9"/>
      <c r="X413" s="9"/>
      <c r="AE413" s="9"/>
    </row>
    <row r="414" ht="14.25" customHeight="1">
      <c r="G414" s="9"/>
      <c r="M414" s="9"/>
      <c r="X414" s="9"/>
      <c r="AE414" s="9"/>
    </row>
    <row r="415" ht="14.25" customHeight="1">
      <c r="G415" s="9"/>
      <c r="M415" s="9"/>
      <c r="X415" s="9"/>
      <c r="AE415" s="9"/>
    </row>
    <row r="416" ht="14.25" customHeight="1">
      <c r="G416" s="9"/>
      <c r="M416" s="9"/>
      <c r="X416" s="9"/>
      <c r="AE416" s="9"/>
    </row>
    <row r="417" ht="14.25" customHeight="1">
      <c r="G417" s="9"/>
      <c r="M417" s="9"/>
      <c r="X417" s="9"/>
      <c r="AE417" s="9"/>
    </row>
    <row r="418" ht="14.25" customHeight="1">
      <c r="G418" s="9"/>
      <c r="M418" s="9"/>
      <c r="X418" s="9"/>
      <c r="AE418" s="9"/>
    </row>
    <row r="419" ht="14.25" customHeight="1">
      <c r="G419" s="9"/>
      <c r="M419" s="9"/>
      <c r="X419" s="9"/>
      <c r="AE419" s="9"/>
    </row>
    <row r="420" ht="14.25" customHeight="1">
      <c r="G420" s="9"/>
      <c r="M420" s="9"/>
      <c r="X420" s="9"/>
      <c r="AE420" s="9"/>
    </row>
    <row r="421" ht="14.25" customHeight="1">
      <c r="G421" s="9"/>
      <c r="M421" s="9"/>
      <c r="X421" s="9"/>
      <c r="AE421" s="9"/>
    </row>
    <row r="422" ht="14.25" customHeight="1">
      <c r="G422" s="9"/>
      <c r="M422" s="9"/>
      <c r="X422" s="9"/>
      <c r="AE422" s="9"/>
    </row>
    <row r="423" ht="14.25" customHeight="1">
      <c r="G423" s="9"/>
      <c r="M423" s="9"/>
      <c r="X423" s="9"/>
      <c r="AE423" s="9"/>
    </row>
    <row r="424" ht="14.25" customHeight="1">
      <c r="G424" s="9"/>
      <c r="M424" s="9"/>
      <c r="X424" s="9"/>
      <c r="AE424" s="9"/>
    </row>
    <row r="425" ht="14.25" customHeight="1">
      <c r="G425" s="9"/>
      <c r="M425" s="9"/>
      <c r="X425" s="9"/>
      <c r="AE425" s="9"/>
    </row>
    <row r="426" ht="14.25" customHeight="1">
      <c r="G426" s="9"/>
      <c r="M426" s="9"/>
      <c r="X426" s="9"/>
      <c r="AE426" s="9"/>
    </row>
    <row r="427" ht="14.25" customHeight="1">
      <c r="G427" s="9"/>
      <c r="M427" s="9"/>
      <c r="X427" s="9"/>
      <c r="AE427" s="9"/>
    </row>
    <row r="428" ht="14.25" customHeight="1">
      <c r="G428" s="9"/>
      <c r="M428" s="9"/>
      <c r="X428" s="9"/>
      <c r="AE428" s="9"/>
    </row>
    <row r="429" ht="14.25" customHeight="1">
      <c r="G429" s="9"/>
      <c r="M429" s="9"/>
      <c r="X429" s="9"/>
      <c r="AE429" s="9"/>
    </row>
    <row r="430" ht="14.25" customHeight="1">
      <c r="G430" s="9"/>
      <c r="M430" s="9"/>
      <c r="X430" s="9"/>
      <c r="AE430" s="9"/>
    </row>
    <row r="431" ht="14.25" customHeight="1">
      <c r="G431" s="9"/>
      <c r="M431" s="9"/>
      <c r="X431" s="9"/>
      <c r="AE431" s="9"/>
    </row>
    <row r="432" ht="14.25" customHeight="1">
      <c r="G432" s="9"/>
      <c r="M432" s="9"/>
      <c r="X432" s="9"/>
      <c r="AE432" s="9"/>
    </row>
    <row r="433" ht="14.25" customHeight="1">
      <c r="G433" s="9"/>
      <c r="M433" s="9"/>
      <c r="X433" s="9"/>
      <c r="AE433" s="9"/>
    </row>
    <row r="434" ht="14.25" customHeight="1">
      <c r="G434" s="9"/>
      <c r="M434" s="9"/>
      <c r="X434" s="9"/>
      <c r="AE434" s="9"/>
    </row>
    <row r="435" ht="14.25" customHeight="1">
      <c r="G435" s="9"/>
      <c r="M435" s="9"/>
      <c r="X435" s="9"/>
      <c r="AE435" s="9"/>
    </row>
    <row r="436" ht="14.25" customHeight="1">
      <c r="G436" s="9"/>
      <c r="M436" s="9"/>
      <c r="X436" s="9"/>
      <c r="AE436" s="9"/>
    </row>
    <row r="437" ht="14.25" customHeight="1">
      <c r="G437" s="9"/>
      <c r="M437" s="9"/>
      <c r="X437" s="9"/>
      <c r="AE437" s="9"/>
    </row>
    <row r="438" ht="14.25" customHeight="1">
      <c r="G438" s="9"/>
      <c r="M438" s="9"/>
      <c r="X438" s="9"/>
      <c r="AE438" s="9"/>
    </row>
    <row r="439" ht="14.25" customHeight="1">
      <c r="G439" s="9"/>
      <c r="M439" s="9"/>
      <c r="X439" s="9"/>
      <c r="AE439" s="9"/>
    </row>
    <row r="440" ht="14.25" customHeight="1">
      <c r="G440" s="9"/>
      <c r="M440" s="9"/>
      <c r="X440" s="9"/>
      <c r="AE440" s="9"/>
    </row>
    <row r="441" ht="14.25" customHeight="1">
      <c r="G441" s="9"/>
      <c r="M441" s="9"/>
      <c r="X441" s="9"/>
      <c r="AE441" s="9"/>
    </row>
    <row r="442" ht="14.25" customHeight="1">
      <c r="G442" s="9"/>
      <c r="M442" s="9"/>
      <c r="X442" s="9"/>
      <c r="AE442" s="9"/>
    </row>
    <row r="443" ht="14.25" customHeight="1">
      <c r="G443" s="9"/>
      <c r="M443" s="9"/>
      <c r="X443" s="9"/>
      <c r="AE443" s="9"/>
    </row>
    <row r="444" ht="14.25" customHeight="1">
      <c r="G444" s="9"/>
      <c r="M444" s="9"/>
      <c r="X444" s="9"/>
      <c r="AE444" s="9"/>
    </row>
    <row r="445" ht="14.25" customHeight="1">
      <c r="G445" s="9"/>
      <c r="M445" s="9"/>
      <c r="X445" s="9"/>
      <c r="AE445" s="9"/>
    </row>
    <row r="446" ht="14.25" customHeight="1">
      <c r="G446" s="9"/>
      <c r="M446" s="9"/>
      <c r="X446" s="9"/>
      <c r="AE446" s="9"/>
    </row>
    <row r="447" ht="14.25" customHeight="1">
      <c r="G447" s="9"/>
      <c r="M447" s="9"/>
      <c r="X447" s="9"/>
      <c r="AE447" s="9"/>
    </row>
    <row r="448" ht="14.25" customHeight="1">
      <c r="G448" s="9"/>
      <c r="M448" s="9"/>
      <c r="X448" s="9"/>
      <c r="AE448" s="9"/>
    </row>
    <row r="449" ht="14.25" customHeight="1">
      <c r="G449" s="9"/>
      <c r="M449" s="9"/>
      <c r="X449" s="9"/>
      <c r="AE449" s="9"/>
    </row>
    <row r="450" ht="14.25" customHeight="1">
      <c r="G450" s="9"/>
      <c r="M450" s="9"/>
      <c r="X450" s="9"/>
      <c r="AE450" s="9"/>
    </row>
    <row r="451" ht="14.25" customHeight="1">
      <c r="G451" s="9"/>
      <c r="M451" s="9"/>
      <c r="X451" s="9"/>
      <c r="AE451" s="9"/>
    </row>
    <row r="452" ht="14.25" customHeight="1">
      <c r="G452" s="9"/>
      <c r="M452" s="9"/>
      <c r="X452" s="9"/>
      <c r="AE452" s="9"/>
    </row>
    <row r="453" ht="14.25" customHeight="1">
      <c r="G453" s="9"/>
      <c r="M453" s="9"/>
      <c r="X453" s="9"/>
      <c r="AE453" s="9"/>
    </row>
    <row r="454" ht="14.25" customHeight="1">
      <c r="G454" s="9"/>
      <c r="M454" s="9"/>
      <c r="X454" s="9"/>
      <c r="AE454" s="9"/>
    </row>
    <row r="455" ht="14.25" customHeight="1">
      <c r="G455" s="9"/>
      <c r="M455" s="9"/>
      <c r="X455" s="9"/>
      <c r="AE455" s="9"/>
    </row>
    <row r="456" ht="14.25" customHeight="1">
      <c r="G456" s="9"/>
      <c r="M456" s="9"/>
      <c r="X456" s="9"/>
      <c r="AE456" s="9"/>
    </row>
    <row r="457" ht="14.25" customHeight="1">
      <c r="G457" s="9"/>
      <c r="M457" s="9"/>
      <c r="X457" s="9"/>
      <c r="AE457" s="9"/>
    </row>
    <row r="458" ht="14.25" customHeight="1">
      <c r="G458" s="9"/>
      <c r="M458" s="9"/>
      <c r="X458" s="9"/>
      <c r="AE458" s="9"/>
    </row>
    <row r="459" ht="14.25" customHeight="1">
      <c r="G459" s="9"/>
      <c r="M459" s="9"/>
      <c r="X459" s="9"/>
      <c r="AE459" s="9"/>
    </row>
    <row r="460" ht="14.25" customHeight="1">
      <c r="G460" s="9"/>
      <c r="M460" s="9"/>
      <c r="X460" s="9"/>
      <c r="AE460" s="9"/>
    </row>
    <row r="461" ht="14.25" customHeight="1">
      <c r="G461" s="9"/>
      <c r="M461" s="9"/>
      <c r="X461" s="9"/>
      <c r="AE461" s="9"/>
    </row>
    <row r="462" ht="14.25" customHeight="1">
      <c r="G462" s="9"/>
      <c r="M462" s="9"/>
      <c r="X462" s="9"/>
      <c r="AE462" s="9"/>
    </row>
    <row r="463" ht="14.25" customHeight="1">
      <c r="G463" s="9"/>
      <c r="M463" s="9"/>
      <c r="X463" s="9"/>
      <c r="AE463" s="9"/>
    </row>
    <row r="464" ht="14.25" customHeight="1">
      <c r="G464" s="9"/>
      <c r="M464" s="9"/>
      <c r="X464" s="9"/>
      <c r="AE464" s="9"/>
    </row>
    <row r="465" ht="14.25" customHeight="1">
      <c r="G465" s="9"/>
      <c r="M465" s="9"/>
      <c r="X465" s="9"/>
      <c r="AE465" s="9"/>
    </row>
    <row r="466" ht="14.25" customHeight="1">
      <c r="G466" s="9"/>
      <c r="M466" s="9"/>
      <c r="X466" s="9"/>
      <c r="AE466" s="9"/>
    </row>
    <row r="467" ht="14.25" customHeight="1">
      <c r="G467" s="9"/>
      <c r="M467" s="9"/>
      <c r="X467" s="9"/>
      <c r="AE467" s="9"/>
    </row>
    <row r="468" ht="14.25" customHeight="1">
      <c r="G468" s="9"/>
      <c r="M468" s="9"/>
      <c r="X468" s="9"/>
      <c r="AE468" s="9"/>
    </row>
    <row r="469" ht="14.25" customHeight="1">
      <c r="G469" s="9"/>
      <c r="M469" s="9"/>
      <c r="X469" s="9"/>
      <c r="AE469" s="9"/>
    </row>
    <row r="470" ht="14.25" customHeight="1">
      <c r="G470" s="9"/>
      <c r="M470" s="9"/>
      <c r="X470" s="9"/>
      <c r="AE470" s="9"/>
    </row>
    <row r="471" ht="14.25" customHeight="1">
      <c r="G471" s="9"/>
      <c r="M471" s="9"/>
      <c r="X471" s="9"/>
      <c r="AE471" s="9"/>
    </row>
    <row r="472" ht="14.25" customHeight="1">
      <c r="G472" s="9"/>
      <c r="M472" s="9"/>
      <c r="X472" s="9"/>
      <c r="AE472" s="9"/>
    </row>
    <row r="473" ht="14.25" customHeight="1">
      <c r="G473" s="9"/>
      <c r="M473" s="9"/>
      <c r="X473" s="9"/>
      <c r="AE473" s="9"/>
    </row>
    <row r="474" ht="14.25" customHeight="1">
      <c r="G474" s="9"/>
      <c r="M474" s="9"/>
      <c r="X474" s="9"/>
      <c r="AE474" s="9"/>
    </row>
    <row r="475" ht="14.25" customHeight="1">
      <c r="G475" s="9"/>
      <c r="M475" s="9"/>
      <c r="X475" s="9"/>
      <c r="AE475" s="9"/>
    </row>
    <row r="476" ht="14.25" customHeight="1">
      <c r="G476" s="9"/>
      <c r="M476" s="9"/>
      <c r="X476" s="9"/>
      <c r="AE476" s="9"/>
    </row>
    <row r="477" ht="14.25" customHeight="1">
      <c r="G477" s="9"/>
      <c r="M477" s="9"/>
      <c r="X477" s="9"/>
      <c r="AE477" s="9"/>
    </row>
    <row r="478" ht="14.25" customHeight="1">
      <c r="G478" s="9"/>
      <c r="M478" s="9"/>
      <c r="X478" s="9"/>
      <c r="AE478" s="9"/>
    </row>
    <row r="479" ht="14.25" customHeight="1">
      <c r="G479" s="9"/>
      <c r="M479" s="9"/>
      <c r="X479" s="9"/>
      <c r="AE479" s="9"/>
    </row>
    <row r="480" ht="14.25" customHeight="1">
      <c r="G480" s="9"/>
      <c r="M480" s="9"/>
      <c r="X480" s="9"/>
      <c r="AE480" s="9"/>
    </row>
    <row r="481" ht="14.25" customHeight="1">
      <c r="G481" s="9"/>
      <c r="M481" s="9"/>
      <c r="X481" s="9"/>
      <c r="AE481" s="9"/>
    </row>
    <row r="482" ht="14.25" customHeight="1">
      <c r="G482" s="9"/>
      <c r="M482" s="9"/>
      <c r="X482" s="9"/>
      <c r="AE482" s="9"/>
    </row>
    <row r="483" ht="14.25" customHeight="1">
      <c r="G483" s="9"/>
      <c r="M483" s="9"/>
      <c r="X483" s="9"/>
      <c r="AE483" s="9"/>
    </row>
    <row r="484" ht="14.25" customHeight="1">
      <c r="G484" s="9"/>
      <c r="M484" s="9"/>
      <c r="X484" s="9"/>
      <c r="AE484" s="9"/>
    </row>
    <row r="485" ht="14.25" customHeight="1">
      <c r="G485" s="9"/>
      <c r="M485" s="9"/>
      <c r="X485" s="9"/>
      <c r="AE485" s="9"/>
    </row>
    <row r="486" ht="14.25" customHeight="1">
      <c r="G486" s="9"/>
      <c r="M486" s="9"/>
      <c r="X486" s="9"/>
      <c r="AE486" s="9"/>
    </row>
    <row r="487" ht="14.25" customHeight="1">
      <c r="G487" s="9"/>
      <c r="M487" s="9"/>
      <c r="X487" s="9"/>
      <c r="AE487" s="9"/>
    </row>
    <row r="488" ht="14.25" customHeight="1">
      <c r="G488" s="9"/>
      <c r="M488" s="9"/>
      <c r="X488" s="9"/>
      <c r="AE488" s="9"/>
    </row>
    <row r="489" ht="14.25" customHeight="1">
      <c r="G489" s="9"/>
      <c r="M489" s="9"/>
      <c r="X489" s="9"/>
      <c r="AE489" s="9"/>
    </row>
    <row r="490" ht="14.25" customHeight="1">
      <c r="G490" s="9"/>
      <c r="M490" s="9"/>
      <c r="X490" s="9"/>
      <c r="AE490" s="9"/>
    </row>
    <row r="491" ht="14.25" customHeight="1">
      <c r="G491" s="9"/>
      <c r="M491" s="9"/>
      <c r="X491" s="9"/>
      <c r="AE491" s="9"/>
    </row>
    <row r="492" ht="14.25" customHeight="1">
      <c r="G492" s="9"/>
      <c r="M492" s="9"/>
      <c r="X492" s="9"/>
      <c r="AE492" s="9"/>
    </row>
    <row r="493" ht="14.25" customHeight="1">
      <c r="G493" s="9"/>
      <c r="M493" s="9"/>
      <c r="X493" s="9"/>
      <c r="AE493" s="9"/>
    </row>
    <row r="494" ht="14.25" customHeight="1">
      <c r="G494" s="9"/>
      <c r="M494" s="9"/>
      <c r="X494" s="9"/>
      <c r="AE494" s="9"/>
    </row>
    <row r="495" ht="14.25" customHeight="1">
      <c r="G495" s="9"/>
      <c r="M495" s="9"/>
      <c r="X495" s="9"/>
      <c r="AE495" s="9"/>
    </row>
    <row r="496" ht="14.25" customHeight="1">
      <c r="G496" s="9"/>
      <c r="M496" s="9"/>
      <c r="X496" s="9"/>
      <c r="AE496" s="9"/>
    </row>
    <row r="497" ht="14.25" customHeight="1">
      <c r="G497" s="9"/>
      <c r="M497" s="9"/>
      <c r="X497" s="9"/>
      <c r="AE497" s="9"/>
    </row>
    <row r="498" ht="14.25" customHeight="1">
      <c r="G498" s="9"/>
      <c r="M498" s="9"/>
      <c r="X498" s="9"/>
      <c r="AE498" s="9"/>
    </row>
    <row r="499" ht="14.25" customHeight="1">
      <c r="G499" s="9"/>
      <c r="M499" s="9"/>
      <c r="X499" s="9"/>
      <c r="AE499" s="9"/>
    </row>
    <row r="500" ht="14.25" customHeight="1">
      <c r="G500" s="9"/>
      <c r="M500" s="9"/>
      <c r="X500" s="9"/>
      <c r="AE500" s="9"/>
    </row>
    <row r="501" ht="14.25" customHeight="1">
      <c r="G501" s="9"/>
      <c r="M501" s="9"/>
      <c r="X501" s="9"/>
      <c r="AE501" s="9"/>
    </row>
    <row r="502" ht="14.25" customHeight="1">
      <c r="G502" s="9"/>
      <c r="M502" s="9"/>
      <c r="X502" s="9"/>
      <c r="AE502" s="9"/>
    </row>
    <row r="503" ht="14.25" customHeight="1">
      <c r="G503" s="9"/>
      <c r="M503" s="9"/>
      <c r="X503" s="9"/>
      <c r="AE503" s="9"/>
    </row>
    <row r="504" ht="14.25" customHeight="1">
      <c r="G504" s="9"/>
      <c r="M504" s="9"/>
      <c r="X504" s="9"/>
      <c r="AE504" s="9"/>
    </row>
    <row r="505" ht="14.25" customHeight="1">
      <c r="G505" s="9"/>
      <c r="M505" s="9"/>
      <c r="X505" s="9"/>
      <c r="AE505" s="9"/>
    </row>
    <row r="506" ht="14.25" customHeight="1">
      <c r="G506" s="9"/>
      <c r="M506" s="9"/>
      <c r="X506" s="9"/>
      <c r="AE506" s="9"/>
    </row>
    <row r="507" ht="14.25" customHeight="1">
      <c r="G507" s="9"/>
      <c r="M507" s="9"/>
      <c r="X507" s="9"/>
      <c r="AE507" s="9"/>
    </row>
    <row r="508" ht="14.25" customHeight="1">
      <c r="G508" s="9"/>
      <c r="M508" s="9"/>
      <c r="X508" s="9"/>
      <c r="AE508" s="9"/>
    </row>
    <row r="509" ht="14.25" customHeight="1">
      <c r="G509" s="9"/>
      <c r="M509" s="9"/>
      <c r="X509" s="9"/>
      <c r="AE509" s="9"/>
    </row>
    <row r="510" ht="14.25" customHeight="1">
      <c r="G510" s="9"/>
      <c r="M510" s="9"/>
      <c r="X510" s="9"/>
      <c r="AE510" s="9"/>
    </row>
    <row r="511" ht="14.25" customHeight="1">
      <c r="G511" s="9"/>
      <c r="M511" s="9"/>
      <c r="X511" s="9"/>
      <c r="AE511" s="9"/>
    </row>
    <row r="512" ht="14.25" customHeight="1">
      <c r="G512" s="9"/>
      <c r="M512" s="9"/>
      <c r="X512" s="9"/>
      <c r="AE512" s="9"/>
    </row>
    <row r="513" ht="14.25" customHeight="1">
      <c r="G513" s="9"/>
      <c r="M513" s="9"/>
      <c r="X513" s="9"/>
      <c r="AE513" s="9"/>
    </row>
    <row r="514" ht="14.25" customHeight="1">
      <c r="G514" s="9"/>
      <c r="M514" s="9"/>
      <c r="X514" s="9"/>
      <c r="AE514" s="9"/>
    </row>
    <row r="515" ht="14.25" customHeight="1">
      <c r="G515" s="9"/>
      <c r="M515" s="9"/>
      <c r="X515" s="9"/>
      <c r="AE515" s="9"/>
    </row>
    <row r="516" ht="14.25" customHeight="1">
      <c r="G516" s="9"/>
      <c r="M516" s="9"/>
      <c r="X516" s="9"/>
      <c r="AE516" s="9"/>
    </row>
    <row r="517" ht="14.25" customHeight="1">
      <c r="G517" s="9"/>
      <c r="M517" s="9"/>
      <c r="X517" s="9"/>
      <c r="AE517" s="9"/>
    </row>
    <row r="518" ht="14.25" customHeight="1">
      <c r="G518" s="9"/>
      <c r="M518" s="9"/>
      <c r="X518" s="9"/>
      <c r="AE518" s="9"/>
    </row>
    <row r="519" ht="14.25" customHeight="1">
      <c r="G519" s="9"/>
      <c r="M519" s="9"/>
      <c r="X519" s="9"/>
      <c r="AE519" s="9"/>
    </row>
    <row r="520" ht="14.25" customHeight="1">
      <c r="G520" s="9"/>
      <c r="M520" s="9"/>
      <c r="X520" s="9"/>
      <c r="AE520" s="9"/>
    </row>
    <row r="521" ht="14.25" customHeight="1">
      <c r="G521" s="9"/>
      <c r="M521" s="9"/>
      <c r="X521" s="9"/>
      <c r="AE521" s="9"/>
    </row>
    <row r="522" ht="14.25" customHeight="1">
      <c r="G522" s="9"/>
      <c r="M522" s="9"/>
      <c r="X522" s="9"/>
      <c r="AE522" s="9"/>
    </row>
    <row r="523" ht="14.25" customHeight="1">
      <c r="G523" s="9"/>
      <c r="M523" s="9"/>
      <c r="X523" s="9"/>
      <c r="AE523" s="9"/>
    </row>
    <row r="524" ht="14.25" customHeight="1">
      <c r="G524" s="9"/>
      <c r="M524" s="9"/>
      <c r="X524" s="9"/>
      <c r="AE524" s="9"/>
    </row>
    <row r="525" ht="14.25" customHeight="1">
      <c r="G525" s="9"/>
      <c r="M525" s="9"/>
      <c r="X525" s="9"/>
      <c r="AE525" s="9"/>
    </row>
    <row r="526" ht="14.25" customHeight="1">
      <c r="G526" s="9"/>
      <c r="M526" s="9"/>
      <c r="X526" s="9"/>
      <c r="AE526" s="9"/>
    </row>
    <row r="527" ht="14.25" customHeight="1">
      <c r="G527" s="9"/>
      <c r="M527" s="9"/>
      <c r="X527" s="9"/>
      <c r="AE527" s="9"/>
    </row>
    <row r="528" ht="14.25" customHeight="1">
      <c r="G528" s="9"/>
      <c r="M528" s="9"/>
      <c r="X528" s="9"/>
      <c r="AE528" s="9"/>
    </row>
    <row r="529" ht="14.25" customHeight="1">
      <c r="G529" s="9"/>
      <c r="M529" s="9"/>
      <c r="X529" s="9"/>
      <c r="AE529" s="9"/>
    </row>
    <row r="530" ht="14.25" customHeight="1">
      <c r="G530" s="9"/>
      <c r="M530" s="9"/>
      <c r="X530" s="9"/>
      <c r="AE530" s="9"/>
    </row>
    <row r="531" ht="14.25" customHeight="1">
      <c r="G531" s="9"/>
      <c r="M531" s="9"/>
      <c r="X531" s="9"/>
      <c r="AE531" s="9"/>
    </row>
    <row r="532" ht="14.25" customHeight="1">
      <c r="G532" s="9"/>
      <c r="M532" s="9"/>
      <c r="X532" s="9"/>
      <c r="AE532" s="9"/>
    </row>
    <row r="533" ht="14.25" customHeight="1">
      <c r="G533" s="9"/>
      <c r="M533" s="9"/>
      <c r="X533" s="9"/>
      <c r="AE533" s="9"/>
    </row>
    <row r="534" ht="14.25" customHeight="1">
      <c r="G534" s="9"/>
      <c r="M534" s="9"/>
      <c r="X534" s="9"/>
      <c r="AE534" s="9"/>
    </row>
    <row r="535" ht="14.25" customHeight="1">
      <c r="G535" s="9"/>
      <c r="M535" s="9"/>
      <c r="X535" s="9"/>
      <c r="AE535" s="9"/>
    </row>
    <row r="536" ht="14.25" customHeight="1">
      <c r="G536" s="9"/>
      <c r="M536" s="9"/>
      <c r="X536" s="9"/>
      <c r="AE536" s="9"/>
    </row>
    <row r="537" ht="14.25" customHeight="1">
      <c r="G537" s="9"/>
      <c r="M537" s="9"/>
      <c r="X537" s="9"/>
      <c r="AE537" s="9"/>
    </row>
    <row r="538" ht="14.25" customHeight="1">
      <c r="G538" s="9"/>
      <c r="M538" s="9"/>
      <c r="X538" s="9"/>
      <c r="AE538" s="9"/>
    </row>
    <row r="539" ht="14.25" customHeight="1">
      <c r="G539" s="9"/>
      <c r="M539" s="9"/>
      <c r="X539" s="9"/>
      <c r="AE539" s="9"/>
    </row>
    <row r="540" ht="14.25" customHeight="1">
      <c r="G540" s="9"/>
      <c r="M540" s="9"/>
      <c r="X540" s="9"/>
      <c r="AE540" s="9"/>
    </row>
    <row r="541" ht="14.25" customHeight="1">
      <c r="G541" s="9"/>
      <c r="M541" s="9"/>
      <c r="X541" s="9"/>
      <c r="AE541" s="9"/>
    </row>
    <row r="542" ht="14.25" customHeight="1">
      <c r="G542" s="9"/>
      <c r="M542" s="9"/>
      <c r="X542" s="9"/>
      <c r="AE542" s="9"/>
    </row>
    <row r="543" ht="14.25" customHeight="1">
      <c r="G543" s="9"/>
      <c r="M543" s="9"/>
      <c r="X543" s="9"/>
      <c r="AE543" s="9"/>
    </row>
    <row r="544" ht="14.25" customHeight="1">
      <c r="G544" s="9"/>
      <c r="M544" s="9"/>
      <c r="X544" s="9"/>
      <c r="AE544" s="9"/>
    </row>
    <row r="545" ht="14.25" customHeight="1">
      <c r="G545" s="9"/>
      <c r="M545" s="9"/>
      <c r="X545" s="9"/>
      <c r="AE545" s="9"/>
    </row>
    <row r="546" ht="14.25" customHeight="1">
      <c r="G546" s="9"/>
      <c r="M546" s="9"/>
      <c r="X546" s="9"/>
      <c r="AE546" s="9"/>
    </row>
    <row r="547" ht="14.25" customHeight="1">
      <c r="G547" s="9"/>
      <c r="M547" s="9"/>
      <c r="X547" s="9"/>
      <c r="AE547" s="9"/>
    </row>
    <row r="548" ht="14.25" customHeight="1">
      <c r="G548" s="9"/>
      <c r="M548" s="9"/>
      <c r="X548" s="9"/>
      <c r="AE548" s="9"/>
    </row>
    <row r="549" ht="14.25" customHeight="1">
      <c r="G549" s="9"/>
      <c r="M549" s="9"/>
      <c r="X549" s="9"/>
      <c r="AE549" s="9"/>
    </row>
    <row r="550" ht="14.25" customHeight="1">
      <c r="G550" s="9"/>
      <c r="M550" s="9"/>
      <c r="X550" s="9"/>
      <c r="AE550" s="9"/>
    </row>
    <row r="551" ht="14.25" customHeight="1">
      <c r="G551" s="9"/>
      <c r="M551" s="9"/>
      <c r="X551" s="9"/>
      <c r="AE551" s="9"/>
    </row>
    <row r="552" ht="14.25" customHeight="1">
      <c r="G552" s="9"/>
      <c r="M552" s="9"/>
      <c r="X552" s="9"/>
      <c r="AE552" s="9"/>
    </row>
    <row r="553" ht="14.25" customHeight="1">
      <c r="G553" s="9"/>
      <c r="M553" s="9"/>
      <c r="X553" s="9"/>
      <c r="AE553" s="9"/>
    </row>
    <row r="554" ht="14.25" customHeight="1">
      <c r="G554" s="9"/>
      <c r="M554" s="9"/>
      <c r="X554" s="9"/>
      <c r="AE554" s="9"/>
    </row>
    <row r="555" ht="14.25" customHeight="1">
      <c r="G555" s="9"/>
      <c r="M555" s="9"/>
      <c r="X555" s="9"/>
      <c r="AE555" s="9"/>
    </row>
    <row r="556" ht="14.25" customHeight="1">
      <c r="G556" s="9"/>
      <c r="M556" s="9"/>
      <c r="X556" s="9"/>
      <c r="AE556" s="9"/>
    </row>
    <row r="557" ht="14.25" customHeight="1">
      <c r="G557" s="9"/>
      <c r="M557" s="9"/>
      <c r="X557" s="9"/>
      <c r="AE557" s="9"/>
    </row>
    <row r="558" ht="14.25" customHeight="1">
      <c r="G558" s="9"/>
      <c r="M558" s="9"/>
      <c r="X558" s="9"/>
      <c r="AE558" s="9"/>
    </row>
    <row r="559" ht="14.25" customHeight="1">
      <c r="G559" s="9"/>
      <c r="M559" s="9"/>
      <c r="X559" s="9"/>
      <c r="AE559" s="9"/>
    </row>
    <row r="560" ht="14.25" customHeight="1">
      <c r="G560" s="9"/>
      <c r="M560" s="9"/>
      <c r="X560" s="9"/>
      <c r="AE560" s="9"/>
    </row>
    <row r="561" ht="14.25" customHeight="1">
      <c r="G561" s="9"/>
      <c r="M561" s="9"/>
      <c r="X561" s="9"/>
      <c r="AE561" s="9"/>
    </row>
    <row r="562" ht="14.25" customHeight="1">
      <c r="G562" s="9"/>
      <c r="M562" s="9"/>
      <c r="X562" s="9"/>
      <c r="AE562" s="9"/>
    </row>
    <row r="563" ht="14.25" customHeight="1">
      <c r="G563" s="9"/>
      <c r="M563" s="9"/>
      <c r="X563" s="9"/>
      <c r="AE563" s="9"/>
    </row>
    <row r="564" ht="14.25" customHeight="1">
      <c r="G564" s="9"/>
      <c r="M564" s="9"/>
      <c r="X564" s="9"/>
      <c r="AE564" s="9"/>
    </row>
    <row r="565" ht="14.25" customHeight="1">
      <c r="G565" s="9"/>
      <c r="M565" s="9"/>
      <c r="X565" s="9"/>
      <c r="AE565" s="9"/>
    </row>
    <row r="566" ht="14.25" customHeight="1">
      <c r="G566" s="9"/>
      <c r="M566" s="9"/>
      <c r="X566" s="9"/>
      <c r="AE566" s="9"/>
    </row>
    <row r="567" ht="14.25" customHeight="1">
      <c r="G567" s="9"/>
      <c r="M567" s="9"/>
      <c r="X567" s="9"/>
      <c r="AE567" s="9"/>
    </row>
    <row r="568" ht="14.25" customHeight="1">
      <c r="G568" s="9"/>
      <c r="M568" s="9"/>
      <c r="X568" s="9"/>
      <c r="AE568" s="9"/>
    </row>
    <row r="569" ht="14.25" customHeight="1">
      <c r="G569" s="9"/>
      <c r="M569" s="9"/>
      <c r="X569" s="9"/>
      <c r="AE569" s="9"/>
    </row>
    <row r="570" ht="14.25" customHeight="1">
      <c r="G570" s="9"/>
      <c r="M570" s="9"/>
      <c r="X570" s="9"/>
      <c r="AE570" s="9"/>
    </row>
    <row r="571" ht="14.25" customHeight="1">
      <c r="G571" s="9"/>
      <c r="M571" s="9"/>
      <c r="X571" s="9"/>
      <c r="AE571" s="9"/>
    </row>
    <row r="572" ht="14.25" customHeight="1">
      <c r="G572" s="9"/>
      <c r="M572" s="9"/>
      <c r="X572" s="9"/>
      <c r="AE572" s="9"/>
    </row>
    <row r="573" ht="14.25" customHeight="1">
      <c r="G573" s="9"/>
      <c r="M573" s="9"/>
      <c r="X573" s="9"/>
      <c r="AE573" s="9"/>
    </row>
    <row r="574" ht="14.25" customHeight="1">
      <c r="G574" s="9"/>
      <c r="M574" s="9"/>
      <c r="X574" s="9"/>
      <c r="AE574" s="9"/>
    </row>
    <row r="575" ht="14.25" customHeight="1">
      <c r="G575" s="9"/>
      <c r="M575" s="9"/>
      <c r="X575" s="9"/>
      <c r="AE575" s="9"/>
    </row>
    <row r="576" ht="14.25" customHeight="1">
      <c r="G576" s="9"/>
      <c r="M576" s="9"/>
      <c r="X576" s="9"/>
      <c r="AE576" s="9"/>
    </row>
    <row r="577" ht="14.25" customHeight="1">
      <c r="G577" s="9"/>
      <c r="M577" s="9"/>
      <c r="X577" s="9"/>
      <c r="AE577" s="9"/>
    </row>
    <row r="578" ht="14.25" customHeight="1">
      <c r="G578" s="9"/>
      <c r="M578" s="9"/>
      <c r="X578" s="9"/>
      <c r="AE578" s="9"/>
    </row>
    <row r="579" ht="14.25" customHeight="1">
      <c r="G579" s="9"/>
      <c r="M579" s="9"/>
      <c r="X579" s="9"/>
      <c r="AE579" s="9"/>
    </row>
    <row r="580" ht="14.25" customHeight="1">
      <c r="G580" s="9"/>
      <c r="M580" s="9"/>
      <c r="X580" s="9"/>
      <c r="AE580" s="9"/>
    </row>
    <row r="581" ht="14.25" customHeight="1">
      <c r="G581" s="9"/>
      <c r="M581" s="9"/>
      <c r="X581" s="9"/>
      <c r="AE581" s="9"/>
    </row>
    <row r="582" ht="14.25" customHeight="1">
      <c r="G582" s="9"/>
      <c r="M582" s="9"/>
      <c r="X582" s="9"/>
      <c r="AE582" s="9"/>
    </row>
    <row r="583" ht="14.25" customHeight="1">
      <c r="G583" s="9"/>
      <c r="M583" s="9"/>
      <c r="X583" s="9"/>
      <c r="AE583" s="9"/>
    </row>
    <row r="584" ht="14.25" customHeight="1">
      <c r="G584" s="9"/>
      <c r="M584" s="9"/>
      <c r="X584" s="9"/>
      <c r="AE584" s="9"/>
    </row>
    <row r="585" ht="14.25" customHeight="1">
      <c r="G585" s="9"/>
      <c r="M585" s="9"/>
      <c r="X585" s="9"/>
      <c r="AE585" s="9"/>
    </row>
    <row r="586" ht="14.25" customHeight="1">
      <c r="G586" s="9"/>
      <c r="M586" s="9"/>
      <c r="X586" s="9"/>
      <c r="AE586" s="9"/>
    </row>
    <row r="587" ht="14.25" customHeight="1">
      <c r="G587" s="9"/>
      <c r="M587" s="9"/>
      <c r="X587" s="9"/>
      <c r="AE587" s="9"/>
    </row>
    <row r="588" ht="14.25" customHeight="1">
      <c r="G588" s="9"/>
      <c r="M588" s="9"/>
      <c r="X588" s="9"/>
      <c r="AE588" s="9"/>
    </row>
    <row r="589" ht="14.25" customHeight="1">
      <c r="G589" s="9"/>
      <c r="M589" s="9"/>
      <c r="X589" s="9"/>
      <c r="AE589" s="9"/>
    </row>
    <row r="590" ht="14.25" customHeight="1">
      <c r="G590" s="9"/>
      <c r="M590" s="9"/>
      <c r="X590" s="9"/>
      <c r="AE590" s="9"/>
    </row>
    <row r="591" ht="14.25" customHeight="1">
      <c r="G591" s="9"/>
      <c r="M591" s="9"/>
      <c r="X591" s="9"/>
      <c r="AE591" s="9"/>
    </row>
    <row r="592" ht="14.25" customHeight="1">
      <c r="G592" s="9"/>
      <c r="M592" s="9"/>
      <c r="X592" s="9"/>
      <c r="AE592" s="9"/>
    </row>
    <row r="593" ht="14.25" customHeight="1">
      <c r="G593" s="9"/>
      <c r="M593" s="9"/>
      <c r="X593" s="9"/>
      <c r="AE593" s="9"/>
    </row>
    <row r="594" ht="14.25" customHeight="1">
      <c r="G594" s="9"/>
      <c r="M594" s="9"/>
      <c r="X594" s="9"/>
      <c r="AE594" s="9"/>
    </row>
    <row r="595" ht="14.25" customHeight="1">
      <c r="G595" s="9"/>
      <c r="M595" s="9"/>
      <c r="X595" s="9"/>
      <c r="AE595" s="9"/>
    </row>
    <row r="596" ht="14.25" customHeight="1">
      <c r="G596" s="9"/>
      <c r="M596" s="9"/>
      <c r="X596" s="9"/>
      <c r="AE596" s="9"/>
    </row>
    <row r="597" ht="14.25" customHeight="1">
      <c r="G597" s="9"/>
      <c r="M597" s="9"/>
      <c r="X597" s="9"/>
      <c r="AE597" s="9"/>
    </row>
    <row r="598" ht="14.25" customHeight="1">
      <c r="G598" s="9"/>
      <c r="M598" s="9"/>
      <c r="X598" s="9"/>
      <c r="AE598" s="9"/>
    </row>
    <row r="599" ht="14.25" customHeight="1">
      <c r="G599" s="9"/>
      <c r="M599" s="9"/>
      <c r="X599" s="9"/>
      <c r="AE599" s="9"/>
    </row>
    <row r="600" ht="14.25" customHeight="1">
      <c r="G600" s="9"/>
      <c r="M600" s="9"/>
      <c r="X600" s="9"/>
      <c r="AE600" s="9"/>
    </row>
    <row r="601" ht="14.25" customHeight="1">
      <c r="G601" s="9"/>
      <c r="M601" s="9"/>
      <c r="X601" s="9"/>
      <c r="AE601" s="9"/>
    </row>
    <row r="602" ht="14.25" customHeight="1">
      <c r="G602" s="9"/>
      <c r="M602" s="9"/>
      <c r="X602" s="9"/>
      <c r="AE602" s="9"/>
    </row>
    <row r="603" ht="14.25" customHeight="1">
      <c r="G603" s="9"/>
      <c r="M603" s="9"/>
      <c r="X603" s="9"/>
      <c r="AE603" s="9"/>
    </row>
    <row r="604" ht="14.25" customHeight="1">
      <c r="G604" s="9"/>
      <c r="M604" s="9"/>
      <c r="X604" s="9"/>
      <c r="AE604" s="9"/>
    </row>
    <row r="605" ht="14.25" customHeight="1">
      <c r="G605" s="9"/>
      <c r="M605" s="9"/>
      <c r="X605" s="9"/>
      <c r="AE605" s="9"/>
    </row>
    <row r="606" ht="14.25" customHeight="1">
      <c r="G606" s="9"/>
      <c r="M606" s="9"/>
      <c r="X606" s="9"/>
      <c r="AE606" s="9"/>
    </row>
    <row r="607" ht="14.25" customHeight="1">
      <c r="G607" s="9"/>
      <c r="M607" s="9"/>
      <c r="X607" s="9"/>
      <c r="AE607" s="9"/>
    </row>
    <row r="608" ht="14.25" customHeight="1">
      <c r="G608" s="9"/>
      <c r="M608" s="9"/>
      <c r="X608" s="9"/>
      <c r="AE608" s="9"/>
    </row>
    <row r="609" ht="14.25" customHeight="1">
      <c r="G609" s="9"/>
      <c r="M609" s="9"/>
      <c r="X609" s="9"/>
      <c r="AE609" s="9"/>
    </row>
    <row r="610" ht="14.25" customHeight="1">
      <c r="G610" s="9"/>
      <c r="M610" s="9"/>
      <c r="X610" s="9"/>
      <c r="AE610" s="9"/>
    </row>
    <row r="611" ht="14.25" customHeight="1">
      <c r="G611" s="9"/>
      <c r="M611" s="9"/>
      <c r="X611" s="9"/>
      <c r="AE611" s="9"/>
    </row>
    <row r="612" ht="14.25" customHeight="1">
      <c r="G612" s="9"/>
      <c r="M612" s="9"/>
      <c r="X612" s="9"/>
      <c r="AE612" s="9"/>
    </row>
    <row r="613" ht="14.25" customHeight="1">
      <c r="G613" s="9"/>
      <c r="M613" s="9"/>
      <c r="X613" s="9"/>
      <c r="AE613" s="9"/>
    </row>
    <row r="614" ht="14.25" customHeight="1">
      <c r="G614" s="9"/>
      <c r="M614" s="9"/>
      <c r="X614" s="9"/>
      <c r="AE614" s="9"/>
    </row>
    <row r="615" ht="14.25" customHeight="1">
      <c r="G615" s="9"/>
      <c r="M615" s="9"/>
      <c r="X615" s="9"/>
      <c r="AE615" s="9"/>
    </row>
    <row r="616" ht="14.25" customHeight="1">
      <c r="G616" s="9"/>
      <c r="M616" s="9"/>
      <c r="X616" s="9"/>
      <c r="AE616" s="9"/>
    </row>
    <row r="617" ht="14.25" customHeight="1">
      <c r="G617" s="9"/>
      <c r="M617" s="9"/>
      <c r="X617" s="9"/>
      <c r="AE617" s="9"/>
    </row>
    <row r="618" ht="14.25" customHeight="1">
      <c r="G618" s="9"/>
      <c r="M618" s="9"/>
      <c r="X618" s="9"/>
      <c r="AE618" s="9"/>
    </row>
    <row r="619" ht="14.25" customHeight="1">
      <c r="G619" s="9"/>
      <c r="M619" s="9"/>
      <c r="X619" s="9"/>
      <c r="AE619" s="9"/>
    </row>
    <row r="620" ht="14.25" customHeight="1">
      <c r="G620" s="9"/>
      <c r="M620" s="9"/>
      <c r="X620" s="9"/>
      <c r="AE620" s="9"/>
    </row>
    <row r="621" ht="14.25" customHeight="1">
      <c r="G621" s="9"/>
      <c r="M621" s="9"/>
      <c r="X621" s="9"/>
      <c r="AE621" s="9"/>
    </row>
    <row r="622" ht="14.25" customHeight="1">
      <c r="G622" s="9"/>
      <c r="M622" s="9"/>
      <c r="X622" s="9"/>
      <c r="AE622" s="9"/>
    </row>
    <row r="623" ht="14.25" customHeight="1">
      <c r="G623" s="9"/>
      <c r="M623" s="9"/>
      <c r="X623" s="9"/>
      <c r="AE623" s="9"/>
    </row>
    <row r="624" ht="14.25" customHeight="1">
      <c r="G624" s="9"/>
      <c r="M624" s="9"/>
      <c r="X624" s="9"/>
      <c r="AE624" s="9"/>
    </row>
    <row r="625" ht="14.25" customHeight="1">
      <c r="G625" s="9"/>
      <c r="M625" s="9"/>
      <c r="X625" s="9"/>
      <c r="AE625" s="9"/>
    </row>
    <row r="626" ht="14.25" customHeight="1">
      <c r="G626" s="9"/>
      <c r="M626" s="9"/>
      <c r="X626" s="9"/>
      <c r="AE626" s="9"/>
    </row>
    <row r="627" ht="14.25" customHeight="1">
      <c r="G627" s="9"/>
      <c r="M627" s="9"/>
      <c r="X627" s="9"/>
      <c r="AE627" s="9"/>
    </row>
    <row r="628" ht="14.25" customHeight="1">
      <c r="G628" s="9"/>
      <c r="M628" s="9"/>
      <c r="X628" s="9"/>
      <c r="AE628" s="9"/>
    </row>
    <row r="629" ht="14.25" customHeight="1">
      <c r="G629" s="9"/>
      <c r="M629" s="9"/>
      <c r="X629" s="9"/>
      <c r="AE629" s="9"/>
    </row>
    <row r="630" ht="14.25" customHeight="1">
      <c r="G630" s="9"/>
      <c r="M630" s="9"/>
      <c r="X630" s="9"/>
      <c r="AE630" s="9"/>
    </row>
    <row r="631" ht="14.25" customHeight="1">
      <c r="G631" s="9"/>
      <c r="M631" s="9"/>
      <c r="X631" s="9"/>
      <c r="AE631" s="9"/>
    </row>
    <row r="632" ht="14.25" customHeight="1">
      <c r="G632" s="9"/>
      <c r="M632" s="9"/>
      <c r="X632" s="9"/>
      <c r="AE632" s="9"/>
    </row>
    <row r="633" ht="14.25" customHeight="1">
      <c r="G633" s="9"/>
      <c r="M633" s="9"/>
      <c r="X633" s="9"/>
      <c r="AE633" s="9"/>
    </row>
    <row r="634" ht="14.25" customHeight="1">
      <c r="G634" s="9"/>
      <c r="M634" s="9"/>
      <c r="X634" s="9"/>
      <c r="AE634" s="9"/>
    </row>
    <row r="635" ht="14.25" customHeight="1">
      <c r="G635" s="9"/>
      <c r="M635" s="9"/>
      <c r="X635" s="9"/>
      <c r="AE635" s="9"/>
    </row>
    <row r="636" ht="14.25" customHeight="1">
      <c r="G636" s="9"/>
      <c r="M636" s="9"/>
      <c r="X636" s="9"/>
      <c r="AE636" s="9"/>
    </row>
    <row r="637" ht="14.25" customHeight="1">
      <c r="G637" s="9"/>
      <c r="M637" s="9"/>
      <c r="X637" s="9"/>
      <c r="AE637" s="9"/>
    </row>
    <row r="638" ht="14.25" customHeight="1">
      <c r="G638" s="9"/>
      <c r="M638" s="9"/>
      <c r="X638" s="9"/>
      <c r="AE638" s="9"/>
    </row>
    <row r="639" ht="14.25" customHeight="1">
      <c r="G639" s="9"/>
      <c r="M639" s="9"/>
      <c r="X639" s="9"/>
      <c r="AE639" s="9"/>
    </row>
    <row r="640" ht="14.25" customHeight="1">
      <c r="G640" s="9"/>
      <c r="M640" s="9"/>
      <c r="X640" s="9"/>
      <c r="AE640" s="9"/>
    </row>
    <row r="641" ht="14.25" customHeight="1">
      <c r="G641" s="9"/>
      <c r="M641" s="9"/>
      <c r="X641" s="9"/>
      <c r="AE641" s="9"/>
    </row>
    <row r="642" ht="14.25" customHeight="1">
      <c r="G642" s="9"/>
      <c r="M642" s="9"/>
      <c r="X642" s="9"/>
      <c r="AE642" s="9"/>
    </row>
    <row r="643" ht="14.25" customHeight="1">
      <c r="G643" s="9"/>
      <c r="M643" s="9"/>
      <c r="X643" s="9"/>
      <c r="AE643" s="9"/>
    </row>
    <row r="644" ht="14.25" customHeight="1">
      <c r="G644" s="9"/>
      <c r="M644" s="9"/>
      <c r="X644" s="9"/>
      <c r="AE644" s="9"/>
    </row>
    <row r="645" ht="14.25" customHeight="1">
      <c r="G645" s="9"/>
      <c r="M645" s="9"/>
      <c r="X645" s="9"/>
      <c r="AE645" s="9"/>
    </row>
    <row r="646" ht="14.25" customHeight="1">
      <c r="G646" s="9"/>
      <c r="M646" s="9"/>
      <c r="X646" s="9"/>
      <c r="AE646" s="9"/>
    </row>
    <row r="647" ht="14.25" customHeight="1">
      <c r="G647" s="9"/>
      <c r="M647" s="9"/>
      <c r="X647" s="9"/>
      <c r="AE647" s="9"/>
    </row>
    <row r="648" ht="14.25" customHeight="1">
      <c r="G648" s="9"/>
      <c r="M648" s="9"/>
      <c r="X648" s="9"/>
      <c r="AE648" s="9"/>
    </row>
    <row r="649" ht="14.25" customHeight="1">
      <c r="G649" s="9"/>
      <c r="M649" s="9"/>
      <c r="X649" s="9"/>
      <c r="AE649" s="9"/>
    </row>
    <row r="650" ht="14.25" customHeight="1">
      <c r="G650" s="9"/>
      <c r="M650" s="9"/>
      <c r="X650" s="9"/>
      <c r="AE650" s="9"/>
    </row>
    <row r="651" ht="14.25" customHeight="1">
      <c r="G651" s="9"/>
      <c r="M651" s="9"/>
      <c r="X651" s="9"/>
      <c r="AE651" s="9"/>
    </row>
    <row r="652" ht="14.25" customHeight="1">
      <c r="G652" s="9"/>
      <c r="M652" s="9"/>
      <c r="X652" s="9"/>
      <c r="AE652" s="9"/>
    </row>
    <row r="653" ht="14.25" customHeight="1">
      <c r="G653" s="9"/>
      <c r="M653" s="9"/>
      <c r="X653" s="9"/>
      <c r="AE653" s="9"/>
    </row>
    <row r="654" ht="14.25" customHeight="1">
      <c r="G654" s="9"/>
      <c r="M654" s="9"/>
      <c r="X654" s="9"/>
      <c r="AE654" s="9"/>
    </row>
    <row r="655" ht="14.25" customHeight="1">
      <c r="G655" s="9"/>
      <c r="M655" s="9"/>
      <c r="X655" s="9"/>
      <c r="AE655" s="9"/>
    </row>
    <row r="656" ht="14.25" customHeight="1">
      <c r="G656" s="9"/>
      <c r="M656" s="9"/>
      <c r="X656" s="9"/>
      <c r="AE656" s="9"/>
    </row>
    <row r="657" ht="14.25" customHeight="1">
      <c r="G657" s="9"/>
      <c r="M657" s="9"/>
      <c r="X657" s="9"/>
      <c r="AE657" s="9"/>
    </row>
    <row r="658" ht="14.25" customHeight="1">
      <c r="G658" s="9"/>
      <c r="M658" s="9"/>
      <c r="X658" s="9"/>
      <c r="AE658" s="9"/>
    </row>
    <row r="659" ht="14.25" customHeight="1">
      <c r="G659" s="9"/>
      <c r="M659" s="9"/>
      <c r="X659" s="9"/>
      <c r="AE659" s="9"/>
    </row>
    <row r="660" ht="14.25" customHeight="1">
      <c r="G660" s="9"/>
      <c r="M660" s="9"/>
      <c r="X660" s="9"/>
      <c r="AE660" s="9"/>
    </row>
    <row r="661" ht="14.25" customHeight="1">
      <c r="G661" s="9"/>
      <c r="M661" s="9"/>
      <c r="X661" s="9"/>
      <c r="AE661" s="9"/>
    </row>
    <row r="662" ht="14.25" customHeight="1">
      <c r="G662" s="9"/>
      <c r="M662" s="9"/>
      <c r="X662" s="9"/>
      <c r="AE662" s="9"/>
    </row>
    <row r="663" ht="14.25" customHeight="1">
      <c r="G663" s="9"/>
      <c r="M663" s="9"/>
      <c r="X663" s="9"/>
      <c r="AE663" s="9"/>
    </row>
    <row r="664" ht="14.25" customHeight="1">
      <c r="G664" s="9"/>
      <c r="M664" s="9"/>
      <c r="X664" s="9"/>
      <c r="AE664" s="9"/>
    </row>
    <row r="665" ht="14.25" customHeight="1">
      <c r="G665" s="9"/>
      <c r="M665" s="9"/>
      <c r="X665" s="9"/>
      <c r="AE665" s="9"/>
    </row>
    <row r="666" ht="14.25" customHeight="1">
      <c r="G666" s="9"/>
      <c r="M666" s="9"/>
      <c r="X666" s="9"/>
      <c r="AE666" s="9"/>
    </row>
    <row r="667" ht="14.25" customHeight="1">
      <c r="G667" s="9"/>
      <c r="M667" s="9"/>
      <c r="X667" s="9"/>
      <c r="AE667" s="9"/>
    </row>
    <row r="668" ht="14.25" customHeight="1">
      <c r="G668" s="9"/>
      <c r="M668" s="9"/>
      <c r="X668" s="9"/>
      <c r="AE668" s="9"/>
    </row>
    <row r="669" ht="14.25" customHeight="1">
      <c r="G669" s="9"/>
      <c r="M669" s="9"/>
      <c r="X669" s="9"/>
      <c r="AE669" s="9"/>
    </row>
    <row r="670" ht="14.25" customHeight="1">
      <c r="G670" s="9"/>
      <c r="M670" s="9"/>
      <c r="X670" s="9"/>
      <c r="AE670" s="9"/>
    </row>
    <row r="671" ht="14.25" customHeight="1">
      <c r="G671" s="9"/>
      <c r="M671" s="9"/>
      <c r="X671" s="9"/>
      <c r="AE671" s="9"/>
    </row>
    <row r="672" ht="14.25" customHeight="1">
      <c r="G672" s="9"/>
      <c r="M672" s="9"/>
      <c r="X672" s="9"/>
      <c r="AE672" s="9"/>
    </row>
    <row r="673" ht="14.25" customHeight="1">
      <c r="G673" s="9"/>
      <c r="M673" s="9"/>
      <c r="X673" s="9"/>
      <c r="AE673" s="9"/>
    </row>
    <row r="674" ht="14.25" customHeight="1">
      <c r="G674" s="9"/>
      <c r="M674" s="9"/>
      <c r="X674" s="9"/>
      <c r="AE674" s="9"/>
    </row>
    <row r="675" ht="14.25" customHeight="1">
      <c r="G675" s="9"/>
      <c r="M675" s="9"/>
      <c r="X675" s="9"/>
      <c r="AE675" s="9"/>
    </row>
    <row r="676" ht="14.25" customHeight="1">
      <c r="G676" s="9"/>
      <c r="M676" s="9"/>
      <c r="X676" s="9"/>
      <c r="AE676" s="9"/>
    </row>
    <row r="677" ht="14.25" customHeight="1">
      <c r="G677" s="9"/>
      <c r="M677" s="9"/>
      <c r="X677" s="9"/>
      <c r="AE677" s="9"/>
    </row>
    <row r="678" ht="14.25" customHeight="1">
      <c r="G678" s="9"/>
      <c r="M678" s="9"/>
      <c r="X678" s="9"/>
      <c r="AE678" s="9"/>
    </row>
    <row r="679" ht="14.25" customHeight="1">
      <c r="G679" s="9"/>
      <c r="M679" s="9"/>
      <c r="X679" s="9"/>
      <c r="AE679" s="9"/>
    </row>
    <row r="680" ht="14.25" customHeight="1">
      <c r="G680" s="9"/>
      <c r="M680" s="9"/>
      <c r="X680" s="9"/>
      <c r="AE680" s="9"/>
    </row>
    <row r="681" ht="14.25" customHeight="1">
      <c r="G681" s="9"/>
      <c r="M681" s="9"/>
      <c r="X681" s="9"/>
      <c r="AE681" s="9"/>
    </row>
    <row r="682" ht="14.25" customHeight="1">
      <c r="G682" s="9"/>
      <c r="M682" s="9"/>
      <c r="X682" s="9"/>
      <c r="AE682" s="9"/>
    </row>
    <row r="683" ht="14.25" customHeight="1">
      <c r="G683" s="9"/>
      <c r="M683" s="9"/>
      <c r="X683" s="9"/>
      <c r="AE683" s="9"/>
    </row>
    <row r="684" ht="14.25" customHeight="1">
      <c r="G684" s="9"/>
      <c r="M684" s="9"/>
      <c r="X684" s="9"/>
      <c r="AE684" s="9"/>
    </row>
    <row r="685" ht="14.25" customHeight="1">
      <c r="G685" s="9"/>
      <c r="M685" s="9"/>
      <c r="X685" s="9"/>
      <c r="AE685" s="9"/>
    </row>
    <row r="686" ht="14.25" customHeight="1">
      <c r="G686" s="9"/>
      <c r="M686" s="9"/>
      <c r="X686" s="9"/>
      <c r="AE686" s="9"/>
    </row>
    <row r="687" ht="14.25" customHeight="1">
      <c r="G687" s="9"/>
      <c r="M687" s="9"/>
      <c r="X687" s="9"/>
      <c r="AE687" s="9"/>
    </row>
    <row r="688" ht="14.25" customHeight="1">
      <c r="G688" s="9"/>
      <c r="M688" s="9"/>
      <c r="X688" s="9"/>
      <c r="AE688" s="9"/>
    </row>
    <row r="689" ht="14.25" customHeight="1">
      <c r="G689" s="9"/>
      <c r="M689" s="9"/>
      <c r="X689" s="9"/>
      <c r="AE689" s="9"/>
    </row>
    <row r="690" ht="14.25" customHeight="1">
      <c r="G690" s="9"/>
      <c r="M690" s="9"/>
      <c r="X690" s="9"/>
      <c r="AE690" s="9"/>
    </row>
    <row r="691" ht="14.25" customHeight="1">
      <c r="G691" s="9"/>
      <c r="M691" s="9"/>
      <c r="X691" s="9"/>
      <c r="AE691" s="9"/>
    </row>
    <row r="692" ht="14.25" customHeight="1">
      <c r="G692" s="9"/>
      <c r="M692" s="9"/>
      <c r="X692" s="9"/>
      <c r="AE692" s="9"/>
    </row>
    <row r="693" ht="14.25" customHeight="1">
      <c r="G693" s="9"/>
      <c r="M693" s="9"/>
      <c r="X693" s="9"/>
      <c r="AE693" s="9"/>
    </row>
    <row r="694" ht="14.25" customHeight="1">
      <c r="G694" s="9"/>
      <c r="M694" s="9"/>
      <c r="X694" s="9"/>
      <c r="AE694" s="9"/>
    </row>
    <row r="695" ht="14.25" customHeight="1">
      <c r="G695" s="9"/>
      <c r="M695" s="9"/>
      <c r="X695" s="9"/>
      <c r="AE695" s="9"/>
    </row>
    <row r="696" ht="14.25" customHeight="1">
      <c r="G696" s="9"/>
      <c r="M696" s="9"/>
      <c r="X696" s="9"/>
      <c r="AE696" s="9"/>
    </row>
    <row r="697" ht="14.25" customHeight="1">
      <c r="G697" s="9"/>
      <c r="M697" s="9"/>
      <c r="X697" s="9"/>
      <c r="AE697" s="9"/>
    </row>
    <row r="698" ht="14.25" customHeight="1">
      <c r="G698" s="9"/>
      <c r="M698" s="9"/>
      <c r="X698" s="9"/>
      <c r="AE698" s="9"/>
    </row>
    <row r="699" ht="14.25" customHeight="1">
      <c r="G699" s="9"/>
      <c r="M699" s="9"/>
      <c r="X699" s="9"/>
      <c r="AE699" s="9"/>
    </row>
    <row r="700" ht="14.25" customHeight="1">
      <c r="G700" s="9"/>
      <c r="M700" s="9"/>
      <c r="X700" s="9"/>
      <c r="AE700" s="9"/>
    </row>
    <row r="701" ht="14.25" customHeight="1">
      <c r="G701" s="9"/>
      <c r="M701" s="9"/>
      <c r="X701" s="9"/>
      <c r="AE701" s="9"/>
    </row>
    <row r="702" ht="14.25" customHeight="1">
      <c r="G702" s="9"/>
      <c r="M702" s="9"/>
      <c r="X702" s="9"/>
      <c r="AE702" s="9"/>
    </row>
    <row r="703" ht="14.25" customHeight="1">
      <c r="G703" s="9"/>
      <c r="M703" s="9"/>
      <c r="X703" s="9"/>
      <c r="AE703" s="9"/>
    </row>
    <row r="704" ht="14.25" customHeight="1">
      <c r="G704" s="9"/>
      <c r="M704" s="9"/>
      <c r="X704" s="9"/>
      <c r="AE704" s="9"/>
    </row>
    <row r="705" ht="14.25" customHeight="1">
      <c r="G705" s="9"/>
      <c r="M705" s="9"/>
      <c r="X705" s="9"/>
      <c r="AE705" s="9"/>
    </row>
    <row r="706" ht="14.25" customHeight="1">
      <c r="G706" s="9"/>
      <c r="M706" s="9"/>
      <c r="X706" s="9"/>
      <c r="AE706" s="9"/>
    </row>
    <row r="707" ht="14.25" customHeight="1">
      <c r="G707" s="9"/>
      <c r="M707" s="9"/>
      <c r="X707" s="9"/>
      <c r="AE707" s="9"/>
    </row>
    <row r="708" ht="14.25" customHeight="1">
      <c r="G708" s="9"/>
      <c r="M708" s="9"/>
      <c r="X708" s="9"/>
      <c r="AE708" s="9"/>
    </row>
    <row r="709" ht="14.25" customHeight="1">
      <c r="G709" s="9"/>
      <c r="M709" s="9"/>
      <c r="X709" s="9"/>
      <c r="AE709" s="9"/>
    </row>
    <row r="710" ht="14.25" customHeight="1">
      <c r="G710" s="9"/>
      <c r="M710" s="9"/>
      <c r="X710" s="9"/>
      <c r="AE710" s="9"/>
    </row>
    <row r="711" ht="14.25" customHeight="1">
      <c r="G711" s="9"/>
      <c r="M711" s="9"/>
      <c r="X711" s="9"/>
      <c r="AE711" s="9"/>
    </row>
    <row r="712" ht="14.25" customHeight="1">
      <c r="G712" s="9"/>
      <c r="M712" s="9"/>
      <c r="X712" s="9"/>
      <c r="AE712" s="9"/>
    </row>
    <row r="713" ht="14.25" customHeight="1">
      <c r="G713" s="9"/>
      <c r="M713" s="9"/>
      <c r="X713" s="9"/>
      <c r="AE713" s="9"/>
    </row>
    <row r="714" ht="14.25" customHeight="1">
      <c r="G714" s="9"/>
      <c r="M714" s="9"/>
      <c r="X714" s="9"/>
      <c r="AE714" s="9"/>
    </row>
    <row r="715" ht="14.25" customHeight="1">
      <c r="G715" s="9"/>
      <c r="M715" s="9"/>
      <c r="X715" s="9"/>
      <c r="AE715" s="9"/>
    </row>
    <row r="716" ht="14.25" customHeight="1">
      <c r="G716" s="9"/>
      <c r="M716" s="9"/>
      <c r="X716" s="9"/>
      <c r="AE716" s="9"/>
    </row>
    <row r="717" ht="14.25" customHeight="1">
      <c r="G717" s="9"/>
      <c r="M717" s="9"/>
      <c r="X717" s="9"/>
      <c r="AE717" s="9"/>
    </row>
    <row r="718" ht="14.25" customHeight="1">
      <c r="G718" s="9"/>
      <c r="M718" s="9"/>
      <c r="X718" s="9"/>
      <c r="AE718" s="9"/>
    </row>
    <row r="719" ht="14.25" customHeight="1">
      <c r="G719" s="9"/>
      <c r="M719" s="9"/>
      <c r="X719" s="9"/>
      <c r="AE719" s="9"/>
    </row>
    <row r="720" ht="14.25" customHeight="1">
      <c r="G720" s="9"/>
      <c r="M720" s="9"/>
      <c r="X720" s="9"/>
      <c r="AE720" s="9"/>
    </row>
    <row r="721" ht="14.25" customHeight="1">
      <c r="G721" s="9"/>
      <c r="M721" s="9"/>
      <c r="X721" s="9"/>
      <c r="AE721" s="9"/>
    </row>
    <row r="722" ht="14.25" customHeight="1">
      <c r="G722" s="9"/>
      <c r="M722" s="9"/>
      <c r="X722" s="9"/>
      <c r="AE722" s="9"/>
    </row>
    <row r="723" ht="14.25" customHeight="1">
      <c r="G723" s="9"/>
      <c r="M723" s="9"/>
      <c r="X723" s="9"/>
      <c r="AE723" s="9"/>
    </row>
    <row r="724" ht="14.25" customHeight="1">
      <c r="G724" s="9"/>
      <c r="M724" s="9"/>
      <c r="X724" s="9"/>
      <c r="AE724" s="9"/>
    </row>
    <row r="725" ht="14.25" customHeight="1">
      <c r="G725" s="9"/>
      <c r="M725" s="9"/>
      <c r="X725" s="9"/>
      <c r="AE725" s="9"/>
    </row>
    <row r="726" ht="14.25" customHeight="1">
      <c r="G726" s="9"/>
      <c r="M726" s="9"/>
      <c r="X726" s="9"/>
      <c r="AE726" s="9"/>
    </row>
    <row r="727" ht="14.25" customHeight="1">
      <c r="G727" s="9"/>
      <c r="M727" s="9"/>
      <c r="X727" s="9"/>
      <c r="AE727" s="9"/>
    </row>
    <row r="728" ht="14.25" customHeight="1">
      <c r="G728" s="9"/>
      <c r="M728" s="9"/>
      <c r="X728" s="9"/>
      <c r="AE728" s="9"/>
    </row>
    <row r="729" ht="14.25" customHeight="1">
      <c r="G729" s="9"/>
      <c r="M729" s="9"/>
      <c r="X729" s="9"/>
      <c r="AE729" s="9"/>
    </row>
    <row r="730" ht="14.25" customHeight="1">
      <c r="G730" s="9"/>
      <c r="M730" s="9"/>
      <c r="X730" s="9"/>
      <c r="AE730" s="9"/>
    </row>
    <row r="731" ht="14.25" customHeight="1">
      <c r="G731" s="9"/>
      <c r="M731" s="9"/>
      <c r="X731" s="9"/>
      <c r="AE731" s="9"/>
    </row>
    <row r="732" ht="14.25" customHeight="1">
      <c r="G732" s="9"/>
      <c r="M732" s="9"/>
      <c r="X732" s="9"/>
      <c r="AE732" s="9"/>
    </row>
    <row r="733" ht="14.25" customHeight="1">
      <c r="G733" s="9"/>
      <c r="M733" s="9"/>
      <c r="X733" s="9"/>
      <c r="AE733" s="9"/>
    </row>
    <row r="734" ht="14.25" customHeight="1">
      <c r="G734" s="9"/>
      <c r="M734" s="9"/>
      <c r="X734" s="9"/>
      <c r="AE734" s="9"/>
    </row>
    <row r="735" ht="14.25" customHeight="1">
      <c r="G735" s="9"/>
      <c r="M735" s="9"/>
      <c r="X735" s="9"/>
      <c r="AE735" s="9"/>
    </row>
    <row r="736" ht="14.25" customHeight="1">
      <c r="G736" s="9"/>
      <c r="M736" s="9"/>
      <c r="X736" s="9"/>
      <c r="AE736" s="9"/>
    </row>
    <row r="737" ht="14.25" customHeight="1">
      <c r="G737" s="9"/>
      <c r="M737" s="9"/>
      <c r="X737" s="9"/>
      <c r="AE737" s="9"/>
    </row>
    <row r="738" ht="14.25" customHeight="1">
      <c r="G738" s="9"/>
      <c r="M738" s="9"/>
      <c r="X738" s="9"/>
      <c r="AE738" s="9"/>
    </row>
    <row r="739" ht="14.25" customHeight="1">
      <c r="G739" s="9"/>
      <c r="M739" s="9"/>
      <c r="X739" s="9"/>
      <c r="AE739" s="9"/>
    </row>
    <row r="740" ht="14.25" customHeight="1">
      <c r="G740" s="9"/>
      <c r="M740" s="9"/>
      <c r="X740" s="9"/>
      <c r="AE740" s="9"/>
    </row>
    <row r="741" ht="14.25" customHeight="1">
      <c r="G741" s="9"/>
      <c r="M741" s="9"/>
      <c r="X741" s="9"/>
      <c r="AE741" s="9"/>
    </row>
    <row r="742" ht="14.25" customHeight="1">
      <c r="G742" s="9"/>
      <c r="M742" s="9"/>
      <c r="X742" s="9"/>
      <c r="AE742" s="9"/>
    </row>
    <row r="743" ht="14.25" customHeight="1">
      <c r="G743" s="9"/>
      <c r="M743" s="9"/>
      <c r="X743" s="9"/>
      <c r="AE743" s="9"/>
    </row>
    <row r="744" ht="14.25" customHeight="1">
      <c r="G744" s="9"/>
      <c r="M744" s="9"/>
      <c r="X744" s="9"/>
      <c r="AE744" s="9"/>
    </row>
    <row r="745" ht="14.25" customHeight="1">
      <c r="G745" s="9"/>
      <c r="M745" s="9"/>
      <c r="X745" s="9"/>
      <c r="AE745" s="9"/>
    </row>
    <row r="746" ht="14.25" customHeight="1">
      <c r="G746" s="9"/>
      <c r="M746" s="9"/>
      <c r="X746" s="9"/>
      <c r="AE746" s="9"/>
    </row>
    <row r="747" ht="14.25" customHeight="1">
      <c r="G747" s="9"/>
      <c r="M747" s="9"/>
      <c r="X747" s="9"/>
      <c r="AE747" s="9"/>
    </row>
    <row r="748" ht="14.25" customHeight="1">
      <c r="G748" s="9"/>
      <c r="M748" s="9"/>
      <c r="X748" s="9"/>
      <c r="AE748" s="9"/>
    </row>
    <row r="749" ht="14.25" customHeight="1">
      <c r="G749" s="9"/>
      <c r="M749" s="9"/>
      <c r="X749" s="9"/>
      <c r="AE749" s="9"/>
    </row>
    <row r="750" ht="14.25" customHeight="1">
      <c r="G750" s="9"/>
      <c r="M750" s="9"/>
      <c r="X750" s="9"/>
      <c r="AE750" s="9"/>
    </row>
    <row r="751" ht="14.25" customHeight="1">
      <c r="G751" s="9"/>
      <c r="M751" s="9"/>
      <c r="X751" s="9"/>
      <c r="AE751" s="9"/>
    </row>
    <row r="752" ht="14.25" customHeight="1">
      <c r="G752" s="9"/>
      <c r="M752" s="9"/>
      <c r="X752" s="9"/>
      <c r="AE752" s="9"/>
    </row>
    <row r="753" ht="14.25" customHeight="1">
      <c r="G753" s="9"/>
      <c r="M753" s="9"/>
      <c r="X753" s="9"/>
      <c r="AE753" s="9"/>
    </row>
    <row r="754" ht="14.25" customHeight="1">
      <c r="G754" s="9"/>
      <c r="M754" s="9"/>
      <c r="X754" s="9"/>
      <c r="AE754" s="9"/>
    </row>
    <row r="755" ht="14.25" customHeight="1">
      <c r="G755" s="9"/>
      <c r="M755" s="9"/>
      <c r="X755" s="9"/>
      <c r="AE755" s="9"/>
    </row>
    <row r="756" ht="14.25" customHeight="1">
      <c r="G756" s="9"/>
      <c r="M756" s="9"/>
      <c r="X756" s="9"/>
      <c r="AE756" s="9"/>
    </row>
    <row r="757" ht="14.25" customHeight="1">
      <c r="G757" s="9"/>
      <c r="M757" s="9"/>
      <c r="X757" s="9"/>
      <c r="AE757" s="9"/>
    </row>
    <row r="758" ht="14.25" customHeight="1">
      <c r="G758" s="9"/>
      <c r="M758" s="9"/>
      <c r="X758" s="9"/>
      <c r="AE758" s="9"/>
    </row>
    <row r="759" ht="14.25" customHeight="1">
      <c r="G759" s="9"/>
      <c r="M759" s="9"/>
      <c r="X759" s="9"/>
      <c r="AE759" s="9"/>
    </row>
    <row r="760" ht="14.25" customHeight="1">
      <c r="G760" s="9"/>
      <c r="M760" s="9"/>
      <c r="X760" s="9"/>
      <c r="AE760" s="9"/>
    </row>
    <row r="761" ht="14.25" customHeight="1">
      <c r="G761" s="9"/>
      <c r="M761" s="9"/>
      <c r="X761" s="9"/>
      <c r="AE761" s="9"/>
    </row>
    <row r="762" ht="14.25" customHeight="1">
      <c r="G762" s="9"/>
      <c r="M762" s="9"/>
      <c r="X762" s="9"/>
      <c r="AE762" s="9"/>
    </row>
    <row r="763" ht="14.25" customHeight="1">
      <c r="G763" s="9"/>
      <c r="M763" s="9"/>
      <c r="X763" s="9"/>
      <c r="AE763" s="9"/>
    </row>
    <row r="764" ht="14.25" customHeight="1">
      <c r="G764" s="9"/>
      <c r="M764" s="9"/>
      <c r="X764" s="9"/>
      <c r="AE764" s="9"/>
    </row>
    <row r="765" ht="14.25" customHeight="1">
      <c r="G765" s="9"/>
      <c r="M765" s="9"/>
      <c r="X765" s="9"/>
      <c r="AE765" s="9"/>
    </row>
    <row r="766" ht="14.25" customHeight="1">
      <c r="G766" s="9"/>
      <c r="M766" s="9"/>
      <c r="X766" s="9"/>
      <c r="AE766" s="9"/>
    </row>
    <row r="767" ht="14.25" customHeight="1">
      <c r="G767" s="9"/>
      <c r="M767" s="9"/>
      <c r="X767" s="9"/>
      <c r="AE767" s="9"/>
    </row>
    <row r="768" ht="14.25" customHeight="1">
      <c r="G768" s="9"/>
      <c r="M768" s="9"/>
      <c r="X768" s="9"/>
      <c r="AE768" s="9"/>
    </row>
    <row r="769" ht="14.25" customHeight="1">
      <c r="G769" s="9"/>
      <c r="M769" s="9"/>
      <c r="X769" s="9"/>
      <c r="AE769" s="9"/>
    </row>
    <row r="770" ht="14.25" customHeight="1">
      <c r="G770" s="9"/>
      <c r="M770" s="9"/>
      <c r="X770" s="9"/>
      <c r="AE770" s="9"/>
    </row>
    <row r="771" ht="14.25" customHeight="1">
      <c r="G771" s="9"/>
      <c r="M771" s="9"/>
      <c r="X771" s="9"/>
      <c r="AE771" s="9"/>
    </row>
    <row r="772" ht="14.25" customHeight="1">
      <c r="G772" s="9"/>
      <c r="M772" s="9"/>
      <c r="X772" s="9"/>
      <c r="AE772" s="9"/>
    </row>
    <row r="773" ht="14.25" customHeight="1">
      <c r="G773" s="9"/>
      <c r="M773" s="9"/>
      <c r="X773" s="9"/>
      <c r="AE773" s="9"/>
    </row>
    <row r="774" ht="14.25" customHeight="1">
      <c r="G774" s="9"/>
      <c r="M774" s="9"/>
      <c r="X774" s="9"/>
      <c r="AE774" s="9"/>
    </row>
    <row r="775" ht="14.25" customHeight="1">
      <c r="G775" s="9"/>
      <c r="M775" s="9"/>
      <c r="X775" s="9"/>
      <c r="AE775" s="9"/>
    </row>
    <row r="776" ht="14.25" customHeight="1">
      <c r="G776" s="9"/>
      <c r="M776" s="9"/>
      <c r="X776" s="9"/>
      <c r="AE776" s="9"/>
    </row>
    <row r="777" ht="14.25" customHeight="1">
      <c r="G777" s="9"/>
      <c r="M777" s="9"/>
      <c r="X777" s="9"/>
      <c r="AE777" s="9"/>
    </row>
    <row r="778" ht="14.25" customHeight="1">
      <c r="G778" s="9"/>
      <c r="M778" s="9"/>
      <c r="X778" s="9"/>
      <c r="AE778" s="9"/>
    </row>
    <row r="779" ht="14.25" customHeight="1">
      <c r="G779" s="9"/>
      <c r="M779" s="9"/>
      <c r="X779" s="9"/>
      <c r="AE779" s="9"/>
    </row>
    <row r="780" ht="14.25" customHeight="1">
      <c r="G780" s="9"/>
      <c r="M780" s="9"/>
      <c r="X780" s="9"/>
      <c r="AE780" s="9"/>
    </row>
    <row r="781" ht="14.25" customHeight="1">
      <c r="G781" s="9"/>
      <c r="M781" s="9"/>
      <c r="X781" s="9"/>
      <c r="AE781" s="9"/>
    </row>
    <row r="782" ht="14.25" customHeight="1">
      <c r="G782" s="9"/>
      <c r="M782" s="9"/>
      <c r="X782" s="9"/>
      <c r="AE782" s="9"/>
    </row>
    <row r="783" ht="14.25" customHeight="1">
      <c r="G783" s="9"/>
      <c r="M783" s="9"/>
      <c r="X783" s="9"/>
      <c r="AE783" s="9"/>
    </row>
    <row r="784" ht="14.25" customHeight="1">
      <c r="G784" s="9"/>
      <c r="M784" s="9"/>
      <c r="X784" s="9"/>
      <c r="AE784" s="9"/>
    </row>
    <row r="785" ht="14.25" customHeight="1">
      <c r="G785" s="9"/>
      <c r="M785" s="9"/>
      <c r="X785" s="9"/>
      <c r="AE785" s="9"/>
    </row>
    <row r="786" ht="14.25" customHeight="1">
      <c r="G786" s="9"/>
      <c r="M786" s="9"/>
      <c r="X786" s="9"/>
      <c r="AE786" s="9"/>
    </row>
    <row r="787" ht="14.25" customHeight="1">
      <c r="G787" s="9"/>
      <c r="M787" s="9"/>
      <c r="X787" s="9"/>
      <c r="AE787" s="9"/>
    </row>
    <row r="788" ht="14.25" customHeight="1">
      <c r="G788" s="9"/>
      <c r="M788" s="9"/>
      <c r="X788" s="9"/>
      <c r="AE788" s="9"/>
    </row>
    <row r="789" ht="14.25" customHeight="1">
      <c r="G789" s="9"/>
      <c r="M789" s="9"/>
      <c r="X789" s="9"/>
      <c r="AE789" s="9"/>
    </row>
    <row r="790" ht="14.25" customHeight="1">
      <c r="G790" s="9"/>
      <c r="M790" s="9"/>
      <c r="X790" s="9"/>
      <c r="AE790" s="9"/>
    </row>
    <row r="791" ht="14.25" customHeight="1">
      <c r="G791" s="9"/>
      <c r="M791" s="9"/>
      <c r="X791" s="9"/>
      <c r="AE791" s="9"/>
    </row>
    <row r="792" ht="14.25" customHeight="1">
      <c r="G792" s="9"/>
      <c r="M792" s="9"/>
      <c r="X792" s="9"/>
      <c r="AE792" s="9"/>
    </row>
    <row r="793" ht="14.25" customHeight="1">
      <c r="G793" s="9"/>
      <c r="M793" s="9"/>
      <c r="X793" s="9"/>
      <c r="AE793" s="9"/>
    </row>
    <row r="794" ht="14.25" customHeight="1">
      <c r="G794" s="9"/>
      <c r="M794" s="9"/>
      <c r="X794" s="9"/>
      <c r="AE794" s="9"/>
    </row>
    <row r="795" ht="14.25" customHeight="1">
      <c r="G795" s="9"/>
      <c r="M795" s="9"/>
      <c r="X795" s="9"/>
      <c r="AE795" s="9"/>
    </row>
    <row r="796" ht="14.25" customHeight="1">
      <c r="G796" s="9"/>
      <c r="M796" s="9"/>
      <c r="X796" s="9"/>
      <c r="AE796" s="9"/>
    </row>
    <row r="797" ht="14.25" customHeight="1">
      <c r="G797" s="9"/>
      <c r="M797" s="9"/>
      <c r="X797" s="9"/>
      <c r="AE797" s="9"/>
    </row>
    <row r="798" ht="14.25" customHeight="1">
      <c r="G798" s="9"/>
      <c r="M798" s="9"/>
      <c r="X798" s="9"/>
      <c r="AE798" s="9"/>
    </row>
    <row r="799" ht="14.25" customHeight="1">
      <c r="G799" s="9"/>
      <c r="M799" s="9"/>
      <c r="X799" s="9"/>
      <c r="AE799" s="9"/>
    </row>
    <row r="800" ht="14.25" customHeight="1">
      <c r="G800" s="9"/>
      <c r="M800" s="9"/>
      <c r="X800" s="9"/>
      <c r="AE800" s="9"/>
    </row>
    <row r="801" ht="14.25" customHeight="1">
      <c r="G801" s="9"/>
      <c r="M801" s="9"/>
      <c r="X801" s="9"/>
      <c r="AE801" s="9"/>
    </row>
    <row r="802" ht="14.25" customHeight="1">
      <c r="G802" s="9"/>
      <c r="M802" s="9"/>
      <c r="X802" s="9"/>
      <c r="AE802" s="9"/>
    </row>
    <row r="803" ht="14.25" customHeight="1">
      <c r="G803" s="9"/>
      <c r="M803" s="9"/>
      <c r="X803" s="9"/>
      <c r="AE803" s="9"/>
    </row>
    <row r="804" ht="14.25" customHeight="1">
      <c r="G804" s="9"/>
      <c r="M804" s="9"/>
      <c r="X804" s="9"/>
      <c r="AE804" s="9"/>
    </row>
    <row r="805" ht="14.25" customHeight="1">
      <c r="G805" s="9"/>
      <c r="M805" s="9"/>
      <c r="X805" s="9"/>
      <c r="AE805" s="9"/>
    </row>
    <row r="806" ht="14.25" customHeight="1">
      <c r="G806" s="9"/>
      <c r="M806" s="9"/>
      <c r="X806" s="9"/>
      <c r="AE806" s="9"/>
    </row>
    <row r="807" ht="14.25" customHeight="1">
      <c r="G807" s="9"/>
      <c r="M807" s="9"/>
      <c r="X807" s="9"/>
      <c r="AE807" s="9"/>
    </row>
    <row r="808" ht="14.25" customHeight="1">
      <c r="G808" s="9"/>
      <c r="M808" s="9"/>
      <c r="X808" s="9"/>
      <c r="AE808" s="9"/>
    </row>
    <row r="809" ht="14.25" customHeight="1">
      <c r="G809" s="9"/>
      <c r="M809" s="9"/>
      <c r="X809" s="9"/>
      <c r="AE809" s="9"/>
    </row>
    <row r="810" ht="14.25" customHeight="1">
      <c r="G810" s="9"/>
      <c r="M810" s="9"/>
      <c r="X810" s="9"/>
      <c r="AE810" s="9"/>
    </row>
    <row r="811" ht="14.25" customHeight="1">
      <c r="G811" s="9"/>
      <c r="M811" s="9"/>
      <c r="X811" s="9"/>
      <c r="AE811" s="9"/>
    </row>
    <row r="812" ht="14.25" customHeight="1">
      <c r="G812" s="9"/>
      <c r="M812" s="9"/>
      <c r="X812" s="9"/>
      <c r="AE812" s="9"/>
    </row>
    <row r="813" ht="14.25" customHeight="1">
      <c r="G813" s="9"/>
      <c r="M813" s="9"/>
      <c r="X813" s="9"/>
      <c r="AE813" s="9"/>
    </row>
    <row r="814" ht="14.25" customHeight="1">
      <c r="G814" s="9"/>
      <c r="M814" s="9"/>
      <c r="X814" s="9"/>
      <c r="AE814" s="9"/>
    </row>
    <row r="815" ht="14.25" customHeight="1">
      <c r="G815" s="9"/>
      <c r="M815" s="9"/>
      <c r="X815" s="9"/>
      <c r="AE815" s="9"/>
    </row>
    <row r="816" ht="14.25" customHeight="1">
      <c r="G816" s="9"/>
      <c r="M816" s="9"/>
      <c r="X816" s="9"/>
      <c r="AE816" s="9"/>
    </row>
    <row r="817" ht="14.25" customHeight="1">
      <c r="G817" s="9"/>
      <c r="M817" s="9"/>
      <c r="X817" s="9"/>
      <c r="AE817" s="9"/>
    </row>
    <row r="818" ht="14.25" customHeight="1">
      <c r="G818" s="9"/>
      <c r="M818" s="9"/>
      <c r="X818" s="9"/>
      <c r="AE818" s="9"/>
    </row>
    <row r="819" ht="14.25" customHeight="1">
      <c r="G819" s="9"/>
      <c r="M819" s="9"/>
      <c r="X819" s="9"/>
      <c r="AE819" s="9"/>
    </row>
    <row r="820" ht="14.25" customHeight="1">
      <c r="G820" s="9"/>
      <c r="M820" s="9"/>
      <c r="X820" s="9"/>
      <c r="AE820" s="9"/>
    </row>
    <row r="821" ht="14.25" customHeight="1">
      <c r="G821" s="9"/>
      <c r="M821" s="9"/>
      <c r="X821" s="9"/>
      <c r="AE821" s="9"/>
    </row>
    <row r="822" ht="14.25" customHeight="1">
      <c r="G822" s="9"/>
      <c r="M822" s="9"/>
      <c r="X822" s="9"/>
      <c r="AE822" s="9"/>
    </row>
    <row r="823" ht="14.25" customHeight="1">
      <c r="G823" s="9"/>
      <c r="M823" s="9"/>
      <c r="X823" s="9"/>
      <c r="AE823" s="9"/>
    </row>
    <row r="824" ht="14.25" customHeight="1">
      <c r="G824" s="9"/>
      <c r="M824" s="9"/>
      <c r="X824" s="9"/>
      <c r="AE824" s="9"/>
    </row>
    <row r="825" ht="14.25" customHeight="1">
      <c r="G825" s="9"/>
      <c r="M825" s="9"/>
      <c r="X825" s="9"/>
      <c r="AE825" s="9"/>
    </row>
    <row r="826" ht="14.25" customHeight="1">
      <c r="G826" s="9"/>
      <c r="M826" s="9"/>
      <c r="X826" s="9"/>
      <c r="AE826" s="9"/>
    </row>
    <row r="827" ht="14.25" customHeight="1">
      <c r="G827" s="9"/>
      <c r="M827" s="9"/>
      <c r="X827" s="9"/>
      <c r="AE827" s="9"/>
    </row>
    <row r="828" ht="14.25" customHeight="1">
      <c r="G828" s="9"/>
      <c r="M828" s="9"/>
      <c r="X828" s="9"/>
      <c r="AE828" s="9"/>
    </row>
    <row r="829" ht="14.25" customHeight="1">
      <c r="G829" s="9"/>
      <c r="M829" s="9"/>
      <c r="X829" s="9"/>
      <c r="AE829" s="9"/>
    </row>
    <row r="830" ht="14.25" customHeight="1">
      <c r="G830" s="9"/>
      <c r="M830" s="9"/>
      <c r="X830" s="9"/>
      <c r="AE830" s="9"/>
    </row>
    <row r="831" ht="14.25" customHeight="1">
      <c r="G831" s="9"/>
      <c r="M831" s="9"/>
      <c r="X831" s="9"/>
      <c r="AE831" s="9"/>
    </row>
    <row r="832" ht="14.25" customHeight="1">
      <c r="G832" s="9"/>
      <c r="M832" s="9"/>
      <c r="X832" s="9"/>
      <c r="AE832" s="9"/>
    </row>
    <row r="833" ht="14.25" customHeight="1">
      <c r="G833" s="9"/>
      <c r="M833" s="9"/>
      <c r="X833" s="9"/>
      <c r="AE833" s="9"/>
    </row>
    <row r="834" ht="14.25" customHeight="1">
      <c r="G834" s="9"/>
      <c r="M834" s="9"/>
      <c r="X834" s="9"/>
      <c r="AE834" s="9"/>
    </row>
    <row r="835" ht="14.25" customHeight="1">
      <c r="G835" s="9"/>
      <c r="M835" s="9"/>
      <c r="X835" s="9"/>
      <c r="AE835" s="9"/>
    </row>
    <row r="836" ht="14.25" customHeight="1">
      <c r="G836" s="9"/>
      <c r="M836" s="9"/>
      <c r="X836" s="9"/>
      <c r="AE836" s="9"/>
    </row>
    <row r="837" ht="14.25" customHeight="1">
      <c r="G837" s="9"/>
      <c r="M837" s="9"/>
      <c r="X837" s="9"/>
      <c r="AE837" s="9"/>
    </row>
    <row r="838" ht="14.25" customHeight="1">
      <c r="G838" s="9"/>
      <c r="M838" s="9"/>
      <c r="X838" s="9"/>
      <c r="AE838" s="9"/>
    </row>
    <row r="839" ht="14.25" customHeight="1">
      <c r="G839" s="9"/>
      <c r="M839" s="9"/>
      <c r="X839" s="9"/>
      <c r="AE839" s="9"/>
    </row>
    <row r="840" ht="14.25" customHeight="1">
      <c r="G840" s="9"/>
      <c r="M840" s="9"/>
      <c r="X840" s="9"/>
      <c r="AE840" s="9"/>
    </row>
    <row r="841" ht="14.25" customHeight="1">
      <c r="G841" s="9"/>
      <c r="M841" s="9"/>
      <c r="X841" s="9"/>
      <c r="AE841" s="9"/>
    </row>
    <row r="842" ht="14.25" customHeight="1">
      <c r="G842" s="9"/>
      <c r="M842" s="9"/>
      <c r="X842" s="9"/>
      <c r="AE842" s="9"/>
    </row>
    <row r="843" ht="14.25" customHeight="1">
      <c r="G843" s="9"/>
      <c r="M843" s="9"/>
      <c r="X843" s="9"/>
      <c r="AE843" s="9"/>
    </row>
    <row r="844" ht="14.25" customHeight="1">
      <c r="G844" s="9"/>
      <c r="M844" s="9"/>
      <c r="X844" s="9"/>
      <c r="AE844" s="9"/>
    </row>
    <row r="845" ht="14.25" customHeight="1">
      <c r="G845" s="9"/>
      <c r="M845" s="9"/>
      <c r="X845" s="9"/>
      <c r="AE845" s="9"/>
    </row>
    <row r="846" ht="14.25" customHeight="1">
      <c r="G846" s="9"/>
      <c r="M846" s="9"/>
      <c r="X846" s="9"/>
      <c r="AE846" s="9"/>
    </row>
    <row r="847" ht="14.25" customHeight="1">
      <c r="G847" s="9"/>
      <c r="M847" s="9"/>
      <c r="X847" s="9"/>
      <c r="AE847" s="9"/>
    </row>
    <row r="848" ht="14.25" customHeight="1">
      <c r="G848" s="9"/>
      <c r="M848" s="9"/>
      <c r="X848" s="9"/>
      <c r="AE848" s="9"/>
    </row>
    <row r="849" ht="14.25" customHeight="1">
      <c r="G849" s="9"/>
      <c r="M849" s="9"/>
      <c r="X849" s="9"/>
      <c r="AE849" s="9"/>
    </row>
    <row r="850" ht="14.25" customHeight="1">
      <c r="G850" s="9"/>
      <c r="M850" s="9"/>
      <c r="X850" s="9"/>
      <c r="AE850" s="9"/>
    </row>
    <row r="851" ht="14.25" customHeight="1">
      <c r="G851" s="9"/>
      <c r="M851" s="9"/>
      <c r="X851" s="9"/>
      <c r="AE851" s="9"/>
    </row>
    <row r="852" ht="14.25" customHeight="1">
      <c r="G852" s="9"/>
      <c r="M852" s="9"/>
      <c r="X852" s="9"/>
      <c r="AE852" s="9"/>
    </row>
    <row r="853" ht="14.25" customHeight="1">
      <c r="G853" s="9"/>
      <c r="M853" s="9"/>
      <c r="X853" s="9"/>
      <c r="AE853" s="9"/>
    </row>
    <row r="854" ht="14.25" customHeight="1">
      <c r="G854" s="9"/>
      <c r="M854" s="9"/>
      <c r="X854" s="9"/>
      <c r="AE854" s="9"/>
    </row>
    <row r="855" ht="14.25" customHeight="1">
      <c r="G855" s="9"/>
      <c r="M855" s="9"/>
      <c r="X855" s="9"/>
      <c r="AE855" s="9"/>
    </row>
    <row r="856" ht="14.25" customHeight="1">
      <c r="G856" s="9"/>
      <c r="M856" s="9"/>
      <c r="X856" s="9"/>
      <c r="AE856" s="9"/>
    </row>
    <row r="857" ht="14.25" customHeight="1">
      <c r="G857" s="9"/>
      <c r="M857" s="9"/>
      <c r="X857" s="9"/>
      <c r="AE857" s="9"/>
    </row>
    <row r="858" ht="14.25" customHeight="1">
      <c r="G858" s="9"/>
      <c r="M858" s="9"/>
      <c r="X858" s="9"/>
      <c r="AE858" s="9"/>
    </row>
    <row r="859" ht="14.25" customHeight="1">
      <c r="G859" s="9"/>
      <c r="M859" s="9"/>
      <c r="X859" s="9"/>
      <c r="AE859" s="9"/>
    </row>
    <row r="860" ht="14.25" customHeight="1">
      <c r="G860" s="9"/>
      <c r="M860" s="9"/>
      <c r="X860" s="9"/>
      <c r="AE860" s="9"/>
    </row>
    <row r="861" ht="14.25" customHeight="1">
      <c r="G861" s="9"/>
      <c r="M861" s="9"/>
      <c r="X861" s="9"/>
      <c r="AE861" s="9"/>
    </row>
    <row r="862" ht="14.25" customHeight="1">
      <c r="G862" s="9"/>
      <c r="M862" s="9"/>
      <c r="X862" s="9"/>
      <c r="AE862" s="9"/>
    </row>
    <row r="863" ht="14.25" customHeight="1">
      <c r="G863" s="9"/>
      <c r="M863" s="9"/>
      <c r="X863" s="9"/>
      <c r="AE863" s="9"/>
    </row>
    <row r="864" ht="14.25" customHeight="1">
      <c r="G864" s="9"/>
      <c r="M864" s="9"/>
      <c r="X864" s="9"/>
      <c r="AE864" s="9"/>
    </row>
    <row r="865" ht="14.25" customHeight="1">
      <c r="G865" s="9"/>
      <c r="M865" s="9"/>
      <c r="X865" s="9"/>
      <c r="AE865" s="9"/>
    </row>
    <row r="866" ht="14.25" customHeight="1">
      <c r="G866" s="9"/>
      <c r="M866" s="9"/>
      <c r="X866" s="9"/>
      <c r="AE866" s="9"/>
    </row>
    <row r="867" ht="14.25" customHeight="1">
      <c r="G867" s="9"/>
      <c r="M867" s="9"/>
      <c r="X867" s="9"/>
      <c r="AE867" s="9"/>
    </row>
    <row r="868" ht="14.25" customHeight="1">
      <c r="G868" s="9"/>
      <c r="M868" s="9"/>
      <c r="X868" s="9"/>
      <c r="AE868" s="9"/>
    </row>
    <row r="869" ht="14.25" customHeight="1">
      <c r="G869" s="9"/>
      <c r="M869" s="9"/>
      <c r="X869" s="9"/>
      <c r="AE869" s="9"/>
    </row>
    <row r="870" ht="14.25" customHeight="1">
      <c r="G870" s="9"/>
      <c r="M870" s="9"/>
      <c r="X870" s="9"/>
      <c r="AE870" s="9"/>
    </row>
    <row r="871" ht="14.25" customHeight="1">
      <c r="G871" s="9"/>
      <c r="M871" s="9"/>
      <c r="X871" s="9"/>
      <c r="AE871" s="9"/>
    </row>
    <row r="872" ht="14.25" customHeight="1">
      <c r="G872" s="9"/>
      <c r="M872" s="9"/>
      <c r="X872" s="9"/>
      <c r="AE872" s="9"/>
    </row>
    <row r="873" ht="14.25" customHeight="1">
      <c r="G873" s="9"/>
      <c r="M873" s="9"/>
      <c r="X873" s="9"/>
      <c r="AE873" s="9"/>
    </row>
    <row r="874" ht="14.25" customHeight="1">
      <c r="G874" s="9"/>
      <c r="M874" s="9"/>
      <c r="X874" s="9"/>
      <c r="AE874" s="9"/>
    </row>
    <row r="875" ht="14.25" customHeight="1">
      <c r="G875" s="9"/>
      <c r="M875" s="9"/>
      <c r="X875" s="9"/>
      <c r="AE875" s="9"/>
    </row>
    <row r="876" ht="14.25" customHeight="1">
      <c r="G876" s="9"/>
      <c r="M876" s="9"/>
      <c r="X876" s="9"/>
      <c r="AE876" s="9"/>
    </row>
    <row r="877" ht="14.25" customHeight="1">
      <c r="G877" s="9"/>
      <c r="M877" s="9"/>
      <c r="X877" s="9"/>
      <c r="AE877" s="9"/>
    </row>
    <row r="878" ht="14.25" customHeight="1">
      <c r="G878" s="9"/>
      <c r="M878" s="9"/>
      <c r="X878" s="9"/>
      <c r="AE878" s="9"/>
    </row>
    <row r="879" ht="14.25" customHeight="1">
      <c r="G879" s="9"/>
      <c r="M879" s="9"/>
      <c r="X879" s="9"/>
      <c r="AE879" s="9"/>
    </row>
    <row r="880" ht="14.25" customHeight="1">
      <c r="G880" s="9"/>
      <c r="M880" s="9"/>
      <c r="X880" s="9"/>
      <c r="AE880" s="9"/>
    </row>
    <row r="881" ht="14.25" customHeight="1">
      <c r="G881" s="9"/>
      <c r="M881" s="9"/>
      <c r="X881" s="9"/>
      <c r="AE881" s="9"/>
    </row>
    <row r="882" ht="14.25" customHeight="1">
      <c r="G882" s="9"/>
      <c r="M882" s="9"/>
      <c r="X882" s="9"/>
      <c r="AE882" s="9"/>
    </row>
    <row r="883" ht="14.25" customHeight="1">
      <c r="G883" s="9"/>
      <c r="M883" s="9"/>
      <c r="X883" s="9"/>
      <c r="AE883" s="9"/>
    </row>
    <row r="884" ht="14.25" customHeight="1">
      <c r="G884" s="9"/>
      <c r="M884" s="9"/>
      <c r="X884" s="9"/>
      <c r="AE884" s="9"/>
    </row>
    <row r="885" ht="14.25" customHeight="1">
      <c r="G885" s="9"/>
      <c r="M885" s="9"/>
      <c r="X885" s="9"/>
      <c r="AE885" s="9"/>
    </row>
    <row r="886" ht="14.25" customHeight="1">
      <c r="G886" s="9"/>
      <c r="M886" s="9"/>
      <c r="X886" s="9"/>
      <c r="AE886" s="9"/>
    </row>
    <row r="887" ht="14.25" customHeight="1">
      <c r="G887" s="9"/>
      <c r="M887" s="9"/>
      <c r="X887" s="9"/>
      <c r="AE887" s="9"/>
    </row>
    <row r="888" ht="14.25" customHeight="1">
      <c r="G888" s="9"/>
      <c r="M888" s="9"/>
      <c r="X888" s="9"/>
      <c r="AE888" s="9"/>
    </row>
    <row r="889" ht="14.25" customHeight="1">
      <c r="G889" s="9"/>
      <c r="M889" s="9"/>
      <c r="X889" s="9"/>
      <c r="AE889" s="9"/>
    </row>
    <row r="890" ht="14.25" customHeight="1">
      <c r="G890" s="9"/>
      <c r="M890" s="9"/>
      <c r="X890" s="9"/>
      <c r="AE890" s="9"/>
    </row>
    <row r="891" ht="14.25" customHeight="1">
      <c r="G891" s="9"/>
      <c r="M891" s="9"/>
      <c r="X891" s="9"/>
      <c r="AE891" s="9"/>
    </row>
    <row r="892" ht="14.25" customHeight="1">
      <c r="G892" s="9"/>
      <c r="M892" s="9"/>
      <c r="X892" s="9"/>
      <c r="AE892" s="9"/>
    </row>
    <row r="893" ht="14.25" customHeight="1">
      <c r="G893" s="9"/>
      <c r="M893" s="9"/>
      <c r="X893" s="9"/>
      <c r="AE893" s="9"/>
    </row>
    <row r="894" ht="14.25" customHeight="1">
      <c r="G894" s="9"/>
      <c r="M894" s="9"/>
      <c r="X894" s="9"/>
      <c r="AE894" s="9"/>
    </row>
    <row r="895" ht="14.25" customHeight="1">
      <c r="G895" s="9"/>
      <c r="M895" s="9"/>
      <c r="X895" s="9"/>
      <c r="AE895" s="9"/>
    </row>
    <row r="896" ht="14.25" customHeight="1">
      <c r="G896" s="9"/>
      <c r="M896" s="9"/>
      <c r="X896" s="9"/>
      <c r="AE896" s="9"/>
    </row>
    <row r="897" ht="14.25" customHeight="1">
      <c r="G897" s="9"/>
      <c r="M897" s="9"/>
      <c r="X897" s="9"/>
      <c r="AE897" s="9"/>
    </row>
    <row r="898" ht="14.25" customHeight="1">
      <c r="G898" s="9"/>
      <c r="M898" s="9"/>
      <c r="X898" s="9"/>
      <c r="AE898" s="9"/>
    </row>
    <row r="899" ht="14.25" customHeight="1">
      <c r="G899" s="9"/>
      <c r="M899" s="9"/>
      <c r="X899" s="9"/>
      <c r="AE899" s="9"/>
    </row>
    <row r="900" ht="14.25" customHeight="1">
      <c r="G900" s="9"/>
      <c r="M900" s="9"/>
      <c r="X900" s="9"/>
      <c r="AE900" s="9"/>
    </row>
    <row r="901" ht="14.25" customHeight="1">
      <c r="G901" s="9"/>
      <c r="M901" s="9"/>
      <c r="X901" s="9"/>
      <c r="AE901" s="9"/>
    </row>
    <row r="902" ht="14.25" customHeight="1">
      <c r="G902" s="9"/>
      <c r="M902" s="9"/>
      <c r="X902" s="9"/>
      <c r="AE902" s="9"/>
    </row>
    <row r="903" ht="14.25" customHeight="1">
      <c r="G903" s="9"/>
      <c r="M903" s="9"/>
      <c r="X903" s="9"/>
      <c r="AE903" s="9"/>
    </row>
    <row r="904" ht="14.25" customHeight="1">
      <c r="G904" s="9"/>
      <c r="M904" s="9"/>
      <c r="X904" s="9"/>
      <c r="AE904" s="9"/>
    </row>
    <row r="905" ht="14.25" customHeight="1">
      <c r="G905" s="9"/>
      <c r="M905" s="9"/>
      <c r="X905" s="9"/>
      <c r="AE905" s="9"/>
    </row>
    <row r="906" ht="14.25" customHeight="1">
      <c r="G906" s="9"/>
      <c r="M906" s="9"/>
      <c r="X906" s="9"/>
      <c r="AE906" s="9"/>
    </row>
    <row r="907" ht="14.25" customHeight="1">
      <c r="G907" s="9"/>
      <c r="M907" s="9"/>
      <c r="X907" s="9"/>
      <c r="AE907" s="9"/>
    </row>
    <row r="908" ht="14.25" customHeight="1">
      <c r="G908" s="9"/>
      <c r="M908" s="9"/>
      <c r="X908" s="9"/>
      <c r="AE908" s="9"/>
    </row>
    <row r="909" ht="14.25" customHeight="1">
      <c r="G909" s="9"/>
      <c r="M909" s="9"/>
      <c r="X909" s="9"/>
      <c r="AE909" s="9"/>
    </row>
    <row r="910" ht="14.25" customHeight="1">
      <c r="G910" s="9"/>
      <c r="M910" s="9"/>
      <c r="X910" s="9"/>
      <c r="AE910" s="9"/>
    </row>
    <row r="911" ht="14.25" customHeight="1">
      <c r="G911" s="9"/>
      <c r="M911" s="9"/>
      <c r="X911" s="9"/>
      <c r="AE911" s="9"/>
    </row>
    <row r="912" ht="14.25" customHeight="1">
      <c r="G912" s="9"/>
      <c r="M912" s="9"/>
      <c r="X912" s="9"/>
      <c r="AE912" s="9"/>
    </row>
    <row r="913" ht="14.25" customHeight="1">
      <c r="G913" s="9"/>
      <c r="M913" s="9"/>
      <c r="X913" s="9"/>
      <c r="AE913" s="9"/>
    </row>
    <row r="914" ht="14.25" customHeight="1">
      <c r="G914" s="9"/>
      <c r="M914" s="9"/>
      <c r="X914" s="9"/>
      <c r="AE914" s="9"/>
    </row>
    <row r="915" ht="14.25" customHeight="1">
      <c r="G915" s="9"/>
      <c r="M915" s="9"/>
      <c r="X915" s="9"/>
      <c r="AE915" s="9"/>
    </row>
    <row r="916" ht="14.25" customHeight="1">
      <c r="G916" s="9"/>
      <c r="M916" s="9"/>
      <c r="X916" s="9"/>
      <c r="AE916" s="9"/>
    </row>
    <row r="917" ht="14.25" customHeight="1">
      <c r="G917" s="9"/>
      <c r="M917" s="9"/>
      <c r="X917" s="9"/>
      <c r="AE917" s="9"/>
    </row>
    <row r="918" ht="14.25" customHeight="1">
      <c r="G918" s="9"/>
      <c r="M918" s="9"/>
      <c r="X918" s="9"/>
      <c r="AE918" s="9"/>
    </row>
    <row r="919" ht="14.25" customHeight="1">
      <c r="G919" s="9"/>
      <c r="M919" s="9"/>
      <c r="X919" s="9"/>
      <c r="AE919" s="9"/>
    </row>
    <row r="920" ht="14.25" customHeight="1">
      <c r="G920" s="9"/>
      <c r="M920" s="9"/>
      <c r="X920" s="9"/>
      <c r="AE920" s="9"/>
    </row>
    <row r="921" ht="14.25" customHeight="1">
      <c r="G921" s="9"/>
      <c r="M921" s="9"/>
      <c r="X921" s="9"/>
      <c r="AE921" s="9"/>
    </row>
    <row r="922" ht="14.25" customHeight="1">
      <c r="G922" s="9"/>
      <c r="M922" s="9"/>
      <c r="X922" s="9"/>
      <c r="AE922" s="9"/>
    </row>
    <row r="923" ht="14.25" customHeight="1">
      <c r="G923" s="9"/>
      <c r="M923" s="9"/>
      <c r="X923" s="9"/>
      <c r="AE923" s="9"/>
    </row>
    <row r="924" ht="14.25" customHeight="1">
      <c r="G924" s="9"/>
      <c r="M924" s="9"/>
      <c r="X924" s="9"/>
      <c r="AE924" s="9"/>
    </row>
    <row r="925" ht="14.25" customHeight="1">
      <c r="G925" s="9"/>
      <c r="M925" s="9"/>
      <c r="X925" s="9"/>
      <c r="AE925" s="9"/>
    </row>
    <row r="926" ht="14.25" customHeight="1">
      <c r="G926" s="9"/>
      <c r="M926" s="9"/>
      <c r="X926" s="9"/>
      <c r="AE926" s="9"/>
    </row>
    <row r="927" ht="14.25" customHeight="1">
      <c r="G927" s="9"/>
      <c r="M927" s="9"/>
      <c r="X927" s="9"/>
      <c r="AE927" s="9"/>
    </row>
    <row r="928" ht="14.25" customHeight="1">
      <c r="G928" s="9"/>
      <c r="M928" s="9"/>
      <c r="X928" s="9"/>
      <c r="AE928" s="9"/>
    </row>
    <row r="929" ht="14.25" customHeight="1">
      <c r="G929" s="9"/>
      <c r="M929" s="9"/>
      <c r="X929" s="9"/>
      <c r="AE929" s="9"/>
    </row>
    <row r="930" ht="14.25" customHeight="1">
      <c r="G930" s="9"/>
      <c r="M930" s="9"/>
      <c r="X930" s="9"/>
      <c r="AE930" s="9"/>
    </row>
    <row r="931" ht="14.25" customHeight="1">
      <c r="G931" s="9"/>
      <c r="M931" s="9"/>
      <c r="X931" s="9"/>
      <c r="AE931" s="9"/>
    </row>
    <row r="932" ht="14.25" customHeight="1">
      <c r="G932" s="9"/>
      <c r="M932" s="9"/>
      <c r="X932" s="9"/>
      <c r="AE932" s="9"/>
    </row>
    <row r="933" ht="14.25" customHeight="1">
      <c r="G933" s="9"/>
      <c r="M933" s="9"/>
      <c r="X933" s="9"/>
      <c r="AE933" s="9"/>
    </row>
    <row r="934" ht="14.25" customHeight="1">
      <c r="G934" s="9"/>
      <c r="M934" s="9"/>
      <c r="X934" s="9"/>
      <c r="AE934" s="9"/>
    </row>
    <row r="935" ht="14.25" customHeight="1">
      <c r="G935" s="9"/>
      <c r="M935" s="9"/>
      <c r="X935" s="9"/>
      <c r="AE935" s="9"/>
    </row>
    <row r="936" ht="14.25" customHeight="1">
      <c r="G936" s="9"/>
      <c r="M936" s="9"/>
      <c r="X936" s="9"/>
      <c r="AE936" s="9"/>
    </row>
    <row r="937" ht="14.25" customHeight="1">
      <c r="G937" s="9"/>
      <c r="M937" s="9"/>
      <c r="X937" s="9"/>
      <c r="AE937" s="9"/>
    </row>
    <row r="938" ht="14.25" customHeight="1">
      <c r="G938" s="9"/>
      <c r="M938" s="9"/>
      <c r="X938" s="9"/>
      <c r="AE938" s="9"/>
    </row>
    <row r="939" ht="14.25" customHeight="1">
      <c r="G939" s="9"/>
      <c r="M939" s="9"/>
      <c r="X939" s="9"/>
      <c r="AE939" s="9"/>
    </row>
    <row r="940" ht="14.25" customHeight="1">
      <c r="G940" s="9"/>
      <c r="M940" s="9"/>
      <c r="X940" s="9"/>
      <c r="AE940" s="9"/>
    </row>
    <row r="941" ht="14.25" customHeight="1">
      <c r="G941" s="9"/>
      <c r="M941" s="9"/>
      <c r="X941" s="9"/>
      <c r="AE941" s="9"/>
    </row>
    <row r="942" ht="14.25" customHeight="1">
      <c r="G942" s="9"/>
      <c r="M942" s="9"/>
      <c r="X942" s="9"/>
      <c r="AE942" s="9"/>
    </row>
    <row r="943" ht="14.25" customHeight="1">
      <c r="G943" s="9"/>
      <c r="M943" s="9"/>
      <c r="X943" s="9"/>
      <c r="AE943" s="9"/>
    </row>
    <row r="944" ht="14.25" customHeight="1">
      <c r="G944" s="9"/>
      <c r="M944" s="9"/>
      <c r="X944" s="9"/>
      <c r="AE944" s="9"/>
    </row>
    <row r="945" ht="14.25" customHeight="1">
      <c r="G945" s="9"/>
      <c r="M945" s="9"/>
      <c r="X945" s="9"/>
      <c r="AE945" s="9"/>
    </row>
    <row r="946" ht="14.25" customHeight="1">
      <c r="G946" s="9"/>
      <c r="M946" s="9"/>
      <c r="X946" s="9"/>
      <c r="AE946" s="9"/>
    </row>
    <row r="947" ht="14.25" customHeight="1">
      <c r="G947" s="9"/>
      <c r="M947" s="9"/>
      <c r="X947" s="9"/>
      <c r="AE947" s="9"/>
    </row>
    <row r="948" ht="14.25" customHeight="1">
      <c r="G948" s="9"/>
      <c r="M948" s="9"/>
      <c r="X948" s="9"/>
      <c r="AE948" s="9"/>
    </row>
    <row r="949" ht="14.25" customHeight="1">
      <c r="G949" s="9"/>
      <c r="M949" s="9"/>
      <c r="X949" s="9"/>
      <c r="AE949" s="9"/>
    </row>
    <row r="950" ht="14.25" customHeight="1">
      <c r="G950" s="9"/>
      <c r="M950" s="9"/>
      <c r="X950" s="9"/>
      <c r="AE950" s="9"/>
    </row>
    <row r="951" ht="14.25" customHeight="1">
      <c r="G951" s="9"/>
      <c r="M951" s="9"/>
      <c r="X951" s="9"/>
      <c r="AE951" s="9"/>
    </row>
    <row r="952" ht="14.25" customHeight="1">
      <c r="G952" s="9"/>
      <c r="M952" s="9"/>
      <c r="X952" s="9"/>
      <c r="AE952" s="9"/>
    </row>
    <row r="953" ht="14.25" customHeight="1">
      <c r="G953" s="9"/>
      <c r="M953" s="9"/>
      <c r="X953" s="9"/>
      <c r="AE953" s="9"/>
    </row>
    <row r="954" ht="14.25" customHeight="1">
      <c r="G954" s="9"/>
      <c r="M954" s="9"/>
      <c r="X954" s="9"/>
      <c r="AE954" s="9"/>
    </row>
    <row r="955" ht="14.25" customHeight="1">
      <c r="G955" s="9"/>
      <c r="M955" s="9"/>
      <c r="X955" s="9"/>
      <c r="AE955" s="9"/>
    </row>
    <row r="956" ht="14.25" customHeight="1">
      <c r="G956" s="9"/>
      <c r="M956" s="9"/>
      <c r="X956" s="9"/>
      <c r="AE956" s="9"/>
    </row>
    <row r="957" ht="14.25" customHeight="1">
      <c r="G957" s="9"/>
      <c r="M957" s="9"/>
      <c r="X957" s="9"/>
      <c r="AE957" s="9"/>
    </row>
    <row r="958" ht="14.25" customHeight="1">
      <c r="G958" s="9"/>
      <c r="M958" s="9"/>
      <c r="X958" s="9"/>
      <c r="AE958" s="9"/>
    </row>
    <row r="959" ht="14.25" customHeight="1">
      <c r="G959" s="9"/>
      <c r="M959" s="9"/>
      <c r="X959" s="9"/>
      <c r="AE959" s="9"/>
    </row>
    <row r="960" ht="14.25" customHeight="1">
      <c r="G960" s="9"/>
      <c r="M960" s="9"/>
      <c r="X960" s="9"/>
      <c r="AE960" s="9"/>
    </row>
    <row r="961" ht="14.25" customHeight="1">
      <c r="G961" s="9"/>
      <c r="M961" s="9"/>
      <c r="X961" s="9"/>
      <c r="AE961" s="9"/>
    </row>
    <row r="962" ht="14.25" customHeight="1">
      <c r="G962" s="9"/>
      <c r="M962" s="9"/>
      <c r="X962" s="9"/>
      <c r="AE962" s="9"/>
    </row>
    <row r="963" ht="14.25" customHeight="1">
      <c r="G963" s="9"/>
      <c r="M963" s="9"/>
      <c r="X963" s="9"/>
      <c r="AE963" s="9"/>
    </row>
    <row r="964" ht="14.25" customHeight="1">
      <c r="G964" s="9"/>
      <c r="M964" s="9"/>
      <c r="X964" s="9"/>
      <c r="AE964" s="9"/>
    </row>
    <row r="965" ht="14.25" customHeight="1">
      <c r="G965" s="9"/>
      <c r="M965" s="9"/>
      <c r="X965" s="9"/>
      <c r="AE965" s="9"/>
    </row>
    <row r="966" ht="14.25" customHeight="1">
      <c r="G966" s="9"/>
      <c r="M966" s="9"/>
      <c r="X966" s="9"/>
      <c r="AE966" s="9"/>
    </row>
    <row r="967" ht="14.25" customHeight="1">
      <c r="G967" s="9"/>
      <c r="M967" s="9"/>
      <c r="X967" s="9"/>
      <c r="AE967" s="9"/>
    </row>
    <row r="968" ht="14.25" customHeight="1">
      <c r="G968" s="9"/>
      <c r="M968" s="9"/>
      <c r="X968" s="9"/>
      <c r="AE968" s="9"/>
    </row>
    <row r="969" ht="14.25" customHeight="1">
      <c r="G969" s="9"/>
      <c r="M969" s="9"/>
      <c r="X969" s="9"/>
      <c r="AE969" s="9"/>
    </row>
    <row r="970" ht="14.25" customHeight="1">
      <c r="G970" s="9"/>
      <c r="M970" s="9"/>
      <c r="X970" s="9"/>
      <c r="AE970" s="9"/>
    </row>
    <row r="971" ht="14.25" customHeight="1">
      <c r="G971" s="9"/>
      <c r="M971" s="9"/>
      <c r="X971" s="9"/>
      <c r="AE971" s="9"/>
    </row>
    <row r="972" ht="14.25" customHeight="1">
      <c r="G972" s="9"/>
      <c r="M972" s="9"/>
      <c r="X972" s="9"/>
      <c r="AE972" s="9"/>
    </row>
    <row r="973" ht="14.25" customHeight="1">
      <c r="G973" s="9"/>
      <c r="M973" s="9"/>
      <c r="X973" s="9"/>
      <c r="AE973" s="9"/>
    </row>
    <row r="974" ht="14.25" customHeight="1">
      <c r="G974" s="9"/>
      <c r="M974" s="9"/>
      <c r="X974" s="9"/>
      <c r="AE974" s="9"/>
    </row>
    <row r="975" ht="14.25" customHeight="1">
      <c r="G975" s="9"/>
      <c r="M975" s="9"/>
      <c r="X975" s="9"/>
      <c r="AE975" s="9"/>
    </row>
    <row r="976" ht="14.25" customHeight="1">
      <c r="G976" s="9"/>
      <c r="M976" s="9"/>
      <c r="X976" s="9"/>
      <c r="AE976" s="9"/>
    </row>
    <row r="977" ht="14.25" customHeight="1">
      <c r="G977" s="9"/>
      <c r="M977" s="9"/>
      <c r="X977" s="9"/>
      <c r="AE977" s="9"/>
    </row>
    <row r="978" ht="14.25" customHeight="1">
      <c r="G978" s="9"/>
      <c r="M978" s="9"/>
      <c r="X978" s="9"/>
      <c r="AE978" s="9"/>
    </row>
    <row r="979" ht="14.25" customHeight="1">
      <c r="G979" s="9"/>
      <c r="M979" s="9"/>
      <c r="X979" s="9"/>
      <c r="AE979" s="9"/>
    </row>
    <row r="980" ht="14.25" customHeight="1">
      <c r="G980" s="9"/>
      <c r="M980" s="9"/>
      <c r="X980" s="9"/>
      <c r="AE980" s="9"/>
    </row>
    <row r="981" ht="14.25" customHeight="1">
      <c r="G981" s="9"/>
      <c r="M981" s="9"/>
      <c r="X981" s="9"/>
      <c r="AE981" s="9"/>
    </row>
    <row r="982" ht="14.25" customHeight="1">
      <c r="G982" s="9"/>
      <c r="M982" s="9"/>
      <c r="X982" s="9"/>
      <c r="AE982" s="9"/>
    </row>
    <row r="983" ht="14.25" customHeight="1">
      <c r="G983" s="9"/>
      <c r="M983" s="9"/>
      <c r="X983" s="9"/>
      <c r="AE983" s="9"/>
    </row>
    <row r="984" ht="14.25" customHeight="1">
      <c r="G984" s="9"/>
      <c r="M984" s="9"/>
      <c r="X984" s="9"/>
      <c r="AE984" s="9"/>
    </row>
    <row r="985" ht="14.25" customHeight="1">
      <c r="G985" s="9"/>
      <c r="M985" s="9"/>
      <c r="X985" s="9"/>
      <c r="AE985" s="9"/>
    </row>
    <row r="986" ht="14.25" customHeight="1">
      <c r="G986" s="9"/>
      <c r="M986" s="9"/>
      <c r="X986" s="9"/>
      <c r="AE986" s="9"/>
    </row>
    <row r="987" ht="14.25" customHeight="1">
      <c r="G987" s="9"/>
      <c r="M987" s="9"/>
      <c r="X987" s="9"/>
      <c r="AE987" s="9"/>
    </row>
    <row r="988" ht="14.25" customHeight="1">
      <c r="G988" s="9"/>
      <c r="M988" s="9"/>
      <c r="X988" s="9"/>
      <c r="AE988" s="9"/>
    </row>
    <row r="989" ht="14.25" customHeight="1">
      <c r="G989" s="9"/>
      <c r="M989" s="9"/>
      <c r="X989" s="9"/>
      <c r="AE989" s="9"/>
    </row>
    <row r="990" ht="14.25" customHeight="1">
      <c r="G990" s="9"/>
      <c r="M990" s="9"/>
      <c r="X990" s="9"/>
      <c r="AE990" s="9"/>
    </row>
    <row r="991" ht="14.25" customHeight="1">
      <c r="G991" s="9"/>
      <c r="M991" s="9"/>
      <c r="X991" s="9"/>
      <c r="AE991" s="9"/>
    </row>
    <row r="992" ht="14.25" customHeight="1">
      <c r="G992" s="9"/>
      <c r="M992" s="9"/>
      <c r="X992" s="9"/>
      <c r="AE992" s="9"/>
    </row>
    <row r="993" ht="14.25" customHeight="1">
      <c r="G993" s="9"/>
      <c r="M993" s="9"/>
      <c r="X993" s="9"/>
      <c r="AE993" s="9"/>
    </row>
    <row r="994" ht="14.25" customHeight="1">
      <c r="G994" s="9"/>
      <c r="M994" s="9"/>
      <c r="X994" s="9"/>
      <c r="AE994" s="9"/>
    </row>
    <row r="995" ht="14.25" customHeight="1">
      <c r="G995" s="9"/>
      <c r="M995" s="9"/>
      <c r="X995" s="9"/>
      <c r="AE995" s="9"/>
    </row>
    <row r="996" ht="14.25" customHeight="1">
      <c r="G996" s="9"/>
      <c r="M996" s="9"/>
      <c r="X996" s="9"/>
      <c r="AE996" s="9"/>
    </row>
    <row r="997" ht="14.25" customHeight="1">
      <c r="G997" s="9"/>
      <c r="M997" s="9"/>
      <c r="X997" s="9"/>
      <c r="AE997" s="9"/>
    </row>
    <row r="998" ht="14.25" customHeight="1">
      <c r="G998" s="9"/>
      <c r="M998" s="9"/>
      <c r="X998" s="9"/>
      <c r="AE998" s="9"/>
    </row>
    <row r="999" ht="14.25" customHeight="1">
      <c r="G999" s="9"/>
      <c r="M999" s="9"/>
      <c r="X999" s="9"/>
      <c r="AE999" s="9"/>
    </row>
    <row r="1000" ht="14.25" customHeight="1">
      <c r="G1000" s="9"/>
      <c r="M1000" s="9"/>
      <c r="X1000" s="9"/>
      <c r="AE1000" s="9"/>
    </row>
  </sheetData>
  <mergeCells count="2">
    <mergeCell ref="A1:F1"/>
    <mergeCell ref="N1:AD1"/>
  </mergeCell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26" width="8.71"/>
  </cols>
  <sheetData>
    <row r="1" ht="14.25" customHeight="1"/>
    <row r="2" ht="14.25" customHeight="1">
      <c r="B2" s="25" t="s">
        <v>336</v>
      </c>
      <c r="C2" s="25" t="s">
        <v>337</v>
      </c>
    </row>
    <row r="3" ht="14.25" customHeight="1">
      <c r="B3" s="26" t="s">
        <v>320</v>
      </c>
      <c r="C3" s="27">
        <f>DRC!X4</f>
        <v>1058548524609</v>
      </c>
    </row>
    <row r="4" ht="14.25" customHeight="1">
      <c r="B4" s="26" t="s">
        <v>307</v>
      </c>
      <c r="C4" s="27">
        <f>RRAO!J4</f>
        <v>165525553.6</v>
      </c>
    </row>
    <row r="5" ht="14.25" customHeight="1">
      <c r="B5" s="26" t="s">
        <v>338</v>
      </c>
      <c r="C5" s="27">
        <f>DELTA_FX!R4+DELTA_GIRR!BR4</f>
        <v>19076648.43</v>
      </c>
    </row>
    <row r="6" ht="14.25" customHeight="1">
      <c r="B6" s="26" t="s">
        <v>339</v>
      </c>
      <c r="C6" s="27">
        <f>VEGA_FX!AN4+VEGA_GIRR!BE4</f>
        <v>1118432.214</v>
      </c>
    </row>
    <row r="7" ht="14.25" customHeight="1">
      <c r="B7" s="26" t="s">
        <v>340</v>
      </c>
      <c r="C7" s="27">
        <f>CURVATURE_FX!AC4+CURVATURE_GIRR!AF4</f>
        <v>1441339.175</v>
      </c>
    </row>
    <row r="8" ht="14.25" customHeight="1">
      <c r="B8" s="25" t="s">
        <v>341</v>
      </c>
      <c r="C8" s="27">
        <f>SUM(C3:C7)</f>
        <v>1058735686583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