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Times New Roman"/>
      <b val="1"/>
      <sz val="11"/>
    </font>
    <font>
      <name val="Times New Roman"/>
      <sz val="11"/>
    </font>
  </fonts>
  <fills count="8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0" fontId="1" fillId="3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10" fontId="1" fillId="6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10" fontId="2" fillId="0" borderId="0" applyAlignment="1" pivotButton="0" quotePrefix="0" xfId="0">
      <alignment vertical="center" wrapText="1"/>
    </xf>
    <xf numFmtId="1" fontId="2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3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1" fontId="4" fillId="0" borderId="11" applyAlignment="1" pivotButton="0" quotePrefix="0" xfId="0">
      <alignment horizontal="center" vertical="center"/>
    </xf>
    <xf numFmtId="10" fontId="4" fillId="0" borderId="11" applyAlignment="1" pivotButton="0" quotePrefix="0" xfId="0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tabSelected="1" zoomScale="68" zoomScaleNormal="70" workbookViewId="0">
      <selection activeCell="B3" sqref="B3"/>
    </sheetView>
  </sheetViews>
  <sheetFormatPr baseColWidth="8" defaultColWidth="9.109375" defaultRowHeight="13.8"/>
  <cols>
    <col width="9.109375" customWidth="1" style="17" min="1" max="1"/>
    <col width="19" customWidth="1" style="17" min="2" max="2"/>
    <col width="26.77734375" bestFit="1" customWidth="1" style="17" min="3" max="3"/>
    <col width="13.33203125" customWidth="1" style="17" min="4" max="4"/>
    <col width="13.6640625" customWidth="1" style="17" min="5" max="5"/>
    <col width="16.109375" customWidth="1" style="17" min="6" max="6"/>
    <col width="16.44140625" customWidth="1" style="19" min="7" max="7"/>
    <col width="15.88671875" customWidth="1" style="17" min="8" max="8"/>
    <col width="10.88671875" customWidth="1" style="17" min="9" max="9"/>
    <col width="10.44140625" customWidth="1" style="19" min="10" max="10"/>
    <col width="12.88671875" customWidth="1" style="17" min="11" max="11"/>
    <col width="12.33203125" customWidth="1" style="17" min="12" max="12"/>
    <col width="12.44140625" customWidth="1" style="17" min="13" max="13"/>
    <col width="13.88671875" customWidth="1" style="17" min="14" max="14"/>
    <col width="12.33203125" customWidth="1" style="19" min="15" max="15"/>
    <col width="14.6640625" customWidth="1" style="17" min="16" max="16"/>
    <col width="9.109375" customWidth="1" style="17" min="17" max="16384"/>
  </cols>
  <sheetData>
    <row r="1" ht="21" customHeight="1" s="31">
      <c r="A1" s="11" t="inlineStr">
        <is>
          <t>运营报告  BÁO CÁO VẬN HÀNH CỦA BƯU CỤC 024F01</t>
        </is>
      </c>
      <c r="B1" s="32" t="n"/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3" t="n"/>
    </row>
    <row r="2" ht="54.9" customHeight="1" s="31">
      <c r="A2" s="12" t="inlineStr">
        <is>
          <t>Thông tin nhân sự
人事信息</t>
        </is>
      </c>
      <c r="B2" s="32" t="n"/>
      <c r="C2" s="33" t="n"/>
      <c r="D2" s="13" t="inlineStr">
        <is>
          <t>Khâu phát
派件</t>
        </is>
      </c>
      <c r="E2" s="32" t="n"/>
      <c r="F2" s="32" t="n"/>
      <c r="G2" s="32" t="n"/>
      <c r="H2" s="32" t="n"/>
      <c r="I2" s="32" t="n"/>
      <c r="J2" s="32" t="n"/>
      <c r="K2" s="32" t="n"/>
      <c r="L2" s="32" t="n"/>
      <c r="M2" s="33" t="n"/>
      <c r="N2" s="14" t="inlineStr">
        <is>
          <t>Khâu nhận
揽收</t>
        </is>
      </c>
      <c r="O2" s="32" t="n"/>
      <c r="P2" s="33" t="n"/>
      <c r="Q2" s="15" t="inlineStr">
        <is>
          <t>Nguyên nhân và giải pháp 
原因以及解决方法</t>
        </is>
      </c>
      <c r="R2" s="34" t="n"/>
      <c r="S2" s="35" t="n"/>
    </row>
    <row r="3" ht="82.8" customHeight="1" s="31">
      <c r="A3" s="12" t="inlineStr">
        <is>
          <t>Chức vụ
职务</t>
        </is>
      </c>
      <c r="B3" s="12" t="inlineStr">
        <is>
          <t>Mã nhân viên 
人员代码</t>
        </is>
      </c>
      <c r="C3" s="12" t="inlineStr">
        <is>
          <t>Họ tên nhân viên 
人员姓名</t>
        </is>
      </c>
      <c r="D3" s="13" t="inlineStr">
        <is>
          <t>1.Hàng đến 
Số phiếu 
hàng đến 
到件票数</t>
        </is>
      </c>
      <c r="E3" s="13" t="inlineStr">
        <is>
          <t xml:space="preserve">2. Phát hàng 
Số phiếu hàng phát
派件票数 </t>
        </is>
      </c>
      <c r="F3" s="13" t="inlineStr">
        <is>
          <t>3.Phát hàng
Số phiếu kí nhận
签收票数</t>
        </is>
      </c>
      <c r="G3" s="4" t="inlineStr">
        <is>
          <t>4. Tỉ lệ kí nhận 
签收率</t>
        </is>
      </c>
      <c r="H3" s="13" t="inlineStr">
        <is>
          <t>5.Số phiếu kí nhận chuyển hoàn
退件签收票数</t>
        </is>
      </c>
      <c r="I3" s="13" t="inlineStr">
        <is>
          <t>6. Hàng tồn hiện tại 
当日库存</t>
        </is>
      </c>
      <c r="J3" s="4" t="inlineStr">
        <is>
          <t>7. Tỉ lệ hàng ứ 
滞留率</t>
        </is>
      </c>
      <c r="K3" s="13" t="inlineStr">
        <is>
          <t>8. Số đơn chuyển hoàn 
退件票数</t>
        </is>
      </c>
      <c r="L3" s="13" t="inlineStr">
        <is>
          <t>9. Tỉ lệ chuyển hoàn
推荐率</t>
        </is>
      </c>
      <c r="M3" s="13" t="inlineStr">
        <is>
          <t>10. Số
phiếu ký
nhận bình
quân
平均签收票数</t>
        </is>
      </c>
      <c r="N3" s="14" t="inlineStr">
        <is>
          <t>11.
Lượng hàng
nhận trong
ngày
当天揽收量</t>
        </is>
      </c>
      <c r="O3" s="6" t="inlineStr">
        <is>
          <t xml:space="preserve">12. Tỷ lệ
nhận kiện
thành công
揽收成功率 </t>
        </is>
      </c>
      <c r="P3" s="14" t="inlineStr">
        <is>
          <t>13. Sản lượng
truyền thống
trong ngày
传统件当天产量</t>
        </is>
      </c>
      <c r="Q3" s="36" t="n"/>
      <c r="R3" s="37" t="n"/>
      <c r="S3" s="38" t="n"/>
    </row>
    <row r="4">
      <c r="A4" s="10" t="inlineStr">
        <is>
          <t>024F01</t>
        </is>
      </c>
      <c r="B4" s="32" t="n"/>
      <c r="C4" s="33" t="n"/>
      <c r="D4" s="10" t="n"/>
      <c r="E4" s="10" t="n"/>
      <c r="F4" s="10" t="n"/>
      <c r="G4" s="8" t="n"/>
      <c r="H4" s="10" t="n"/>
      <c r="I4" s="10" t="n"/>
      <c r="J4" s="8" t="n"/>
      <c r="K4" s="10" t="n"/>
      <c r="L4" s="10" t="n"/>
      <c r="M4" s="10" t="n"/>
      <c r="N4" s="10" t="n"/>
      <c r="O4" s="8" t="n"/>
      <c r="P4" s="10" t="n"/>
      <c r="Q4" s="10" t="n"/>
      <c r="R4" s="32" t="n"/>
      <c r="S4" s="33" t="n"/>
    </row>
    <row r="5" ht="16.8" customHeight="1" s="31">
      <c r="A5" s="39" t="inlineStr">
        <is>
          <t>Admin</t>
        </is>
      </c>
      <c r="B5" s="40" t="n">
        <v>1581657</v>
      </c>
      <c r="C5" s="40" t="inlineStr">
        <is>
          <t>Lê Thị Tuyết Trinh</t>
        </is>
      </c>
      <c r="D5" s="40" t="n"/>
      <c r="E5" s="41" t="n">
        <v>30</v>
      </c>
      <c r="F5" s="41" t="n">
        <v>17</v>
      </c>
      <c r="G5" s="42">
        <f>IF(OR((H5+E5)=0,(H5+F5)/(H5+E5)&gt;1),"",(H5+F5)/(H5+E5))</f>
        <v/>
      </c>
      <c r="H5" s="41" t="n">
        <v>0</v>
      </c>
      <c r="I5" s="40" t="n"/>
      <c r="J5" s="42">
        <f>I5/($F$33+$H$33)</f>
        <v/>
      </c>
      <c r="K5" s="41" t="n"/>
      <c r="L5" s="42" t="n"/>
      <c r="M5" s="41">
        <f>$F$33/28</f>
        <v/>
      </c>
      <c r="N5" s="40" t="n"/>
      <c r="O5" s="42" t="n"/>
      <c r="P5" s="40" t="n"/>
      <c r="Q5" s="40" t="n"/>
      <c r="R5" s="40" t="n"/>
      <c r="S5" s="40" t="n"/>
    </row>
    <row r="6" ht="16.8" customHeight="1" s="31">
      <c r="A6" s="39" t="n"/>
      <c r="B6" s="40" t="n">
        <v>1423872</v>
      </c>
      <c r="C6" s="40" t="inlineStr">
        <is>
          <t>Nguyễn Thị Phương</t>
        </is>
      </c>
      <c r="D6" s="40" t="n"/>
      <c r="E6" s="41" t="n">
        <v>11</v>
      </c>
      <c r="F6" s="41" t="n">
        <v>6</v>
      </c>
      <c r="G6" s="42">
        <f>IF(OR((H6+E6)=0,(H6+F6)/(H6+E6)&gt;1),"",(H6+F6)/(H6+E6))</f>
        <v/>
      </c>
      <c r="H6" s="41" t="n">
        <v>0</v>
      </c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</row>
    <row r="7" ht="16.8" customHeight="1" s="31">
      <c r="A7" s="39" t="n"/>
      <c r="B7" s="40" t="n">
        <v>1462566</v>
      </c>
      <c r="C7" s="40" t="inlineStr">
        <is>
          <t>Nguyễn Thị Thành</t>
        </is>
      </c>
      <c r="D7" s="40" t="n"/>
      <c r="E7" s="41" t="n">
        <v>43</v>
      </c>
      <c r="F7" s="41" t="n">
        <v>23</v>
      </c>
      <c r="G7" s="42">
        <f>IF(OR((H7+E7)=0,(H7+F7)/(H7+E7)&gt;1),"",(H7+F7)/(H7+E7))</f>
        <v/>
      </c>
      <c r="H7" s="41" t="n">
        <v>4</v>
      </c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</row>
    <row r="8" ht="16.8" customHeight="1" s="31">
      <c r="A8" s="39" t="n"/>
      <c r="B8" s="40" t="n">
        <v>1672654</v>
      </c>
      <c r="C8" s="40" t="inlineStr">
        <is>
          <t>Nguyễn Trà My</t>
        </is>
      </c>
      <c r="D8" s="40" t="n"/>
      <c r="E8" s="41" t="n">
        <v>4</v>
      </c>
      <c r="F8" s="41" t="n">
        <v>1</v>
      </c>
      <c r="G8" s="42">
        <f>IF(OR((H8+E8)=0,(H8+F8)/(H8+E8)&gt;1),"",(H8+F8)/(H8+E8))</f>
        <v/>
      </c>
      <c r="H8" s="41" t="n">
        <v>0</v>
      </c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</row>
    <row r="9" ht="16.8" customHeight="1" s="31">
      <c r="A9" s="39" t="n"/>
      <c r="B9" s="40" t="n">
        <v>1142136</v>
      </c>
      <c r="C9" s="40" t="inlineStr">
        <is>
          <t>Nông Thị Minh Thư</t>
        </is>
      </c>
      <c r="D9" s="40" t="n"/>
      <c r="E9" s="41" t="n">
        <v>148</v>
      </c>
      <c r="F9" s="41" t="n">
        <v>79</v>
      </c>
      <c r="G9" s="42">
        <f>IF(OR((H9+E9)=0,(H9+F9)/(H9+E9)&gt;1),"",(H9+F9)/(H9+E9))</f>
        <v/>
      </c>
      <c r="H9" s="41" t="n">
        <v>4</v>
      </c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</row>
    <row r="10" ht="16.2" customHeight="1" s="31">
      <c r="A10" s="39" t="n"/>
      <c r="B10" s="40" t="n">
        <v>1445842</v>
      </c>
      <c r="C10" s="40" t="inlineStr">
        <is>
          <t>Phạm Diệu Linh</t>
        </is>
      </c>
      <c r="D10" s="40" t="n"/>
      <c r="E10" s="41" t="n">
        <v>92</v>
      </c>
      <c r="F10" s="41" t="n">
        <v>61</v>
      </c>
      <c r="G10" s="42">
        <f>IF(OR((H10+E10)=0,(H10+F10)/(H10+E10)&gt;1),"",(H10+F10)/(H10+E10))</f>
        <v/>
      </c>
      <c r="H10" s="41" t="n">
        <v>20</v>
      </c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</row>
    <row r="11" ht="16.2" customHeight="1" s="31">
      <c r="A11" s="39" t="inlineStr">
        <is>
          <t>Shipper-chính thức</t>
        </is>
      </c>
      <c r="B11" s="40" t="n">
        <v>1461428</v>
      </c>
      <c r="C11" s="40" t="inlineStr">
        <is>
          <t>Bùi Tiến Nam</t>
        </is>
      </c>
      <c r="D11" s="40" t="n"/>
      <c r="E11" s="41" t="n">
        <v>192</v>
      </c>
      <c r="F11" s="41" t="n">
        <v>181</v>
      </c>
      <c r="G11" s="42">
        <f>IF(OR((H11+E11)=0,(H11+F11)/(H11+E11)&gt;1),"",(H11+F11)/(H11+E11))</f>
        <v/>
      </c>
      <c r="H11" s="41" t="n">
        <v>0</v>
      </c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</row>
    <row r="12">
      <c r="A12" s="39" t="n"/>
      <c r="B12" s="40" t="n">
        <v>935432</v>
      </c>
      <c r="C12" s="40" t="inlineStr">
        <is>
          <t>Bùi Đình Quang</t>
        </is>
      </c>
      <c r="D12" s="40" t="n"/>
      <c r="E12" s="41" t="n">
        <v>3</v>
      </c>
      <c r="F12" s="41" t="n">
        <v>3</v>
      </c>
      <c r="G12" s="42">
        <f>IF(OR((H12+E12)=0,(H12+F12)/(H12+E12)&gt;1),"",(H12+F12)/(H12+E12))</f>
        <v/>
      </c>
      <c r="H12" s="41" t="n">
        <v>30</v>
      </c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</row>
    <row r="13">
      <c r="A13" s="39" t="n"/>
      <c r="B13" s="40" t="n">
        <v>1466038</v>
      </c>
      <c r="C13" s="40" t="inlineStr">
        <is>
          <t>Lê Văn Tuấn</t>
        </is>
      </c>
      <c r="D13" s="40" t="n"/>
      <c r="E13" s="41" t="n">
        <v>147</v>
      </c>
      <c r="F13" s="41" t="n">
        <v>146</v>
      </c>
      <c r="G13" s="42">
        <f>IF(OR((H13+E13)=0,(H13+F13)/(H13+E13)&gt;1),"",(H13+F13)/(H13+E13))</f>
        <v/>
      </c>
      <c r="H13" s="41" t="n">
        <v>0</v>
      </c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</row>
    <row r="14">
      <c r="A14" s="39" t="n"/>
      <c r="B14" s="40" t="n">
        <v>1205833</v>
      </c>
      <c r="C14" s="40" t="inlineStr">
        <is>
          <t>Mã Văn Nguyên</t>
        </is>
      </c>
      <c r="D14" s="40" t="n"/>
      <c r="E14" s="41" t="n">
        <v>169</v>
      </c>
      <c r="F14" s="41" t="n">
        <v>158</v>
      </c>
      <c r="G14" s="42">
        <f>IF(OR((H14+E14)=0,(H14+F14)/(H14+E14)&gt;1),"",(H14+F14)/(H14+E14))</f>
        <v/>
      </c>
      <c r="H14" s="41" t="n">
        <v>1</v>
      </c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</row>
    <row r="15">
      <c r="A15" s="39" t="n"/>
      <c r="B15" s="40" t="n">
        <v>1511227</v>
      </c>
      <c r="C15" s="40" t="inlineStr">
        <is>
          <t>Nguyễn Duy Quyết</t>
        </is>
      </c>
      <c r="D15" s="40" t="n"/>
      <c r="E15" s="41" t="n">
        <v>138</v>
      </c>
      <c r="F15" s="41" t="n">
        <v>134</v>
      </c>
      <c r="G15" s="42">
        <f>IF(OR((H15+E15)=0,(H15+F15)/(H15+E15)&gt;1),"",(H15+F15)/(H15+E15))</f>
        <v/>
      </c>
      <c r="H15" s="41" t="n">
        <v>0</v>
      </c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</row>
    <row r="16">
      <c r="A16" s="39" t="n"/>
      <c r="B16" s="40" t="n">
        <v>1669206</v>
      </c>
      <c r="C16" s="40" t="inlineStr">
        <is>
          <t>Nguyễn Hữu Tiến</t>
        </is>
      </c>
      <c r="D16" s="40" t="n"/>
      <c r="E16" s="41" t="n">
        <v>181</v>
      </c>
      <c r="F16" s="41" t="n">
        <v>175</v>
      </c>
      <c r="G16" s="42">
        <f>IF(OR((H16+E16)=0,(H16+F16)/(H16+E16)&gt;1),"",(H16+F16)/(H16+E16))</f>
        <v/>
      </c>
      <c r="H16" s="41" t="n">
        <v>2</v>
      </c>
      <c r="I16" s="40" t="n"/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</row>
    <row r="17">
      <c r="A17" s="39" t="n"/>
      <c r="B17" s="40" t="n">
        <v>1426824</v>
      </c>
      <c r="C17" s="40" t="inlineStr">
        <is>
          <t>Nguyễn Kim Mạnh</t>
        </is>
      </c>
      <c r="D17" s="40" t="n"/>
      <c r="E17" s="41" t="n">
        <v>153</v>
      </c>
      <c r="F17" s="41" t="n">
        <v>141</v>
      </c>
      <c r="G17" s="42">
        <f>IF(OR((H17+E17)=0,(H17+F17)/(H17+E17)&gt;1),"",(H17+F17)/(H17+E17))</f>
        <v/>
      </c>
      <c r="H17" s="41" t="n">
        <v>0</v>
      </c>
      <c r="I17" s="40" t="n"/>
      <c r="J17" s="40" t="n"/>
      <c r="K17" s="40" t="n"/>
      <c r="L17" s="40" t="n"/>
      <c r="M17" s="40" t="n"/>
      <c r="N17" s="40" t="n"/>
      <c r="O17" s="40" t="n"/>
      <c r="P17" s="40" t="n"/>
      <c r="Q17" s="40" t="n"/>
      <c r="R17" s="40" t="n"/>
      <c r="S17" s="40" t="n"/>
    </row>
    <row r="18">
      <c r="A18" s="39" t="n"/>
      <c r="B18" s="40" t="n">
        <v>1536132</v>
      </c>
      <c r="C18" s="40" t="inlineStr">
        <is>
          <t>Nguyễn Thanh Hiếu</t>
        </is>
      </c>
      <c r="D18" s="40" t="n"/>
      <c r="E18" s="41" t="n">
        <v>177</v>
      </c>
      <c r="F18" s="41" t="n">
        <v>165</v>
      </c>
      <c r="G18" s="42">
        <f>IF(OR((H18+E18)=0,(H18+F18)/(H18+E18)&gt;1),"",(H18+F18)/(H18+E18))</f>
        <v/>
      </c>
      <c r="H18" s="41" t="n">
        <v>0</v>
      </c>
      <c r="I18" s="40" t="n"/>
      <c r="J18" s="40" t="n"/>
      <c r="K18" s="40" t="n"/>
      <c r="L18" s="40" t="n"/>
      <c r="M18" s="40" t="n"/>
      <c r="N18" s="40" t="n"/>
      <c r="O18" s="40" t="n"/>
      <c r="P18" s="40" t="n"/>
      <c r="Q18" s="40" t="n"/>
      <c r="R18" s="40" t="n"/>
      <c r="S18" s="40" t="n"/>
    </row>
    <row r="19">
      <c r="A19" s="39" t="n"/>
      <c r="B19" s="40" t="n">
        <v>1421216</v>
      </c>
      <c r="C19" s="40" t="inlineStr">
        <is>
          <t>Nguyễn Thanh Hòa</t>
        </is>
      </c>
      <c r="D19" s="40" t="n"/>
      <c r="E19" s="41" t="n">
        <v>131</v>
      </c>
      <c r="F19" s="41" t="n">
        <v>126</v>
      </c>
      <c r="G19" s="42">
        <f>IF(OR((H19+E19)=0,(H19+F19)/(H19+E19)&gt;1),"",(H19+F19)/(H19+E19))</f>
        <v/>
      </c>
      <c r="H19" s="41" t="n">
        <v>2</v>
      </c>
      <c r="I19" s="40" t="n"/>
      <c r="J19" s="40" t="n"/>
      <c r="K19" s="40" t="n"/>
      <c r="L19" s="40" t="n"/>
      <c r="M19" s="40" t="n"/>
      <c r="N19" s="40" t="n"/>
      <c r="O19" s="40" t="n"/>
      <c r="P19" s="40" t="n"/>
      <c r="Q19" s="40" t="n"/>
      <c r="R19" s="40" t="n"/>
      <c r="S19" s="40" t="n"/>
    </row>
    <row r="20">
      <c r="A20" s="39" t="n"/>
      <c r="B20" s="40" t="n">
        <v>1455440</v>
      </c>
      <c r="C20" s="40" t="inlineStr">
        <is>
          <t>Nguyễn Thành Quyết</t>
        </is>
      </c>
      <c r="D20" s="40" t="n"/>
      <c r="E20" s="41" t="n">
        <v>148</v>
      </c>
      <c r="F20" s="41" t="n">
        <v>142</v>
      </c>
      <c r="G20" s="42">
        <f>IF(OR((H20+E20)=0,(H20+F20)/(H20+E20)&gt;1),"",(H20+F20)/(H20+E20))</f>
        <v/>
      </c>
      <c r="H20" s="41" t="n">
        <v>0</v>
      </c>
      <c r="I20" s="40" t="n"/>
      <c r="J20" s="40" t="n"/>
      <c r="K20" s="40" t="n"/>
      <c r="L20" s="40" t="n"/>
      <c r="M20" s="40" t="n"/>
      <c r="N20" s="40" t="n"/>
      <c r="O20" s="40" t="n"/>
      <c r="P20" s="40" t="n"/>
      <c r="Q20" s="40" t="n"/>
      <c r="R20" s="40" t="n"/>
      <c r="S20" s="40" t="n"/>
    </row>
    <row r="21">
      <c r="A21" s="39" t="n"/>
      <c r="B21" s="40" t="n">
        <v>1456813</v>
      </c>
      <c r="C21" s="40" t="inlineStr">
        <is>
          <t>Nguyễn Trọng Thanh Tùng</t>
        </is>
      </c>
      <c r="D21" s="40" t="n"/>
      <c r="E21" s="41" t="n">
        <v>105</v>
      </c>
      <c r="F21" s="41" t="n">
        <v>101</v>
      </c>
      <c r="G21" s="42">
        <f>IF(OR((H21+E21)=0,(H21+F21)/(H21+E21)&gt;1),"",(H21+F21)/(H21+E21))</f>
        <v/>
      </c>
      <c r="H21" s="41" t="n">
        <v>0</v>
      </c>
      <c r="I21" s="40" t="n"/>
      <c r="J21" s="40" t="n"/>
      <c r="K21" s="40" t="n"/>
      <c r="L21" s="40" t="n"/>
      <c r="M21" s="40" t="n"/>
      <c r="N21" s="40" t="n"/>
      <c r="O21" s="40" t="n"/>
      <c r="P21" s="40" t="n"/>
      <c r="Q21" s="40" t="n"/>
      <c r="R21" s="40" t="n"/>
      <c r="S21" s="40" t="n"/>
    </row>
    <row r="22">
      <c r="A22" s="39" t="n"/>
      <c r="B22" s="40" t="n">
        <v>1520568</v>
      </c>
      <c r="C22" s="40" t="inlineStr">
        <is>
          <t>Nguyễn Văn Hiếu</t>
        </is>
      </c>
      <c r="D22" s="40" t="n"/>
      <c r="E22" s="41" t="n">
        <v>161</v>
      </c>
      <c r="F22" s="41" t="n">
        <v>148</v>
      </c>
      <c r="G22" s="42">
        <f>IF(OR((H22+E22)=0,(H22+F22)/(H22+E22)&gt;1),"",(H22+F22)/(H22+E22))</f>
        <v/>
      </c>
      <c r="H22" s="41" t="n">
        <v>0</v>
      </c>
      <c r="I22" s="40" t="n"/>
      <c r="J22" s="40" t="n"/>
      <c r="K22" s="40" t="n"/>
      <c r="L22" s="40" t="n"/>
      <c r="M22" s="40" t="n"/>
      <c r="N22" s="40" t="n"/>
      <c r="O22" s="40" t="n"/>
      <c r="P22" s="40" t="n"/>
      <c r="Q22" s="40" t="n"/>
      <c r="R22" s="40" t="n"/>
      <c r="S22" s="40" t="n"/>
    </row>
    <row r="23">
      <c r="A23" s="39" t="n"/>
      <c r="B23" s="40" t="n">
        <v>656708</v>
      </c>
      <c r="C23" s="40" t="inlineStr">
        <is>
          <t>Ngô Mạnh Cường</t>
        </is>
      </c>
      <c r="D23" s="40" t="n"/>
      <c r="E23" s="41" t="n">
        <v>149</v>
      </c>
      <c r="F23" s="41" t="n">
        <v>149</v>
      </c>
      <c r="G23" s="42">
        <f>IF(OR((H23+E23)=0,(H23+F23)/(H23+E23)&gt;1),"",(H23+F23)/(H23+E23))</f>
        <v/>
      </c>
      <c r="H23" s="41" t="n">
        <v>1</v>
      </c>
      <c r="I23" s="40" t="n"/>
      <c r="J23" s="40" t="n"/>
      <c r="K23" s="40" t="n"/>
      <c r="L23" s="40" t="n"/>
      <c r="M23" s="40" t="n"/>
      <c r="N23" s="40" t="n"/>
      <c r="O23" s="40" t="n"/>
      <c r="P23" s="40" t="n"/>
      <c r="Q23" s="40" t="n"/>
      <c r="R23" s="40" t="n"/>
      <c r="S23" s="40" t="n"/>
    </row>
    <row r="24">
      <c r="A24" s="39" t="n"/>
      <c r="B24" s="40" t="n">
        <v>1561338</v>
      </c>
      <c r="C24" s="40" t="inlineStr">
        <is>
          <t>Phạm Ngọc Vinh</t>
        </is>
      </c>
      <c r="D24" s="40" t="n"/>
      <c r="E24" s="41" t="n">
        <v>217</v>
      </c>
      <c r="F24" s="41" t="n">
        <v>194</v>
      </c>
      <c r="G24" s="42">
        <f>IF(OR((H24+E24)=0,(H24+F24)/(H24+E24)&gt;1),"",(H24+F24)/(H24+E24))</f>
        <v/>
      </c>
      <c r="H24" s="41" t="n">
        <v>3</v>
      </c>
      <c r="I24" s="40" t="n"/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0" t="n"/>
    </row>
    <row r="25">
      <c r="A25" s="39" t="n"/>
      <c r="B25" s="40" t="n">
        <v>1607070</v>
      </c>
      <c r="C25" s="40" t="inlineStr">
        <is>
          <t>Phạm Tuấn Việt</t>
        </is>
      </c>
      <c r="D25" s="40" t="n"/>
      <c r="E25" s="41" t="n">
        <v>17</v>
      </c>
      <c r="F25" s="41" t="n">
        <v>17</v>
      </c>
      <c r="G25" s="42">
        <f>IF(OR((H25+E25)=0,(H25+F25)/(H25+E25)&gt;1),"",(H25+F25)/(H25+E25))</f>
        <v/>
      </c>
      <c r="H25" s="41" t="n">
        <v>21</v>
      </c>
      <c r="I25" s="40" t="n"/>
      <c r="J25" s="40" t="n"/>
      <c r="K25" s="40" t="n"/>
      <c r="L25" s="40" t="n"/>
      <c r="M25" s="40" t="n"/>
      <c r="N25" s="40" t="n"/>
      <c r="O25" s="40" t="n"/>
      <c r="P25" s="40" t="n"/>
      <c r="Q25" s="40" t="n"/>
      <c r="R25" s="40" t="n"/>
      <c r="S25" s="40" t="n"/>
    </row>
    <row r="26">
      <c r="A26" s="39" t="n"/>
      <c r="B26" s="40" t="n">
        <v>1638028</v>
      </c>
      <c r="C26" s="40" t="inlineStr">
        <is>
          <t>Trương Tiến Đạt</t>
        </is>
      </c>
      <c r="D26" s="40" t="n"/>
      <c r="E26" s="41" t="n">
        <v>82</v>
      </c>
      <c r="F26" s="41" t="n">
        <v>81</v>
      </c>
      <c r="G26" s="42">
        <f>IF(OR((H26+E26)=0,(H26+F26)/(H26+E26)&gt;1),"",(H26+F26)/(H26+E26))</f>
        <v/>
      </c>
      <c r="H26" s="41" t="n">
        <v>0</v>
      </c>
      <c r="I26" s="40" t="n"/>
      <c r="J26" s="40" t="n"/>
      <c r="K26" s="40" t="n"/>
      <c r="L26" s="40" t="n"/>
      <c r="M26" s="40" t="n"/>
      <c r="N26" s="40" t="n"/>
      <c r="O26" s="40" t="n"/>
      <c r="P26" s="40" t="n"/>
      <c r="Q26" s="40" t="n"/>
      <c r="R26" s="40" t="n"/>
      <c r="S26" s="40" t="n"/>
    </row>
    <row r="27">
      <c r="A27" s="39" t="n"/>
      <c r="B27" s="40" t="n">
        <v>1594674</v>
      </c>
      <c r="C27" s="40" t="inlineStr">
        <is>
          <t>Trần Quang Huy</t>
        </is>
      </c>
      <c r="D27" s="40" t="n"/>
      <c r="E27" s="41" t="n">
        <v>119</v>
      </c>
      <c r="F27" s="41" t="n">
        <v>116</v>
      </c>
      <c r="G27" s="42">
        <f>IF(OR((H27+E27)=0,(H27+F27)/(H27+E27)&gt;1),"",(H27+F27)/(H27+E27))</f>
        <v/>
      </c>
      <c r="H27" s="41" t="n">
        <v>0</v>
      </c>
      <c r="I27" s="40" t="n"/>
      <c r="J27" s="40" t="n"/>
      <c r="K27" s="40" t="n"/>
      <c r="L27" s="40" t="n"/>
      <c r="M27" s="40" t="n"/>
      <c r="N27" s="40" t="n"/>
      <c r="O27" s="40" t="n"/>
      <c r="P27" s="40" t="n"/>
      <c r="Q27" s="40" t="n"/>
      <c r="R27" s="40" t="n"/>
      <c r="S27" s="40" t="n"/>
    </row>
    <row r="28">
      <c r="A28" s="39" t="n"/>
      <c r="B28" s="40" t="n">
        <v>1484344</v>
      </c>
      <c r="C28" s="40" t="inlineStr">
        <is>
          <t>Trần Xuân Hưng</t>
        </is>
      </c>
      <c r="D28" s="40" t="n"/>
      <c r="E28" s="41" t="n">
        <v>138</v>
      </c>
      <c r="F28" s="41" t="n">
        <v>122</v>
      </c>
      <c r="G28" s="42">
        <f>IF(OR((H28+E28)=0,(H28+F28)/(H28+E28)&gt;1),"",(H28+F28)/(H28+E28))</f>
        <v/>
      </c>
      <c r="H28" s="41" t="n">
        <v>6</v>
      </c>
      <c r="I28" s="40" t="n"/>
      <c r="J28" s="40" t="n"/>
      <c r="K28" s="40" t="n"/>
      <c r="L28" s="40" t="n"/>
      <c r="M28" s="40" t="n"/>
      <c r="N28" s="40" t="n"/>
      <c r="O28" s="40" t="n"/>
      <c r="P28" s="40" t="n"/>
      <c r="Q28" s="40" t="n"/>
      <c r="R28" s="40" t="n"/>
      <c r="S28" s="40" t="n"/>
    </row>
    <row r="29">
      <c r="A29" s="39" t="n"/>
      <c r="B29" s="40" t="n">
        <v>1633326</v>
      </c>
      <c r="C29" s="40" t="inlineStr">
        <is>
          <t>Vũ Mạnh Tiến</t>
        </is>
      </c>
      <c r="D29" s="40" t="n"/>
      <c r="E29" s="41" t="n">
        <v>119</v>
      </c>
      <c r="F29" s="41" t="n">
        <v>119</v>
      </c>
      <c r="G29" s="42">
        <f>IF(OR((H29+E29)=0,(H29+F29)/(H29+E29)&gt;1),"",(H29+F29)/(H29+E29))</f>
        <v/>
      </c>
      <c r="H29" s="41" t="n">
        <v>0</v>
      </c>
      <c r="I29" s="40" t="n"/>
      <c r="J29" s="40" t="n"/>
      <c r="K29" s="40" t="n"/>
      <c r="L29" s="40" t="n"/>
      <c r="M29" s="40" t="n"/>
      <c r="N29" s="40" t="n"/>
      <c r="O29" s="40" t="n"/>
      <c r="P29" s="40" t="n"/>
      <c r="Q29" s="40" t="n"/>
      <c r="R29" s="40" t="n"/>
      <c r="S29" s="40" t="n"/>
    </row>
    <row r="30">
      <c r="A30" s="39" t="n"/>
      <c r="B30" s="40" t="n">
        <v>1297224</v>
      </c>
      <c r="C30" s="40" t="inlineStr">
        <is>
          <t>Vũ Tú Anh</t>
        </is>
      </c>
      <c r="D30" s="40" t="n"/>
      <c r="E30" s="41" t="n">
        <v>258</v>
      </c>
      <c r="F30" s="41" t="n">
        <v>235</v>
      </c>
      <c r="G30" s="42">
        <f>IF(OR((H30+E30)=0,(H30+F30)/(H30+E30)&gt;1),"",(H30+F30)/(H30+E30))</f>
        <v/>
      </c>
      <c r="H30" s="41" t="n">
        <v>0</v>
      </c>
      <c r="I30" s="40" t="n"/>
      <c r="J30" s="40" t="n"/>
      <c r="K30" s="40" t="n"/>
      <c r="L30" s="40" t="n"/>
      <c r="M30" s="40" t="n"/>
      <c r="N30" s="40" t="n"/>
      <c r="O30" s="40" t="n"/>
      <c r="P30" s="40" t="n"/>
      <c r="Q30" s="40" t="n"/>
      <c r="R30" s="40" t="n"/>
      <c r="S30" s="40" t="n"/>
    </row>
    <row r="31">
      <c r="A31" s="39" t="n"/>
      <c r="B31" s="40" t="n">
        <v>1689991</v>
      </c>
      <c r="C31" s="40" t="inlineStr">
        <is>
          <t>Đỗ Hữu Kiên</t>
        </is>
      </c>
      <c r="D31" s="40" t="n"/>
      <c r="E31" s="41" t="n">
        <v>94</v>
      </c>
      <c r="F31" s="41" t="n">
        <v>90</v>
      </c>
      <c r="G31" s="42">
        <f>IF(OR((H31+E31)=0,(H31+F31)/(H31+E31)&gt;1),"",(H31+F31)/(H31+E31))</f>
        <v/>
      </c>
      <c r="H31" s="41" t="n">
        <v>0</v>
      </c>
      <c r="I31" s="40" t="n"/>
      <c r="J31" s="40" t="n"/>
      <c r="K31" s="40" t="n"/>
      <c r="L31" s="40" t="n"/>
      <c r="M31" s="40" t="n"/>
      <c r="N31" s="40" t="n"/>
      <c r="O31" s="40" t="n"/>
      <c r="P31" s="40" t="n"/>
      <c r="Q31" s="40" t="n"/>
      <c r="R31" s="40" t="n"/>
      <c r="S31" s="40" t="n"/>
    </row>
    <row r="32">
      <c r="A32" s="39" t="n"/>
      <c r="B32" s="40" t="n">
        <v>1630489</v>
      </c>
      <c r="C32" s="40" t="inlineStr">
        <is>
          <t>Đỗ Xuân Hoành</t>
        </is>
      </c>
      <c r="D32" s="40" t="n"/>
      <c r="E32" s="41" t="n">
        <v>110</v>
      </c>
      <c r="F32" s="41" t="n">
        <v>106</v>
      </c>
      <c r="G32" s="42">
        <f>IF(OR((H32+E32)=0,(H32+F32)/(H32+E32)&gt;1),"",(H32+F32)/(H32+E32))</f>
        <v/>
      </c>
      <c r="H32" s="41" t="n">
        <v>0</v>
      </c>
      <c r="I32" s="40" t="n"/>
      <c r="J32" s="40" t="n"/>
      <c r="K32" s="40" t="n"/>
      <c r="L32" s="40" t="n"/>
      <c r="M32" s="40" t="n"/>
      <c r="N32" s="40" t="n"/>
      <c r="O32" s="40" t="n"/>
      <c r="P32" s="40" t="n"/>
      <c r="Q32" s="40" t="n"/>
      <c r="R32" s="40" t="n"/>
      <c r="S32" s="40" t="n"/>
    </row>
    <row r="33">
      <c r="A33" s="39" t="inlineStr">
        <is>
          <t>Tổng</t>
        </is>
      </c>
      <c r="B33" s="40" t="n"/>
      <c r="C33" s="40" t="n"/>
      <c r="D33" s="40">
        <f>D5</f>
        <v/>
      </c>
      <c r="E33" s="41">
        <f>SUM(E5:E32)</f>
        <v/>
      </c>
      <c r="F33" s="41">
        <f>SUM(F5:F32)</f>
        <v/>
      </c>
      <c r="G33" s="42">
        <f>AVERAGE(G5:G32)</f>
        <v/>
      </c>
      <c r="H33" s="41">
        <f>SUM(H5:H32)</f>
        <v/>
      </c>
      <c r="I33" s="40">
        <f>I5</f>
        <v/>
      </c>
      <c r="J33" s="42">
        <f>J5</f>
        <v/>
      </c>
      <c r="K33" s="40">
        <f>K5</f>
        <v/>
      </c>
      <c r="L33" s="40">
        <f>L5</f>
        <v/>
      </c>
      <c r="M33" s="41">
        <f>M5</f>
        <v/>
      </c>
      <c r="N33" s="40">
        <f>N5</f>
        <v/>
      </c>
      <c r="O33" s="42">
        <f>O5</f>
        <v/>
      </c>
      <c r="P33" s="40">
        <f>P5</f>
        <v/>
      </c>
      <c r="Q33" s="40" t="n"/>
      <c r="R33" s="40" t="n"/>
      <c r="S33" s="40" t="n"/>
    </row>
    <row r="34">
      <c r="A34" s="27" t="n"/>
      <c r="B34" s="20" t="n"/>
      <c r="C34" s="20" t="n"/>
      <c r="D34" s="28" t="n"/>
      <c r="E34" s="18" t="n"/>
      <c r="F34" s="18" t="n"/>
      <c r="G34" s="19" t="n"/>
      <c r="H34" s="18" t="n"/>
      <c r="I34" s="28" t="n"/>
      <c r="J34" s="25" t="n"/>
      <c r="K34" s="28" t="n"/>
      <c r="L34" s="28" t="n"/>
      <c r="M34" s="26" t="n"/>
      <c r="N34" s="28" t="n"/>
      <c r="O34" s="25" t="n"/>
      <c r="P34" s="28" t="n"/>
      <c r="Q34" s="29" t="n"/>
      <c r="R34" s="29" t="n"/>
      <c r="S34" s="29" t="n"/>
    </row>
    <row r="35">
      <c r="A35" s="27" t="n"/>
      <c r="B35" s="20" t="n"/>
      <c r="C35" s="20" t="n"/>
      <c r="D35" s="28" t="n"/>
      <c r="E35" s="18" t="n"/>
      <c r="F35" s="18" t="n"/>
      <c r="G35" s="19" t="n"/>
      <c r="H35" s="18" t="n"/>
      <c r="I35" s="28" t="n"/>
      <c r="J35" s="25" t="n"/>
      <c r="K35" s="28" t="n"/>
      <c r="L35" s="28" t="n"/>
      <c r="M35" s="26" t="n"/>
      <c r="N35" s="28" t="n"/>
      <c r="O35" s="25" t="n"/>
      <c r="P35" s="28" t="n"/>
      <c r="Q35" s="29" t="n"/>
      <c r="R35" s="29" t="n"/>
      <c r="S35" s="29" t="n"/>
    </row>
    <row r="36">
      <c r="A36" s="28" t="n"/>
      <c r="B36" s="28" t="n"/>
      <c r="C36" s="28" t="n"/>
      <c r="D36" s="21" t="n"/>
      <c r="E36" s="21" t="n"/>
      <c r="F36" s="22" t="n"/>
      <c r="G36" s="23" t="n"/>
      <c r="H36" s="22" t="n"/>
      <c r="I36" s="21" t="n"/>
      <c r="J36" s="23" t="n"/>
      <c r="K36" s="21" t="n"/>
      <c r="L36" s="23" t="n"/>
      <c r="M36" s="22" t="n"/>
      <c r="N36" s="21" t="n"/>
      <c r="O36" s="23" t="n"/>
      <c r="P36" s="21" t="n"/>
      <c r="Q36" s="28" t="n"/>
      <c r="R36" s="28" t="n"/>
      <c r="S36" s="28" t="n"/>
    </row>
  </sheetData>
  <mergeCells count="21">
    <mergeCell ref="Q2:S3"/>
    <mergeCell ref="J5:J32"/>
    <mergeCell ref="N2:P2"/>
    <mergeCell ref="Q4:S4"/>
    <mergeCell ref="K5:K32"/>
    <mergeCell ref="M5:M32"/>
    <mergeCell ref="A2:C2"/>
    <mergeCell ref="O5:O32"/>
    <mergeCell ref="A33:C33"/>
    <mergeCell ref="A4:C4"/>
    <mergeCell ref="L5:L32"/>
    <mergeCell ref="N5:N32"/>
    <mergeCell ref="Q5:S32"/>
    <mergeCell ref="A1:S1"/>
    <mergeCell ref="I5:I32"/>
    <mergeCell ref="D2:M2"/>
    <mergeCell ref="A5:A10"/>
    <mergeCell ref="D5:D32"/>
    <mergeCell ref="Q33:S33"/>
    <mergeCell ref="A11:A32"/>
    <mergeCell ref="P5:P32"/>
  </mergeCells>
  <pageMargins left="0.75" right="0.75" top="1" bottom="1" header="0.5" footer="0.5"/>
  <pageSetup orientation="portrait" paperSize="323" scale="98" horizontalDpi="200" verticalDpi="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2024-10-19T10:41:32Z</dcterms:created>
  <dcterms:modified xsi:type="dcterms:W3CDTF">2025-09-13T02:35:41Z</dcterms:modified>
  <cp:lastModifiedBy>Nguyễn Trung Đức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EF3ADF6970754871A1EDD976E792026D_11</vt:lpwstr>
  </property>
  <property name="KSOProductBuildVer" fmtid="{D5CDD505-2E9C-101B-9397-08002B2CF9AE}" pid="3">
    <vt:lpwstr>1033-12.2.0.18607</vt:lpwstr>
  </property>
</Properties>
</file>